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david\Desktop\Bootcamp Folder\"/>
    </mc:Choice>
  </mc:AlternateContent>
  <xr:revisionPtr revIDLastSave="0" documentId="13_ncr:1_{27410CCD-3449-4164-B695-89233EA0581D}" xr6:coauthVersionLast="47" xr6:coauthVersionMax="47" xr10:uidLastSave="{00000000-0000-0000-0000-000000000000}"/>
  <bookViews>
    <workbookView xWindow="-120" yWindow="-120" windowWidth="29040" windowHeight="15225" tabRatio="768" xr2:uid="{00000000-000D-0000-FFFF-FFFF00000000}"/>
  </bookViews>
  <sheets>
    <sheet name="Outcomes Based on Launch Date" sheetId="7" r:id="rId1"/>
    <sheet name="Theater Outcomes by Launch Date" sheetId="8" r:id="rId2"/>
    <sheet name="Data" sheetId="1" r:id="rId3"/>
    <sheet name="Category Statistics" sheetId="2" r:id="rId4"/>
    <sheet name="Subcategory Statistics" sheetId="6" r:id="rId5"/>
    <sheet name="Outcomes Based on Goals" sheetId="9" r:id="rId6"/>
  </sheets>
  <calcPr calcId="191029"/>
  <pivotCaches>
    <pivotCache cacheId="10" r:id="rId7"/>
    <pivotCache cacheId="17" r:id="rId8"/>
    <pivotCache cacheId="2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3" i="9"/>
  <c r="B4" i="9"/>
  <c r="B2" i="9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<sst xmlns="http://schemas.openxmlformats.org/spreadsheetml/2006/main" count="33040" uniqueCount="8405">
  <si>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</si>
  <si>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</si>
  <si>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</si>
  <si>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</si>
  <si>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</si>
  <si>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</si>
  <si>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</si>
  <si>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</si>
  <si>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</si>
  <si>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</si>
  <si>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</si>
  <si>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</si>
  <si>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</si>
  <si>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</si>
  <si>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</si>
  <si>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</si>
  <si>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</si>
  <si>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</si>
  <si>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</si>
  <si>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</si>
  <si>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</si>
  <si>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</si>
  <si>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</si>
  <si>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</si>
  <si>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</si>
  <si>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</si>
  <si>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</si>
  <si>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</si>
  <si>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</si>
  <si>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</si>
  <si>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</si>
  <si>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</si>
  <si>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</si>
  <si>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</si>
  <si>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</si>
  <si>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</si>
  <si>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</si>
  <si>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</si>
  <si>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</si>
  <si>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</si>
  <si>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</si>
  <si>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</si>
  <si>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</si>
  <si>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</si>
  <si>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</si>
  <si>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</si>
  <si>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</si>
  <si>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</si>
  <si>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</si>
  <si>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</si>
  <si>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</si>
  <si>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</si>
  <si>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</si>
  <si>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</si>
  <si>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</si>
  <si>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</si>
  <si>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</si>
  <si>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</si>
  <si>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</si>
  <si>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</si>
  <si>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</si>
  <si>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</si>
  <si>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</si>
  <si>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</si>
  <si>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</si>
  <si>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</si>
  <si>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</si>
  <si>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</si>
  <si>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</si>
  <si>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</si>
  <si>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</si>
  <si>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</si>
  <si>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</si>
  <si>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</si>
  <si>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</si>
  <si>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</si>
  <si>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</si>
  <si>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</si>
  <si>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</si>
  <si>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</si>
  <si>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</si>
  <si>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</si>
  <si>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</si>
  <si>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</si>
  <si>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</si>
  <si>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</si>
  <si>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</si>
  <si>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</si>
  <si>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</si>
  <si>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</si>
  <si>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</si>
  <si>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</si>
  <si>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</si>
  <si>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</si>
  <si>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</si>
  <si>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</si>
  <si>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</si>
  <si>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</si>
  <si>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</si>
  <si>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</si>
  <si>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</si>
  <si>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</si>
  <si>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</si>
  <si>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</si>
  <si>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</si>
  <si>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</si>
  <si>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</si>
  <si>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</si>
  <si>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</si>
  <si>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</si>
  <si>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</si>
  <si>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</si>
  <si>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</si>
  <si>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</si>
  <si>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</si>
  <si>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</si>
  <si>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</si>
  <si>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</si>
  <si>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</si>
  <si>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</si>
  <si>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</si>
  <si>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</si>
  <si>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</si>
  <si>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</si>
  <si>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</si>
  <si>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</si>
  <si>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</si>
  <si>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</si>
  <si>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</si>
  <si>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</si>
  <si>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</si>
  <si>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</si>
  <si>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</si>
  <si>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</si>
  <si>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</si>
  <si>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</si>
  <si>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</si>
  <si>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</si>
  <si>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</si>
  <si>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</si>
  <si>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</si>
  <si>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</si>
  <si>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</si>
  <si>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</si>
  <si>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</si>
  <si>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</si>
  <si>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</si>
  <si>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</si>
  <si>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</si>
  <si>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</si>
  <si>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</si>
  <si>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</si>
  <si>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</si>
  <si>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</si>
  <si>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</si>
  <si>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</si>
  <si>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</si>
  <si>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</si>
  <si>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</si>
  <si>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</si>
  <si>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</si>
  <si>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</si>
  <si>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</si>
  <si>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</si>
  <si>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</si>
  <si>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</si>
  <si>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</si>
  <si>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</si>
  <si>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</si>
  <si>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</si>
  <si>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</si>
  <si>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</si>
  <si>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</si>
  <si>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</si>
  <si>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</si>
  <si>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</si>
  <si>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</si>
  <si>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</si>
  <si>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</si>
  <si>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</si>
  <si>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</si>
  <si>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</si>
  <si>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</si>
  <si>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</si>
  <si>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</si>
  <si>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</si>
  <si>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</si>
  <si>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</si>
  <si>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</si>
  <si>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</si>
  <si>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</si>
  <si>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</si>
  <si>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</si>
  <si>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</si>
  <si>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</si>
  <si>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</si>
  <si>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</si>
  <si>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</si>
  <si>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</si>
  <si>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</si>
  <si>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</si>
  <si>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</si>
  <si>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</si>
  <si>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</si>
  <si>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</si>
  <si>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</si>
  <si>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</si>
  <si>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</si>
  <si>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</si>
  <si>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</si>
  <si>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</si>
  <si>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</si>
  <si>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</si>
  <si>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</si>
  <si>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</si>
  <si>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</si>
  <si>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</si>
  <si>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</si>
  <si>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</si>
  <si>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</si>
  <si>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</si>
  <si>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</si>
  <si>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</si>
  <si>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</si>
  <si>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</si>
  <si>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</si>
  <si>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</si>
  <si>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</si>
  <si>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</si>
  <si>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</si>
  <si>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</si>
  <si>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</si>
  <si>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</si>
  <si>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</si>
  <si>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</si>
  <si>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</si>
  <si>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</si>
  <si>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</si>
  <si>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</si>
  <si>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</si>
  <si>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</si>
  <si>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</si>
  <si>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</si>
  <si>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</si>
  <si>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</si>
  <si>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</si>
  <si>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</si>
  <si>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</si>
  <si>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</si>
  <si>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</si>
  <si>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</si>
  <si>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</si>
  <si>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</si>
  <si>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</si>
  <si>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</si>
  <si>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</si>
  <si>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</si>
  <si>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</si>
  <si>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</si>
  <si>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</si>
  <si>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</si>
  <si>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</si>
  <si>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</si>
  <si>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</si>
  <si>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</si>
  <si>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</si>
  <si>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</si>
  <si>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</si>
  <si>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</si>
  <si>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</si>
  <si>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</si>
  <si>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</si>
  <si>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</si>
  <si>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</si>
  <si>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</si>
  <si>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</si>
  <si>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</si>
  <si>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</si>
  <si>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</si>
  <si>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</si>
  <si>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</si>
  <si>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</si>
  <si>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</si>
  <si>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</si>
  <si>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</si>
  <si>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</si>
  <si>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</si>
  <si>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</si>
  <si>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</si>
  <si>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</si>
  <si>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</si>
  <si>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</si>
  <si>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</si>
  <si>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</si>
  <si>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</si>
  <si>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</si>
  <si>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</si>
  <si>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</si>
  <si>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</si>
  <si>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</si>
  <si>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</si>
  <si>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</si>
  <si>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</si>
  <si>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</si>
  <si>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</si>
  <si>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</si>
  <si>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</si>
  <si>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</si>
  <si>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</si>
  <si>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</si>
  <si>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</si>
  <si>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</si>
  <si>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</si>
  <si>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</si>
  <si>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</si>
  <si>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</si>
  <si>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</si>
  <si>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</si>
  <si>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</si>
  <si>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</si>
  <si>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</si>
  <si>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</si>
  <si>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</si>
  <si>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</si>
  <si>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</si>
  <si>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</si>
  <si>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</si>
  <si>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</si>
  <si>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</si>
  <si>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</si>
  <si>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</si>
  <si>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</si>
  <si>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</si>
  <si>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</si>
  <si>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</si>
  <si>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</si>
  <si>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</si>
  <si>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</si>
  <si>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</si>
  <si>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</si>
  <si>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</si>
  <si>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</si>
  <si>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</si>
  <si>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</si>
  <si>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</si>
  <si>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</si>
  <si>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</si>
  <si>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</si>
  <si>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</si>
  <si>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</si>
  <si>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</si>
  <si>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</si>
  <si>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</si>
  <si>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</si>
  <si>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</si>
  <si>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</si>
  <si>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</si>
  <si>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</si>
  <si>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</si>
  <si>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</si>
  <si>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</si>
  <si>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</si>
  <si>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</si>
  <si>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</si>
  <si>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</si>
  <si>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</si>
  <si>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</si>
  <si>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</si>
  <si>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</si>
  <si>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</si>
  <si>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</si>
  <si>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</si>
  <si>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</si>
  <si>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</si>
  <si>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</si>
  <si>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</si>
  <si>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</si>
  <si>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</si>
  <si>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</si>
  <si>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</si>
  <si>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</si>
  <si>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</si>
  <si>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</si>
  <si>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</si>
  <si>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</si>
  <si>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</si>
  <si>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</si>
  <si>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</si>
  <si>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</si>
  <si>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</si>
  <si>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</si>
  <si>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</si>
  <si>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</si>
  <si>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</si>
  <si>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</si>
  <si>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</si>
  <si>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</si>
  <si>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</si>
  <si>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</si>
  <si>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</si>
  <si>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</si>
  <si>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</si>
  <si>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</si>
  <si>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</si>
  <si>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</si>
  <si>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</si>
  <si>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</si>
  <si>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</si>
  <si>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</si>
  <si>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</si>
  <si>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</si>
  <si>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</si>
  <si>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</si>
  <si>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</si>
  <si>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</si>
  <si>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</si>
  <si>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</si>
  <si>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</si>
  <si>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</si>
  <si>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</si>
  <si>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</si>
  <si>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</si>
  <si>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</si>
  <si>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</si>
  <si>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</si>
  <si>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</si>
  <si>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</si>
  <si>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</si>
  <si>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</si>
  <si>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</si>
  <si>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</si>
  <si>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</si>
  <si>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</si>
  <si>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</si>
  <si>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</si>
  <si>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</si>
  <si>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</si>
  <si>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</si>
  <si>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</si>
  <si>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</si>
  <si>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</si>
  <si>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</si>
  <si>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</si>
  <si>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</si>
  <si>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</si>
  <si>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</si>
  <si>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</si>
  <si>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</si>
  <si>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</si>
  <si>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</si>
  <si>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</si>
  <si>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</si>
  <si>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</si>
  <si>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</si>
  <si>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</si>
  <si>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</si>
  <si>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</si>
  <si>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</si>
  <si>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</si>
  <si>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</si>
  <si>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</si>
  <si>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</si>
  <si>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</si>
  <si>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</si>
  <si>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</si>
  <si>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</si>
  <si>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</si>
  <si>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</si>
  <si>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</si>
  <si>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</si>
  <si>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</si>
  <si>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</si>
  <si>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</si>
  <si>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</si>
  <si>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</si>
  <si>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</si>
  <si>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</si>
  <si>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</si>
  <si>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</si>
  <si>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</si>
  <si>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</si>
  <si>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</si>
  <si>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</si>
  <si>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</si>
  <si>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</si>
  <si>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</si>
  <si>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</si>
  <si>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</si>
  <si>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</si>
  <si>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</si>
  <si>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</si>
  <si>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</si>
  <si>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</si>
  <si>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</si>
  <si>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</si>
  <si>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</si>
  <si>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</si>
  <si>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</si>
  <si>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</si>
  <si>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</si>
  <si>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</si>
  <si>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</si>
  <si>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</si>
  <si>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</si>
  <si>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</si>
  <si>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</si>
  <si>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</si>
  <si>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</si>
  <si>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</si>
  <si>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</si>
  <si>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</si>
  <si>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</si>
  <si>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</si>
  <si>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</si>
  <si>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</si>
  <si>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</si>
  <si>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</si>
  <si>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</si>
  <si>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</si>
  <si>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</si>
  <si>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</si>
  <si>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</si>
  <si>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</si>
  <si>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</si>
  <si>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</si>
  <si>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</si>
  <si>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</si>
  <si>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</si>
  <si>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</si>
  <si>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</si>
  <si>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</si>
  <si>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</si>
  <si>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</si>
  <si>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</si>
  <si>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</si>
  <si>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</si>
  <si>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</si>
  <si>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</si>
  <si>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</si>
  <si>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</si>
  <si>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</si>
  <si>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</si>
  <si>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</si>
  <si>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</si>
  <si>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</si>
  <si>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</si>
  <si>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</si>
  <si>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</si>
  <si>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</si>
  <si>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</si>
  <si>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</si>
  <si>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</si>
  <si>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</si>
  <si>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</si>
  <si>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</si>
  <si>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</si>
  <si>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</si>
  <si>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</si>
  <si>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</si>
  <si>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</si>
  <si>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</si>
  <si>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</si>
  <si>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</si>
  <si>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</si>
  <si>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</si>
  <si>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</si>
  <si>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</si>
  <si>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</si>
  <si>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</si>
  <si>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</si>
  <si>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</si>
  <si>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</si>
  <si>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</si>
  <si>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</si>
  <si>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</si>
  <si>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</si>
  <si>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</si>
  <si>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</si>
  <si>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</si>
  <si>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</si>
  <si>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</si>
  <si>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</si>
  <si>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</si>
  <si>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</si>
  <si>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</si>
  <si>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</si>
  <si>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</si>
  <si>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</si>
  <si>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</si>
  <si>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</si>
  <si>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</si>
  <si>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</si>
  <si>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</si>
  <si>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</si>
  <si>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</si>
  <si>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</si>
  <si>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</si>
  <si>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</si>
  <si>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</si>
  <si>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</si>
  <si>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</si>
  <si>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</si>
  <si>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</si>
  <si>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</si>
  <si>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</si>
  <si>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</si>
  <si>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</si>
  <si>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</si>
  <si>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</si>
  <si>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</si>
  <si>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</si>
  <si>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</si>
  <si>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</si>
  <si>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</si>
  <si>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</si>
  <si>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</si>
  <si>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</si>
  <si>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</si>
  <si>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</si>
  <si>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</si>
  <si>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</si>
  <si>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</si>
  <si>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</si>
  <si>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</si>
  <si>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</si>
  <si>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</si>
  <si>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</si>
  <si>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</si>
  <si>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</si>
  <si>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</si>
  <si>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</si>
  <si>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</si>
  <si>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</si>
  <si>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</si>
  <si>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</si>
  <si>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</si>
  <si>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</si>
  <si>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</si>
  <si>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</si>
  <si>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</si>
  <si>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</si>
  <si>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</si>
  <si>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</si>
  <si>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</si>
  <si>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</si>
  <si>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</si>
  <si>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</si>
  <si>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</si>
  <si>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</si>
  <si>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</si>
  <si>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</si>
  <si>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</si>
  <si>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</si>
  <si>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</si>
  <si>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</si>
  <si>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</si>
  <si>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</si>
  <si>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</si>
  <si>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</si>
  <si>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</si>
  <si>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</si>
  <si>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</si>
  <si>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</si>
  <si>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</si>
  <si>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</si>
  <si>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</si>
  <si>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</si>
  <si>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</si>
  <si>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</si>
  <si>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</si>
  <si>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</si>
  <si>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</si>
  <si>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</si>
  <si>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</si>
  <si>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</si>
  <si>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</si>
  <si>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</si>
  <si>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</si>
  <si>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</si>
  <si>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</si>
  <si>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</si>
  <si>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</si>
  <si>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</si>
  <si>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</si>
  <si>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</si>
  <si>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</si>
  <si>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</si>
  <si>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</si>
  <si>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</si>
  <si>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</si>
  <si>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</si>
  <si>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</si>
  <si>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</si>
  <si>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</si>
  <si>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</si>
  <si>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</si>
  <si>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</si>
  <si>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</si>
  <si>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</si>
  <si>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</si>
  <si>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</si>
  <si>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</si>
  <si>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</si>
  <si>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</si>
  <si>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</si>
  <si>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</si>
  <si>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</si>
  <si>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</si>
  <si>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</si>
  <si>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</si>
  <si>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</si>
  <si>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</si>
  <si>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</si>
  <si>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</si>
  <si>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</si>
  <si>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</si>
  <si>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</si>
  <si>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</si>
  <si>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</si>
  <si>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</si>
  <si>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</si>
  <si>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</si>
  <si>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</si>
  <si>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</si>
  <si>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</si>
  <si>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</si>
  <si>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</si>
  <si>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</si>
  <si>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</si>
  <si>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</si>
  <si>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</si>
  <si>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</si>
  <si>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</si>
  <si>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</si>
  <si>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</si>
  <si>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</si>
  <si>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</si>
  <si>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</si>
  <si>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</si>
  <si>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</si>
  <si>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</si>
  <si>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</si>
  <si>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</si>
  <si>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</si>
  <si>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</si>
  <si>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</si>
  <si>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</si>
  <si>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</si>
  <si>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</si>
  <si>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</si>
  <si>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</si>
  <si>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</si>
  <si>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</si>
  <si>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</si>
  <si>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</si>
  <si>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</si>
  <si>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</si>
  <si>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</si>
  <si>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</si>
  <si>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</si>
  <si>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</si>
  <si>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</si>
  <si>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</si>
  <si>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</si>
  <si>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</si>
  <si>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</si>
  <si>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</si>
  <si>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</si>
  <si>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</si>
  <si>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</si>
  <si>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</si>
  <si>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</si>
  <si>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</si>
  <si>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</si>
  <si>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</si>
  <si>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</si>
  <si>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</si>
  <si>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</si>
  <si>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</si>
  <si>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</si>
  <si>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</si>
  <si>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</si>
  <si>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</si>
  <si>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</si>
  <si>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</si>
  <si>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</si>
  <si>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</si>
  <si>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</si>
  <si>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</si>
  <si>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</si>
  <si>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</si>
  <si>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</si>
  <si>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</si>
  <si>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</si>
  <si>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</si>
  <si>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</si>
  <si>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</si>
  <si>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</si>
  <si>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</si>
  <si>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</si>
  <si>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</si>
  <si>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</si>
  <si>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</si>
  <si>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</si>
  <si>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</si>
  <si>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</si>
  <si>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</si>
  <si>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</si>
  <si>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</si>
  <si>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</si>
  <si>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</si>
  <si>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</si>
  <si>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</si>
  <si>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</si>
  <si>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</si>
  <si>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</si>
  <si>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</si>
  <si>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</si>
  <si>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</si>
  <si>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</si>
  <si>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</si>
  <si>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</si>
  <si>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</si>
  <si>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</si>
  <si>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</si>
  <si>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</si>
  <si>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</si>
  <si>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</si>
  <si>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</si>
  <si>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</si>
  <si>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</si>
  <si>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</si>
  <si>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</si>
  <si>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</si>
  <si>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</si>
  <si>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</si>
  <si>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</si>
  <si>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</si>
  <si>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</si>
  <si>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</si>
  <si>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</si>
  <si>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</si>
  <si>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</si>
  <si>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</si>
  <si>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</si>
  <si>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</si>
  <si>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</si>
  <si>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</si>
  <si>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</si>
  <si>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</si>
  <si>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</si>
  <si>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</si>
  <si>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</si>
  <si>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</si>
  <si>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</si>
  <si>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</si>
  <si>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</si>
  <si>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</si>
  <si>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</si>
  <si>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</si>
  <si>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</si>
  <si>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</si>
  <si>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</si>
  <si>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</si>
  <si>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</si>
  <si>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</si>
  <si>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</si>
  <si>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</si>
  <si>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</si>
  <si>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</si>
  <si>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</si>
  <si>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</si>
  <si>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</si>
  <si>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</si>
  <si>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</si>
  <si>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</si>
  <si>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</si>
  <si>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</si>
  <si>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</si>
  <si>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</si>
  <si>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</si>
  <si>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</si>
  <si>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</si>
  <si>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</si>
  <si>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</si>
  <si>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</si>
  <si>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</si>
  <si>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</si>
  <si>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</si>
  <si>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</si>
  <si>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</si>
  <si>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</si>
  <si>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</si>
  <si>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</si>
  <si>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</si>
  <si>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</si>
  <si>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</si>
  <si>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</si>
  <si>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</si>
  <si>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</si>
  <si>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</si>
  <si>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</si>
  <si>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</si>
  <si>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</si>
  <si>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</si>
  <si>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</si>
  <si>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</si>
  <si>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</si>
  <si>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</si>
  <si>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</si>
  <si>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</si>
  <si>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</si>
  <si>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</si>
  <si>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</si>
  <si>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</si>
  <si>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</si>
  <si>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</si>
  <si>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</si>
  <si>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</si>
  <si>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</si>
  <si>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</si>
  <si>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</si>
  <si>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</si>
  <si>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</si>
  <si>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</si>
  <si>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</si>
  <si>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</si>
  <si>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</si>
  <si>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</si>
  <si>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</si>
  <si>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</si>
  <si>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</si>
  <si>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</si>
  <si>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</si>
  <si>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</si>
  <si>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</si>
  <si>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</si>
  <si>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</si>
  <si>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</si>
  <si>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</si>
  <si>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</si>
  <si>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</si>
  <si>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</si>
  <si>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</si>
  <si>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</si>
  <si>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</si>
  <si>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</si>
  <si>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</si>
  <si>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</si>
  <si>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</si>
  <si>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</si>
  <si>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</si>
  <si>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</si>
  <si>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</si>
  <si>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</si>
  <si>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</si>
  <si>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</si>
  <si>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</si>
  <si>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</si>
  <si>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</si>
  <si>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</si>
  <si>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</si>
  <si>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</si>
  <si>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</si>
  <si>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</si>
  <si>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</si>
  <si>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</si>
  <si>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</si>
  <si>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</si>
  <si>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</si>
  <si>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</si>
  <si>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</si>
  <si>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</si>
  <si>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</si>
  <si>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</si>
  <si>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</si>
  <si>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</si>
  <si>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</si>
  <si>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</si>
  <si>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</si>
  <si>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</si>
  <si>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</si>
  <si>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</si>
  <si>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</si>
  <si>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</si>
  <si>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</si>
  <si>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</si>
  <si>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</si>
  <si>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</si>
  <si>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</si>
  <si>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</si>
  <si>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</si>
  <si>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</si>
  <si>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</si>
  <si>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</si>
  <si>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</si>
  <si>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</si>
  <si>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</si>
  <si>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</si>
  <si>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</si>
  <si>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</si>
  <si>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</si>
  <si>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</si>
  <si>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</si>
  <si>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</si>
  <si>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</si>
  <si>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</si>
  <si>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</si>
  <si>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</si>
  <si>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</si>
  <si>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</si>
  <si>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</si>
  <si>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</si>
  <si>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</si>
  <si>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</si>
  <si>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</si>
  <si>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</si>
  <si>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</si>
  <si>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</si>
  <si>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</si>
  <si>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</si>
  <si>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</si>
  <si>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</si>
  <si>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</si>
  <si>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</si>
  <si>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</si>
  <si>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</si>
  <si>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</si>
  <si>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</si>
  <si>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</si>
  <si>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</si>
  <si>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</si>
  <si>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</si>
  <si>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</si>
  <si>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</si>
  <si>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</si>
  <si>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</si>
  <si>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</si>
  <si>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</si>
  <si>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</si>
  <si>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</si>
  <si>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</si>
  <si>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</si>
  <si>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</si>
  <si>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</si>
  <si>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</si>
  <si>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</si>
  <si>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</si>
  <si>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</si>
  <si>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</si>
  <si>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</si>
  <si>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</si>
  <si>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</si>
  <si>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</si>
  <si>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</si>
  <si>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</si>
  <si>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</si>
  <si>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</si>
  <si>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</si>
  <si>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</si>
  <si>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</si>
  <si>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</si>
  <si>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</si>
  <si>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</si>
  <si>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</si>
  <si>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</si>
  <si>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</si>
  <si>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</si>
  <si>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</si>
  <si>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</si>
  <si>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</si>
  <si>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</si>
  <si>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</si>
  <si>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</si>
  <si>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</si>
  <si>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</si>
  <si>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</si>
  <si>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</si>
  <si>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</si>
  <si>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</si>
  <si>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</si>
  <si>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</si>
  <si>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</si>
  <si>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</si>
  <si>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</si>
  <si>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</si>
  <si>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</si>
  <si>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</si>
  <si>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</si>
  <si>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</si>
  <si>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</si>
  <si>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</si>
  <si>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</si>
  <si>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</si>
  <si>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</si>
  <si>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</si>
  <si>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</si>
  <si>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</si>
  <si>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</si>
  <si>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</si>
  <si>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</si>
  <si>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</si>
  <si>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</si>
  <si>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</si>
  <si>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</si>
  <si>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</si>
  <si>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</si>
  <si>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</si>
  <si>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</si>
  <si>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</si>
  <si>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</si>
  <si>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</si>
  <si>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</si>
  <si>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</si>
  <si>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</si>
  <si>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</si>
  <si>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</si>
  <si>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</si>
  <si>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</si>
  <si>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</si>
  <si>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</si>
  <si>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</si>
  <si>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</si>
  <si>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</si>
  <si>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</si>
  <si>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</si>
  <si>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</si>
  <si>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</si>
  <si>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</si>
  <si>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</si>
  <si>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</si>
  <si>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</si>
  <si>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</si>
  <si>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</si>
  <si>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</si>
  <si>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</si>
  <si>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</si>
  <si>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</si>
  <si>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</si>
  <si>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</si>
  <si>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</si>
  <si>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</si>
  <si>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</si>
  <si>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</si>
  <si>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</si>
  <si>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</si>
  <si>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</si>
  <si>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</si>
  <si>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</si>
  <si>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</si>
  <si>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</si>
  <si>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</si>
  <si>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</si>
  <si>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</si>
  <si>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</si>
  <si>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</si>
  <si>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</si>
  <si>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</si>
  <si>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</si>
  <si>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</si>
  <si>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</si>
  <si>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</si>
  <si>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</si>
  <si>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</si>
  <si>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</si>
  <si>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</si>
  <si>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</si>
  <si>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</si>
  <si>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</si>
  <si>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</si>
  <si>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</si>
  <si>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</si>
  <si>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</si>
  <si>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</si>
  <si>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</si>
  <si>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</si>
  <si>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</si>
  <si>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</si>
  <si>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</si>
  <si>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</si>
  <si>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</si>
  <si>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</si>
  <si>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</si>
  <si>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</si>
  <si>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</si>
  <si>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</si>
  <si>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</si>
  <si>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</si>
  <si>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</si>
  <si>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</si>
  <si>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</si>
  <si>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</si>
  <si>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</si>
  <si>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</si>
  <si>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</si>
  <si>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</si>
  <si>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</si>
  <si>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</si>
  <si>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</si>
  <si>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</si>
  <si>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</si>
  <si>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</si>
  <si>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</si>
  <si>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</si>
  <si>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</si>
  <si>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</si>
  <si>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</si>
  <si>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</si>
  <si>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</si>
  <si>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</si>
  <si>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</si>
  <si>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</si>
  <si>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</si>
  <si>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</si>
  <si>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</si>
  <si>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</si>
  <si>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</si>
  <si>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</si>
  <si>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</si>
  <si>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</si>
  <si>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</si>
  <si>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</si>
  <si>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</si>
  <si>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</si>
  <si>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</si>
  <si>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</si>
  <si>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</si>
  <si>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</si>
  <si>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</si>
  <si>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</si>
  <si>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</si>
  <si>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</si>
  <si>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</si>
  <si>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</si>
  <si>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</si>
  <si>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</si>
  <si>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</si>
  <si>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</si>
  <si>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</si>
  <si>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</si>
  <si>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</si>
  <si>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</si>
  <si>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</si>
  <si>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</si>
  <si>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</si>
  <si>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</si>
  <si>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</si>
  <si>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</si>
  <si>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</si>
  <si>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</si>
  <si>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</si>
  <si>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</si>
  <si>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</si>
  <si>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</si>
  <si>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</si>
  <si>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</si>
  <si>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</si>
  <si>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</si>
  <si>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</si>
  <si>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</si>
  <si>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</si>
  <si>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</si>
  <si>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</si>
  <si>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</si>
  <si>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</si>
  <si>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</si>
  <si>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</si>
  <si>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</si>
  <si>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</si>
  <si>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</si>
  <si>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</si>
  <si>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</si>
  <si>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</si>
  <si>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</si>
  <si>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</si>
  <si>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</si>
  <si>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</si>
  <si>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</si>
  <si>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</si>
  <si>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</si>
  <si>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</si>
  <si>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</si>
  <si>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</si>
  <si>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</si>
  <si>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</si>
  <si>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</si>
  <si>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</si>
  <si>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</si>
  <si>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</si>
  <si>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</si>
  <si>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</si>
  <si>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</si>
  <si>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</si>
  <si>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</si>
  <si>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</si>
  <si>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</si>
  <si>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</si>
  <si>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</si>
  <si>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</si>
  <si>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</si>
  <si>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</si>
  <si>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</si>
  <si>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</si>
  <si>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</si>
  <si>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</si>
  <si>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</si>
  <si>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</si>
  <si>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</si>
  <si>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</si>
  <si>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</si>
  <si>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</si>
  <si>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</si>
  <si>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</si>
  <si>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</si>
  <si>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</si>
  <si>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</si>
  <si>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</si>
  <si>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</si>
  <si>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</si>
  <si>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</si>
  <si>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</si>
  <si>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</si>
  <si>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</si>
  <si>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</si>
  <si>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</si>
  <si>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</si>
  <si>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</si>
  <si>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</si>
  <si>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</si>
  <si>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</si>
  <si>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</si>
  <si>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</si>
  <si>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</si>
  <si>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</si>
  <si>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</si>
  <si>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</si>
  <si>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</si>
  <si>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</si>
  <si>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</si>
  <si>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</si>
  <si>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</si>
  <si>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</si>
  <si>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</si>
  <si>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</si>
  <si>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</si>
  <si>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</si>
  <si>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</si>
  <si>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</si>
  <si>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</si>
  <si>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</si>
  <si>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</si>
  <si>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</si>
  <si>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</si>
  <si>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</si>
  <si>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</si>
  <si>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</si>
  <si>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</si>
  <si>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</si>
  <si>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</si>
  <si>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</si>
  <si>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</si>
  <si>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</si>
  <si>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</si>
  <si>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</si>
  <si>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</si>
  <si>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</si>
  <si>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</si>
  <si>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</si>
  <si>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</si>
  <si>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</si>
  <si>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</si>
  <si>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</si>
  <si>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</si>
  <si>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</si>
  <si>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</si>
  <si>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</si>
  <si>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</si>
  <si>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</si>
  <si>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</si>
  <si>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</si>
  <si>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</si>
  <si>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</si>
  <si>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</si>
  <si>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</si>
  <si>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</si>
  <si>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</si>
  <si>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</si>
  <si>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</si>
  <si>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</si>
  <si>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</si>
  <si>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</si>
  <si>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</si>
  <si>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</si>
  <si>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</si>
  <si>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</si>
  <si>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</si>
  <si>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</si>
  <si>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</si>
  <si>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</si>
  <si>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</si>
  <si>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</si>
  <si>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</si>
  <si>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</si>
  <si>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</si>
  <si>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</si>
  <si>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</si>
  <si>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</si>
  <si>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</si>
  <si>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</si>
  <si>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</si>
  <si>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</si>
  <si>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</si>
  <si>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</si>
  <si>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</si>
  <si>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</si>
  <si>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</si>
  <si>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</si>
  <si>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</si>
  <si>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</si>
  <si>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</si>
  <si>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</si>
  <si>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</si>
  <si>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</si>
  <si>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</si>
  <si>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</si>
  <si>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</si>
  <si>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</si>
  <si>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</si>
  <si>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</si>
  <si>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</si>
  <si>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</si>
  <si>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</si>
  <si>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</si>
  <si>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</si>
  <si>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</si>
  <si>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</si>
  <si>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</si>
  <si>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</si>
  <si>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</si>
  <si>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</si>
  <si>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</si>
  <si>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</si>
  <si>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</si>
  <si>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</si>
  <si>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</si>
  <si>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</si>
  <si>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</si>
  <si>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</si>
  <si>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</si>
  <si>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</si>
  <si>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</si>
  <si>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</si>
  <si>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</si>
  <si>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</si>
  <si>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</si>
  <si>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</si>
  <si>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</si>
  <si>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</si>
  <si>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</si>
  <si>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</si>
  <si>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</si>
  <si>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</si>
  <si>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</si>
  <si>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</si>
  <si>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</si>
  <si>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</si>
  <si>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</si>
  <si>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</si>
  <si>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</si>
  <si>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</si>
  <si>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</si>
  <si>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</si>
  <si>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</si>
  <si>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</si>
  <si>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</si>
  <si>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</si>
  <si>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</si>
  <si>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</si>
  <si>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</si>
  <si>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</si>
  <si>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</si>
  <si>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</si>
  <si>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</si>
  <si>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</si>
  <si>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</si>
  <si>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</si>
  <si>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</si>
  <si>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</si>
  <si>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</si>
  <si>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</si>
  <si>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</si>
  <si>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</si>
  <si>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</si>
  <si>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</si>
  <si>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</si>
  <si>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</si>
  <si>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</si>
  <si>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</si>
  <si>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</si>
  <si>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</si>
  <si>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</si>
  <si>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</si>
  <si>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</si>
  <si>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</si>
  <si>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</si>
  <si>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</si>
  <si>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</si>
  <si>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</si>
  <si>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</si>
  <si>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</si>
  <si>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</si>
  <si>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</si>
  <si>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</si>
  <si>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</si>
  <si>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</si>
  <si>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</si>
  <si>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</si>
  <si>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</si>
  <si>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</si>
  <si>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</si>
  <si>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</si>
  <si>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</si>
  <si>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</si>
  <si>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</si>
  <si>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</si>
  <si>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</si>
  <si>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</si>
  <si>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</si>
  <si>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</si>
  <si>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</si>
  <si>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</si>
  <si>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</si>
  <si>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</si>
  <si>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</si>
  <si>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</si>
  <si>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</si>
  <si>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</si>
  <si>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</si>
  <si>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</si>
  <si>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</si>
  <si>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</si>
  <si>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</si>
  <si>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</si>
  <si>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</si>
  <si>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</si>
  <si>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</si>
  <si>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</si>
  <si>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</si>
  <si>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</si>
  <si>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</si>
  <si>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</si>
  <si>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</si>
  <si>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</si>
  <si>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</si>
  <si>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</si>
  <si>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</si>
  <si>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</si>
  <si>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</si>
  <si>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</si>
  <si>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</si>
  <si>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</si>
  <si>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</si>
  <si>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</si>
  <si>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</si>
  <si>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</si>
  <si>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</si>
  <si>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</si>
  <si>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</si>
  <si>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</si>
  <si>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</si>
  <si>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</si>
  <si>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</si>
  <si>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</si>
  <si>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</si>
  <si>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</si>
  <si>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</si>
  <si>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</si>
  <si>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</si>
  <si>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</si>
  <si>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</si>
  <si>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</si>
  <si>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</si>
  <si>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</si>
  <si>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</si>
  <si>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</si>
  <si>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</si>
  <si>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</si>
  <si>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</si>
  <si>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</si>
  <si>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</si>
  <si>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</si>
  <si>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</si>
  <si>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</si>
  <si>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</si>
  <si>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</si>
  <si>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</si>
  <si>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</si>
  <si>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</si>
  <si>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</si>
  <si>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</si>
  <si>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</si>
  <si>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</si>
  <si>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</si>
  <si>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</si>
  <si>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</si>
  <si>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</si>
  <si>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</si>
  <si>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</si>
  <si>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</si>
  <si>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</si>
  <si>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</si>
  <si>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</si>
  <si>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</si>
  <si>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</si>
  <si>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</si>
  <si>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</si>
  <si>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</si>
  <si>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</si>
  <si>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</si>
  <si>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</si>
  <si>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</si>
  <si>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</si>
  <si>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</si>
  <si>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</si>
  <si>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</si>
  <si>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</si>
  <si>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</si>
  <si>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</si>
  <si>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</si>
  <si>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</si>
  <si>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</si>
  <si>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</si>
  <si>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</si>
  <si>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</si>
  <si>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</si>
  <si>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</si>
  <si>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</si>
  <si>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</si>
  <si>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</si>
  <si>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</si>
  <si>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</si>
  <si>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</si>
  <si>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</si>
  <si>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</si>
  <si>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</si>
  <si>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</si>
  <si>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</si>
  <si>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</si>
  <si>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</si>
  <si>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</si>
  <si>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</si>
  <si>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</si>
  <si>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</si>
  <si>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</si>
  <si>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</si>
  <si>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</si>
  <si>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</si>
  <si>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</si>
  <si>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</si>
  <si>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</si>
  <si>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</si>
  <si>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</si>
  <si>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</si>
  <si>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</si>
  <si>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</si>
  <si>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</si>
  <si>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</si>
  <si>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</si>
  <si>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</si>
  <si>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</si>
  <si>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</si>
  <si>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</si>
  <si>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</si>
  <si>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</si>
  <si>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</si>
  <si>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</si>
  <si>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</si>
  <si>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</si>
  <si>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</si>
  <si>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</si>
  <si>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</si>
  <si>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</si>
  <si>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</si>
  <si>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</si>
  <si>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</si>
  <si>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</si>
  <si>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</si>
  <si>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</si>
  <si>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</si>
  <si>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</si>
  <si>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</si>
  <si>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</si>
  <si>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</si>
  <si>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</si>
  <si>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</si>
  <si>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</si>
  <si>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</si>
  <si>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</si>
  <si>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</si>
  <si>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</si>
  <si>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</si>
  <si>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</si>
  <si>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</si>
  <si>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</si>
  <si>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</si>
  <si>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</si>
  <si>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</si>
  <si>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</si>
  <si>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</si>
  <si>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</si>
  <si>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</si>
  <si>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</si>
  <si>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</si>
  <si>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</si>
  <si>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</si>
  <si>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</si>
  <si>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</si>
  <si>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</si>
  <si>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</si>
  <si>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</si>
  <si>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</si>
  <si>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</si>
  <si>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</si>
  <si>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</si>
  <si>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</si>
  <si>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</si>
  <si>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</si>
  <si>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</si>
  <si>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</si>
  <si>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</si>
  <si>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</si>
  <si>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</si>
  <si>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</si>
  <si>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</si>
  <si>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</si>
  <si>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</si>
  <si>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</si>
  <si>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</si>
  <si>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</si>
  <si>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</si>
  <si>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</si>
  <si>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</si>
  <si>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</si>
  <si>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</si>
  <si>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</si>
  <si>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</si>
  <si>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</si>
  <si>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</si>
  <si>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</si>
  <si>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</si>
  <si>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</si>
  <si>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</si>
  <si>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</si>
  <si>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</si>
  <si>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</si>
  <si>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</si>
  <si>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</si>
  <si>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</si>
  <si>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</si>
  <si>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</si>
  <si>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</si>
  <si>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</si>
  <si>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</si>
  <si>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</si>
  <si>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</si>
  <si>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</si>
  <si>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</si>
  <si>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</si>
  <si>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</si>
  <si>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</si>
  <si>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</si>
  <si>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</si>
  <si>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</si>
  <si>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</si>
  <si>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</si>
  <si>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</si>
  <si>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</si>
  <si>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</si>
  <si>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</si>
  <si>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</si>
  <si>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</si>
  <si>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</si>
  <si>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</si>
  <si>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</si>
  <si>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</si>
  <si>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</si>
  <si>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</si>
  <si>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</si>
  <si>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</si>
  <si>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</si>
  <si>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</si>
  <si>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</si>
  <si>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</si>
  <si>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</si>
  <si>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</si>
  <si>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</si>
  <si>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</si>
  <si>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</si>
  <si>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</si>
  <si>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</si>
  <si>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</si>
  <si>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</si>
  <si>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</si>
  <si>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</si>
  <si>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</si>
  <si>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</si>
  <si>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</si>
  <si>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</si>
  <si>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</si>
  <si>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</si>
  <si>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</si>
  <si>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</si>
  <si>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</si>
  <si>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</si>
  <si>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</si>
  <si>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</si>
  <si>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</si>
  <si>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</si>
  <si>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</si>
  <si>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</si>
  <si>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</si>
  <si>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</si>
  <si>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</si>
  <si>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</si>
  <si>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</si>
  <si>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</si>
  <si>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</si>
  <si>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</si>
  <si>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</si>
  <si>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</si>
  <si>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</si>
  <si>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</si>
  <si>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</si>
  <si>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</si>
  <si>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</si>
  <si>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</si>
  <si>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</si>
  <si>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</si>
  <si>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</si>
  <si>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</si>
  <si>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</si>
  <si>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</si>
  <si>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</si>
  <si>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</si>
  <si>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</si>
  <si>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</si>
  <si>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</si>
  <si>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</si>
  <si>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</si>
  <si>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</si>
  <si>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</si>
  <si>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</si>
  <si>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</si>
  <si>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</si>
  <si>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</si>
  <si>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</si>
  <si>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</si>
  <si>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</si>
  <si>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</si>
  <si>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</si>
  <si>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</si>
  <si>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</si>
  <si>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</si>
  <si>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</si>
  <si>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</si>
  <si>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</si>
  <si>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</si>
  <si>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</si>
  <si>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</si>
  <si>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</si>
  <si>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</si>
  <si>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</si>
  <si>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</si>
  <si>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</si>
  <si>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</si>
  <si>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</si>
  <si>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</si>
  <si>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</si>
  <si>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</si>
  <si>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</si>
  <si>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</si>
  <si>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</si>
  <si>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</si>
  <si>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</si>
  <si>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</si>
  <si>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</si>
  <si>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</si>
  <si>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</si>
  <si>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</si>
  <si>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</si>
  <si>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</si>
  <si>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</si>
  <si>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</si>
  <si>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</si>
  <si>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</si>
  <si>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</si>
  <si>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</si>
  <si>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</si>
  <si>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</si>
  <si>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</si>
  <si>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</si>
  <si>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</si>
  <si>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</si>
  <si>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</si>
  <si>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</si>
  <si>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</si>
  <si>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</si>
  <si>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</si>
  <si>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</si>
  <si>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</si>
  <si>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</si>
  <si>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</si>
  <si>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</si>
  <si>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</si>
  <si>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</si>
  <si>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</si>
  <si>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</si>
  <si>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</si>
  <si>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</si>
  <si>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</si>
  <si>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</si>
  <si>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</si>
  <si>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</si>
  <si>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</si>
  <si>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</si>
  <si>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</si>
  <si>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</si>
  <si>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</si>
  <si>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</si>
  <si>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</si>
  <si>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</si>
  <si>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</si>
  <si>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</si>
  <si>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</si>
  <si>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</si>
  <si>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</si>
  <si>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</si>
  <si>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</si>
  <si>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</si>
  <si>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</si>
  <si>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</si>
  <si>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</si>
  <si>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</si>
  <si>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</si>
  <si>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</si>
  <si>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</si>
  <si>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</si>
  <si>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</si>
  <si>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</si>
  <si>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</si>
  <si>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</si>
  <si>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</si>
  <si>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</si>
  <si>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</si>
  <si>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</si>
  <si>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</si>
  <si>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</si>
  <si>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</si>
  <si>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</si>
  <si>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</si>
  <si>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</si>
  <si>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</si>
  <si>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</si>
  <si>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</si>
  <si>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</si>
  <si>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</si>
  <si>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</si>
  <si>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</si>
  <si>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</si>
  <si>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</si>
  <si>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</si>
  <si>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</si>
  <si>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</si>
  <si>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</si>
  <si>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</si>
  <si>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</si>
  <si>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</si>
  <si>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</si>
  <si>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</si>
  <si>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</si>
  <si>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</si>
  <si>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</si>
  <si>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</si>
  <si>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</si>
  <si>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</si>
  <si>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</si>
  <si>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</si>
  <si>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</si>
  <si>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</si>
  <si>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</si>
  <si>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</si>
  <si>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</si>
  <si>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</si>
  <si>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</si>
  <si>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</si>
  <si>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</si>
  <si>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</si>
  <si>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</si>
  <si>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</si>
  <si>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</si>
  <si>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</si>
  <si>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</si>
  <si>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</si>
  <si>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</si>
  <si>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</si>
  <si>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</si>
  <si>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</si>
  <si>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</si>
  <si>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</si>
  <si>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</si>
  <si>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</si>
  <si>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</si>
  <si>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</si>
  <si>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</si>
  <si>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</si>
  <si>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</si>
  <si>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</si>
  <si>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</si>
  <si>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</si>
  <si>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</si>
  <si>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</si>
  <si>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</si>
  <si>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</si>
  <si>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</si>
  <si>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</si>
  <si>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</si>
  <si>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</si>
  <si>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</si>
  <si>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</si>
  <si>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</si>
  <si>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</si>
  <si>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</si>
  <si>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</si>
  <si>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</si>
  <si>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</si>
  <si>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</si>
  <si>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</si>
  <si>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</si>
  <si>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</si>
  <si>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</si>
  <si>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</si>
  <si>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</si>
  <si>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</si>
  <si>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</si>
  <si>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</si>
  <si>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</si>
  <si>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</si>
  <si>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</si>
  <si>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</si>
  <si>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</si>
  <si>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</si>
  <si>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</si>
  <si>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</si>
  <si>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</si>
  <si>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</si>
  <si>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</si>
  <si>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</si>
  <si>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</si>
  <si>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</si>
  <si>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</si>
  <si>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</si>
  <si>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</si>
  <si>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</si>
  <si>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</si>
  <si>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</si>
  <si>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</si>
  <si>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</si>
  <si>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</si>
  <si>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</si>
  <si>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</si>
  <si>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</si>
  <si>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</si>
  <si>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</si>
  <si>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</si>
  <si>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</si>
  <si>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</si>
  <si>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</si>
  <si>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</si>
  <si>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</si>
  <si>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</si>
  <si>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</si>
  <si>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</si>
  <si>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</si>
  <si>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</si>
  <si>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</si>
  <si>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</si>
  <si>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</si>
  <si>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</si>
  <si>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</si>
  <si>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</si>
  <si>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</si>
  <si>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</si>
  <si>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</si>
  <si>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</si>
  <si>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</si>
  <si>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</si>
  <si>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</si>
  <si>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</si>
  <si>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</si>
  <si>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</si>
  <si>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</si>
  <si>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</si>
  <si>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</si>
  <si>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</si>
  <si>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</si>
  <si>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</si>
  <si>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</si>
  <si>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</si>
  <si>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</si>
  <si>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</si>
  <si>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</si>
  <si>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</si>
  <si>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</si>
  <si>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</si>
  <si>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</si>
  <si>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</si>
  <si>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</si>
  <si>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</si>
  <si>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</si>
  <si>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</si>
  <si>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</si>
  <si>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</si>
  <si>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</si>
  <si>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</si>
  <si>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</si>
  <si>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</si>
  <si>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</si>
  <si>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</si>
  <si>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</si>
  <si>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</si>
  <si>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</si>
  <si>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</si>
  <si>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</si>
  <si>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</si>
  <si>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</si>
  <si>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</si>
  <si>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</si>
  <si>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</si>
  <si>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</si>
  <si>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</si>
  <si>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</si>
  <si>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</si>
  <si>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</si>
  <si>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</si>
  <si>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</si>
  <si>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</si>
  <si>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</si>
  <si>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</si>
  <si>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</si>
  <si>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</si>
  <si>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</si>
  <si>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</si>
  <si>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</si>
  <si>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</si>
  <si>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</si>
  <si>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</si>
  <si>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</si>
  <si>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</si>
  <si>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</si>
  <si>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</si>
  <si>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</si>
  <si>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</si>
  <si>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</si>
  <si>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</si>
  <si>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</si>
  <si>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</si>
  <si>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</si>
  <si>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</si>
  <si>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</si>
  <si>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</si>
  <si>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</si>
  <si>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</si>
  <si>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</si>
  <si>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</si>
  <si>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</si>
  <si>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</si>
  <si>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</si>
  <si>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</si>
  <si>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</si>
  <si>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</si>
  <si>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</si>
  <si>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</si>
  <si>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</si>
  <si>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</si>
  <si>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</si>
  <si>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</si>
  <si>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</si>
  <si>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</si>
  <si>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</si>
  <si>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</si>
  <si>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</si>
  <si>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</si>
  <si>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</si>
  <si>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</si>
  <si>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</si>
  <si>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</si>
  <si>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</si>
  <si>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</si>
  <si>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</si>
  <si>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</si>
  <si>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</si>
  <si>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</si>
  <si>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</si>
  <si>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</si>
  <si>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</si>
  <si>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</si>
  <si>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</si>
  <si>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</si>
  <si>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</si>
  <si>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</si>
  <si>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</si>
  <si>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</si>
  <si>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</si>
  <si>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</si>
  <si>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</si>
  <si>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</si>
  <si>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</si>
  <si>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</si>
  <si>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</si>
  <si>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</si>
  <si>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</si>
  <si>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</si>
  <si>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</si>
  <si>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</si>
  <si>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</si>
  <si>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</si>
  <si>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</si>
  <si>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</si>
  <si>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</si>
  <si>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</si>
  <si>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</si>
  <si>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</si>
  <si>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</si>
  <si>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</si>
  <si>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</si>
  <si>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</si>
  <si>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</si>
  <si>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</si>
  <si>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</si>
  <si>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</si>
  <si>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</si>
  <si>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</si>
  <si>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</si>
  <si>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</si>
  <si>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</si>
  <si>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</si>
  <si>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</si>
  <si>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</si>
  <si>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</si>
  <si>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</si>
  <si>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</si>
  <si>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</si>
  <si>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</si>
  <si>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</si>
  <si>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</si>
  <si>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</si>
  <si>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</si>
  <si>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</si>
  <si>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</si>
  <si>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</si>
  <si>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</si>
  <si>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</si>
  <si>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</si>
  <si>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</si>
  <si>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</si>
  <si>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</si>
  <si>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</si>
  <si>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</si>
  <si>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</si>
  <si>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</si>
  <si>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</si>
  <si>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</si>
  <si>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</si>
  <si>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</si>
  <si>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</si>
  <si>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</si>
  <si>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</si>
  <si>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</si>
  <si>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</si>
  <si>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</si>
  <si>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</si>
  <si>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</si>
  <si>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</si>
  <si>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</si>
  <si>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</si>
  <si>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</si>
  <si>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</si>
  <si>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</si>
  <si>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</si>
  <si>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</si>
  <si>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</si>
  <si>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</si>
  <si>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</si>
  <si>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</si>
  <si>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</si>
  <si>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</si>
  <si>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</si>
  <si>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</si>
  <si>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</si>
  <si>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</si>
  <si>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</si>
  <si>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</si>
  <si>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</si>
  <si>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</si>
  <si>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</si>
  <si>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</si>
  <si>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</si>
  <si>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</si>
  <si>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</si>
  <si>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</si>
  <si>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</si>
  <si>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</si>
  <si>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</si>
  <si>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</si>
  <si>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</si>
  <si>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</si>
  <si>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</si>
  <si>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</si>
  <si>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</si>
  <si>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</si>
  <si>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</si>
  <si>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</si>
  <si>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</si>
  <si>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</si>
  <si>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</si>
  <si>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</si>
  <si>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</si>
  <si>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</si>
  <si>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</si>
  <si>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</si>
  <si>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</si>
  <si>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</si>
  <si>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</si>
  <si>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</si>
  <si>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</si>
  <si>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</si>
  <si>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</si>
  <si>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</si>
  <si>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</si>
  <si>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</si>
  <si>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</si>
  <si>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</si>
  <si>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</si>
  <si>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</si>
  <si>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</si>
  <si>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</si>
  <si>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</si>
  <si>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</si>
  <si>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</si>
  <si>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</si>
  <si>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</si>
  <si>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</si>
  <si>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</si>
  <si>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</si>
  <si>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</si>
  <si>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</si>
  <si>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</si>
  <si>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</si>
  <si>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</si>
  <si>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</si>
  <si>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</si>
  <si>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</si>
  <si>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</si>
  <si>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</si>
  <si>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</si>
  <si>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</si>
  <si>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</si>
  <si>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</si>
  <si>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</si>
  <si>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</si>
  <si>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</si>
  <si>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</si>
  <si>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</si>
  <si>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</si>
  <si>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</si>
  <si>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</si>
  <si>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</si>
  <si>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</si>
  <si>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</si>
  <si>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</si>
  <si>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</si>
  <si>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</si>
  <si>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</si>
  <si>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</si>
  <si>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</si>
  <si>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</si>
  <si>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</si>
  <si>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</si>
  <si>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</si>
  <si>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</si>
  <si>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</si>
  <si>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</si>
  <si>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</si>
  <si>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</si>
  <si>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</si>
  <si>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</si>
  <si>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</si>
  <si>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</si>
  <si>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</si>
  <si>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</si>
  <si>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</si>
  <si>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</si>
  <si>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</si>
  <si>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</si>
  <si>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</si>
  <si>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</si>
  <si>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</si>
  <si>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</si>
  <si>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</si>
  <si>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</si>
  <si>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</si>
  <si>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</si>
  <si>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</si>
  <si>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</si>
  <si>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</si>
  <si>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</si>
  <si>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</si>
  <si>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</si>
  <si>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</si>
  <si>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</si>
  <si>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</si>
  <si>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</si>
  <si>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</si>
  <si>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</si>
  <si>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</si>
  <si>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</si>
  <si>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</si>
  <si>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</si>
  <si>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</si>
  <si>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</si>
  <si>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</si>
  <si>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</si>
  <si>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</si>
  <si>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</si>
  <si>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</si>
  <si>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</si>
  <si>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</si>
  <si>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</si>
  <si>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</si>
  <si>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</si>
  <si>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</si>
  <si>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</si>
  <si>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</si>
  <si>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</si>
  <si>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</si>
  <si>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</si>
  <si>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</si>
  <si>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</si>
  <si>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</si>
  <si>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</si>
  <si>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</si>
  <si>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</si>
  <si>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</si>
  <si>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</si>
  <si>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</si>
  <si>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</si>
  <si>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</si>
  <si>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</si>
  <si>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</si>
  <si>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</si>
  <si>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</si>
  <si>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</si>
  <si>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</si>
  <si>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</si>
  <si>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</si>
  <si>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</si>
  <si>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</si>
  <si>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</si>
  <si>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</si>
  <si>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</si>
  <si>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</si>
  <si>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</si>
  <si>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</si>
  <si>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</si>
  <si>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</si>
  <si>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</si>
  <si>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</si>
  <si>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</si>
  <si>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</si>
  <si>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</si>
  <si>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</si>
  <si>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</si>
  <si>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</si>
  <si>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</si>
  <si>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</si>
  <si>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</si>
  <si>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</si>
  <si>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</si>
  <si>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</si>
  <si>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</si>
  <si>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</si>
  <si>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</si>
  <si>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</si>
  <si>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</si>
  <si>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</si>
  <si>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</si>
  <si>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</si>
  <si>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</si>
  <si>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</si>
  <si>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</si>
  <si>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</si>
  <si>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</si>
  <si>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</si>
  <si>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</si>
  <si>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</si>
  <si>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</si>
  <si>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</si>
  <si>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</si>
  <si>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</si>
  <si>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</si>
  <si>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</si>
  <si>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</si>
  <si>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</si>
  <si>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</si>
  <si>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</si>
  <si>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</si>
  <si>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</si>
  <si>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</si>
  <si>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</si>
  <si>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</si>
  <si>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</si>
  <si>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</si>
  <si>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</si>
  <si>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</si>
  <si>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</si>
  <si>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</si>
  <si>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</si>
  <si>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</si>
  <si>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</si>
  <si>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</si>
  <si>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</si>
  <si>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</si>
  <si>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</si>
  <si>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</si>
  <si>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</si>
  <si>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</si>
  <si>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</si>
  <si>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</si>
  <si>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</si>
  <si>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</si>
  <si>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</si>
  <si>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</si>
  <si>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</si>
  <si>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</si>
  <si>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</si>
  <si>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</si>
  <si>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</si>
  <si>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</si>
  <si>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</si>
  <si>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</si>
  <si>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</si>
  <si>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</si>
  <si>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</si>
  <si>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</si>
  <si>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</si>
  <si>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</si>
  <si>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</si>
  <si>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</si>
  <si>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</si>
  <si>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</si>
  <si>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</si>
  <si>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</si>
  <si>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</si>
  <si>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</si>
  <si>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</si>
  <si>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</si>
  <si>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</si>
  <si>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</si>
  <si>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</si>
  <si>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</si>
  <si>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</si>
  <si>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</si>
  <si>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</si>
  <si>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</si>
  <si>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</si>
  <si>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</si>
  <si>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</si>
  <si>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</si>
  <si>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</si>
  <si>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</si>
  <si>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</si>
  <si>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</si>
  <si>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</si>
  <si>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</si>
  <si>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</si>
  <si>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</si>
  <si>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</si>
  <si>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</si>
  <si>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</si>
  <si>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</si>
  <si>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</si>
  <si>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</si>
  <si>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</si>
  <si>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</si>
  <si>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</si>
  <si>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</si>
  <si>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</si>
  <si>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</si>
  <si>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</si>
  <si>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</si>
  <si>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</si>
  <si>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</si>
  <si>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</si>
  <si>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</si>
  <si>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</si>
  <si>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</si>
  <si>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</si>
  <si>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</si>
  <si>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</si>
  <si>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</si>
  <si>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</si>
  <si>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</si>
  <si>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</si>
  <si>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</si>
  <si>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</si>
  <si>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</si>
  <si>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</si>
  <si>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</si>
  <si>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</si>
  <si>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</si>
  <si>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</si>
  <si>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</si>
  <si>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</si>
  <si>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</si>
  <si>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</si>
  <si>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</si>
  <si>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</si>
  <si>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</si>
  <si>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</si>
  <si>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</si>
  <si>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</si>
  <si>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</si>
  <si>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</si>
  <si>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</si>
  <si>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</si>
  <si>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</si>
  <si>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</si>
  <si>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</si>
  <si>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</si>
  <si>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</si>
  <si>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</si>
  <si>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</si>
  <si>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</si>
  <si>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</si>
  <si>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</si>
  <si>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</si>
  <si>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</si>
  <si>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</si>
  <si>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</si>
  <si>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</si>
  <si>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</si>
  <si>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</si>
  <si>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</si>
  <si>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</si>
  <si>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</si>
  <si>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</si>
  <si>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</si>
  <si>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</si>
  <si>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</si>
  <si>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</si>
  <si>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</si>
  <si>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</si>
  <si>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</si>
  <si>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</si>
  <si>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</si>
  <si>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</si>
  <si>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</si>
  <si>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</si>
  <si>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</si>
  <si>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</si>
  <si>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</si>
  <si>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</si>
  <si>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</si>
  <si>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</si>
  <si>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</si>
  <si>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</si>
  <si>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</si>
  <si>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</si>
  <si>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</si>
  <si>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</si>
  <si>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</si>
  <si>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</si>
  <si>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</si>
  <si>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</si>
  <si>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</si>
  <si>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</si>
  <si>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</si>
  <si>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</si>
  <si>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</si>
  <si>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</si>
  <si>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</si>
  <si>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</si>
  <si>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</si>
  <si>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</si>
  <si>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</si>
  <si>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</si>
  <si>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</si>
  <si>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</si>
  <si>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</si>
  <si>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</si>
  <si>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</si>
  <si>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</si>
  <si>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</si>
  <si>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</si>
  <si>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</si>
  <si>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</si>
  <si>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</si>
  <si>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</si>
  <si>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</si>
  <si>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</si>
  <si>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</si>
  <si>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</si>
  <si>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</si>
  <si>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</si>
  <si>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</si>
  <si>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</si>
  <si>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</si>
  <si>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</si>
  <si>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</si>
  <si>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</si>
  <si>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</si>
  <si>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</si>
  <si>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</si>
  <si>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</si>
  <si>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</si>
  <si>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</si>
  <si>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</si>
  <si>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</si>
  <si>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</si>
  <si>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</si>
  <si>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</si>
  <si>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</si>
  <si>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</si>
  <si>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</si>
  <si>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</si>
  <si>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</si>
  <si>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</si>
  <si>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</si>
  <si>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</si>
  <si>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</si>
  <si>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</si>
  <si>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</si>
  <si>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</si>
  <si>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</si>
  <si>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</si>
  <si>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</si>
  <si>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</si>
  <si>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</si>
  <si>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</si>
  <si>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</si>
  <si>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</si>
  <si>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</si>
  <si>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</si>
  <si>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</si>
  <si>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</si>
  <si>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</si>
  <si>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</si>
  <si>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</si>
  <si>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</si>
  <si>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</si>
  <si>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</si>
  <si>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</si>
  <si>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</si>
  <si>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</si>
  <si>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</si>
  <si>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</si>
  <si>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</si>
  <si>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</si>
  <si>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</si>
  <si>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</si>
  <si>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</si>
  <si>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</si>
  <si>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</si>
  <si>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</si>
  <si>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</si>
  <si>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</si>
  <si>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</si>
  <si>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</si>
  <si>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</si>
  <si>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</si>
  <si>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</si>
  <si>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</si>
  <si>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</si>
  <si>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</si>
  <si>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</si>
  <si>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</si>
  <si>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</si>
  <si>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</si>
  <si>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</si>
  <si>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</si>
  <si>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</si>
  <si>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</si>
  <si>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</si>
  <si>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</si>
  <si>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</si>
  <si>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</si>
  <si>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</si>
  <si>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</si>
  <si>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</si>
  <si>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</si>
  <si>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</si>
  <si>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</si>
  <si>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</si>
  <si>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</si>
  <si>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</si>
  <si>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</si>
  <si>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</si>
  <si>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</si>
  <si>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</si>
  <si>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</si>
  <si>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</si>
  <si>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</si>
  <si>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</si>
  <si>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</si>
  <si>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</si>
  <si>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</si>
  <si>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</si>
  <si>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</si>
  <si>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</si>
  <si>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</si>
  <si>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</si>
  <si>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</si>
  <si>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</si>
  <si>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</si>
  <si>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</si>
  <si>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</si>
  <si>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</si>
  <si>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</si>
  <si>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</si>
  <si>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</si>
  <si>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</si>
  <si>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</si>
  <si>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</si>
  <si>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</si>
  <si>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</si>
  <si>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</si>
  <si>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</si>
  <si>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</si>
  <si>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</si>
  <si>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</si>
  <si>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</si>
  <si>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</si>
  <si>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</si>
  <si>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</si>
  <si>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</si>
  <si>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</si>
  <si>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</si>
  <si>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</si>
  <si>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</si>
  <si>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</si>
  <si>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</si>
  <si>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</si>
  <si>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</si>
  <si>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</si>
  <si>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</si>
  <si>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</si>
  <si>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</si>
  <si>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</si>
  <si>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</si>
  <si>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</si>
  <si>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</si>
  <si>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</si>
  <si>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</si>
  <si>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</si>
  <si>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</si>
  <si>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</si>
  <si>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</si>
  <si>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</si>
  <si>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</si>
  <si>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</si>
  <si>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</si>
  <si>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</si>
  <si>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</si>
  <si>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</si>
  <si>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</si>
  <si>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</si>
  <si>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</si>
  <si>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</si>
  <si>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</si>
  <si>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</si>
  <si>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</si>
  <si>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</si>
  <si>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</si>
  <si>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</si>
  <si>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</si>
  <si>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</si>
  <si>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</si>
  <si>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</si>
  <si>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</si>
  <si>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</si>
  <si>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</si>
  <si>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</si>
  <si>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</si>
  <si>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</si>
  <si>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</si>
  <si>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</si>
  <si>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</si>
  <si>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</si>
  <si>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</si>
  <si>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</si>
  <si>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</si>
  <si>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</si>
  <si>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</si>
  <si>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</si>
  <si>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</si>
  <si>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</si>
  <si>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</si>
  <si>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</si>
  <si>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</si>
  <si>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</si>
  <si>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</si>
  <si>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</si>
  <si>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</si>
  <si>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</si>
  <si>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</si>
  <si>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</si>
  <si>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</si>
  <si>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</si>
  <si>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</si>
  <si>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</si>
  <si>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</si>
  <si>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</si>
  <si>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</si>
  <si>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</si>
  <si>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</si>
  <si>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</si>
  <si>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</si>
  <si>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</si>
  <si>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</si>
  <si>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</si>
  <si>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</si>
  <si>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</si>
  <si>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</si>
  <si>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</si>
  <si>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</si>
  <si>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</si>
  <si>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</si>
  <si>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</si>
  <si>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</si>
  <si>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</si>
  <si>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</si>
  <si>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</si>
  <si>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</si>
  <si>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</si>
  <si>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</si>
  <si>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</si>
  <si>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</si>
  <si>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</si>
  <si>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</si>
  <si>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</si>
  <si>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</si>
  <si>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</si>
  <si>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</si>
  <si>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</si>
  <si>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</si>
  <si>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</si>
  <si>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</si>
  <si>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</si>
  <si>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</si>
  <si>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</si>
  <si>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</si>
  <si>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</si>
  <si>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</si>
  <si>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</si>
  <si>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</si>
  <si>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</si>
  <si>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</si>
  <si>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</si>
  <si>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</si>
  <si>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</si>
  <si>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</si>
  <si>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</si>
  <si>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</si>
  <si>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</si>
  <si>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</si>
  <si>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</si>
  <si>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</si>
  <si>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</si>
  <si>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</si>
  <si>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</si>
  <si>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</si>
  <si>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</si>
  <si>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</si>
  <si>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</si>
  <si>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</si>
  <si>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</si>
  <si>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</si>
  <si>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</si>
  <si>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</si>
  <si>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</si>
  <si>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</si>
  <si>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</si>
  <si>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</si>
  <si>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</si>
  <si>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</si>
  <si>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</si>
  <si>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</si>
  <si>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</si>
  <si>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</si>
  <si>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</si>
  <si>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</si>
  <si>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</si>
  <si>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</si>
  <si>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</si>
  <si>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</si>
  <si>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</si>
  <si>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</si>
  <si>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</si>
  <si>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</si>
  <si>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</si>
  <si>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</si>
  <si>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</si>
  <si>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</si>
  <si>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</si>
  <si>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</si>
  <si>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</si>
  <si>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</si>
  <si>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</si>
  <si>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</si>
  <si>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</si>
  <si>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</si>
  <si>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</si>
  <si>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</si>
  <si>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</si>
  <si>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</si>
  <si>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</si>
  <si>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</si>
  <si>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</si>
  <si>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</si>
  <si>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</si>
  <si>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</si>
  <si>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</si>
  <si>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</si>
  <si>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</si>
  <si>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</si>
  <si>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</si>
  <si>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</si>
  <si>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</si>
  <si>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</si>
  <si>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</si>
  <si>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</si>
  <si>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</si>
  <si>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</si>
  <si>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</si>
  <si>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</si>
  <si>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</si>
  <si>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</si>
  <si>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</si>
  <si>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</si>
  <si>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</si>
  <si>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</si>
  <si>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</si>
  <si>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</si>
  <si>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</si>
  <si>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</si>
  <si>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</si>
  <si>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</si>
  <si>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</si>
  <si>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</si>
  <si>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</si>
  <si>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</si>
  <si>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</si>
  <si>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</si>
  <si>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</si>
  <si>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</si>
  <si>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</si>
  <si>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</si>
  <si>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</si>
  <si>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</si>
  <si>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</si>
  <si>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</si>
  <si>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</si>
  <si>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</si>
  <si>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</si>
  <si>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</si>
  <si>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</si>
  <si>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</si>
  <si>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</si>
  <si>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</si>
  <si>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</si>
  <si>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</si>
  <si>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</si>
  <si>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</si>
  <si>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</si>
  <si>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</si>
  <si>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</si>
  <si>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</si>
  <si>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</si>
  <si>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</si>
  <si>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</si>
  <si>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</si>
  <si>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</si>
  <si>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</si>
  <si>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</si>
  <si>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</si>
  <si>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</si>
  <si>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</si>
  <si>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</si>
  <si>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</si>
  <si>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</si>
  <si>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</si>
  <si>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</si>
  <si>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</si>
  <si>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</si>
  <si>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</si>
  <si>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</si>
  <si>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</si>
  <si>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</si>
  <si>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</si>
  <si>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</si>
  <si>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</si>
  <si>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</si>
  <si>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</si>
  <si>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</si>
  <si>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</si>
  <si>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</si>
  <si>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</si>
  <si>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</si>
  <si>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</si>
  <si>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</si>
  <si>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</si>
  <si>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</si>
  <si>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</si>
  <si>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</si>
  <si>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</si>
  <si>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</si>
  <si>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</si>
  <si>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</si>
  <si>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</si>
  <si>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</si>
  <si>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</si>
  <si>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</si>
  <si>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</si>
  <si>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</si>
  <si>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</si>
  <si>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</si>
  <si>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</si>
  <si>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</si>
  <si>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</si>
  <si>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</si>
  <si>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</si>
  <si>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</si>
  <si>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</si>
  <si>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</si>
  <si>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</si>
  <si>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</si>
  <si>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</si>
  <si>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</si>
  <si>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</si>
  <si>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</si>
  <si>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</si>
  <si>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</si>
  <si>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</si>
  <si>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</si>
  <si>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</si>
  <si>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</si>
  <si>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</si>
  <si>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</si>
  <si>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</si>
  <si>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</si>
  <si>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</si>
  <si>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</si>
  <si>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</si>
  <si>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</si>
  <si>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</si>
  <si>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</si>
  <si>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</si>
  <si>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</si>
  <si>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</si>
  <si>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</si>
  <si>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</si>
  <si>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</si>
  <si>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</si>
  <si>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</si>
  <si>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</si>
  <si>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</si>
  <si>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</si>
  <si>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</si>
  <si>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</si>
  <si>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</si>
  <si>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</si>
  <si>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</si>
  <si>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</si>
  <si>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</si>
  <si>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</si>
  <si>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</si>
  <si>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</si>
  <si>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</si>
  <si>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</si>
  <si>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</si>
  <si>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</si>
  <si>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</si>
  <si>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</si>
  <si>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</si>
  <si>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</si>
  <si>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</si>
  <si>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</si>
  <si>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</si>
  <si>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</si>
  <si>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</si>
  <si>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</si>
  <si>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</si>
  <si>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</si>
  <si>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</si>
  <si>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</si>
  <si>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</si>
  <si>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</si>
  <si>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</si>
  <si>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</si>
  <si>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</si>
  <si>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</si>
  <si>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</si>
  <si>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</si>
  <si>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</si>
  <si>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</si>
  <si>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</si>
  <si>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</si>
  <si>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</si>
  <si>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</si>
  <si>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</si>
  <si>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</si>
  <si>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</si>
  <si>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</si>
  <si>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</si>
  <si>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</si>
  <si>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</si>
  <si>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</si>
  <si>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</si>
  <si>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</si>
  <si>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</si>
  <si>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</si>
  <si>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</si>
  <si>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</si>
  <si>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</si>
  <si>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</si>
  <si>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</si>
  <si>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</si>
  <si>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</si>
  <si>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</si>
  <si>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</si>
  <si>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</si>
  <si>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</si>
  <si>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</si>
  <si>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</si>
  <si>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</si>
  <si>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</si>
  <si>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</si>
  <si>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</si>
  <si>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</si>
  <si>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</si>
  <si>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</si>
  <si>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</si>
  <si>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</si>
  <si>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</si>
  <si>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</si>
  <si>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</si>
  <si>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</si>
  <si>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</si>
  <si>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</si>
  <si>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</si>
  <si>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</si>
  <si>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</si>
  <si>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</si>
  <si>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</si>
  <si>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</si>
  <si>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</si>
  <si>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</si>
  <si>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</si>
  <si>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</si>
  <si>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</si>
  <si>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</si>
  <si>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</si>
  <si>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</si>
  <si>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</si>
  <si>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</si>
  <si>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</si>
  <si>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</si>
  <si>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</si>
  <si>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</si>
  <si>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</si>
  <si>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</si>
  <si>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</si>
  <si>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</si>
  <si>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</si>
  <si>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</si>
  <si>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</si>
  <si>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</si>
  <si>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</si>
  <si>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</si>
  <si>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</si>
  <si>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</si>
  <si>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</si>
  <si>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</si>
  <si>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</si>
  <si>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</si>
  <si>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</si>
  <si>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</si>
  <si>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</si>
  <si>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</si>
  <si>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</si>
  <si>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</si>
  <si>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</si>
  <si>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</si>
  <si>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</si>
  <si>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</si>
  <si>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</si>
  <si>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</si>
  <si>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</si>
  <si>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</si>
  <si>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</si>
  <si>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</si>
  <si>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</si>
  <si>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</si>
  <si>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</si>
  <si>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</si>
  <si>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</si>
  <si>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</si>
  <si>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</si>
  <si>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</si>
  <si>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</si>
  <si>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</si>
  <si>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</si>
  <si>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</si>
  <si>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</si>
  <si>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</si>
  <si>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</si>
  <si>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</si>
  <si>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</si>
  <si>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</si>
  <si>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</si>
  <si>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</si>
  <si>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</si>
  <si>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</si>
  <si>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</si>
  <si>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</si>
  <si>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</si>
  <si>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</si>
  <si>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</si>
  <si>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</si>
  <si>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</si>
  <si>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</si>
  <si>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</si>
  <si>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</si>
  <si>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</si>
  <si>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</si>
  <si>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</si>
  <si>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</si>
  <si>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</si>
  <si>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</si>
  <si>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</si>
  <si>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</si>
  <si>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</si>
  <si>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</si>
  <si>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</si>
  <si>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</si>
  <si>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</si>
  <si>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</si>
  <si>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</si>
  <si>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</si>
  <si>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</si>
  <si>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</si>
  <si>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</si>
  <si>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</si>
  <si>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</si>
  <si>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</si>
  <si>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</si>
  <si>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</si>
  <si>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</si>
  <si>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</si>
  <si>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</si>
  <si>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</si>
  <si>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</si>
  <si>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</si>
  <si>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</si>
  <si>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</si>
  <si>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</si>
  <si>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</si>
  <si>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</si>
  <si>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</si>
  <si>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</si>
  <si>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</si>
  <si>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</si>
  <si>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</si>
  <si>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</si>
  <si>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</si>
  <si>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</si>
  <si>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</si>
  <si>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</si>
  <si>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</si>
  <si>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</si>
  <si>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</si>
  <si>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</si>
  <si>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</si>
  <si>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</si>
  <si>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</si>
  <si>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</si>
  <si>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</si>
  <si>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</si>
  <si>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</si>
  <si>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</si>
  <si>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</si>
  <si>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</si>
  <si>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</si>
  <si>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</si>
  <si>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</si>
  <si>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</si>
  <si>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</si>
  <si>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</si>
  <si>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</si>
  <si>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</si>
  <si>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</si>
  <si>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</si>
  <si>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</si>
  <si>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</si>
  <si>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</si>
  <si>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</si>
  <si>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</si>
  <si>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</si>
  <si>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</si>
  <si>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</si>
  <si>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</si>
  <si>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</si>
  <si>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</si>
  <si>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</si>
  <si>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</si>
  <si>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</si>
  <si>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</si>
  <si>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</si>
  <si>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</si>
  <si>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</si>
  <si>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</si>
  <si>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</si>
  <si>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</si>
  <si>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</si>
  <si>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</si>
  <si>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</si>
  <si>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</si>
  <si>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</si>
  <si>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</si>
  <si>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</si>
  <si>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</si>
  <si>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</si>
  <si>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</si>
  <si>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</si>
  <si>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</si>
  <si>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</si>
  <si>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</si>
  <si>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</si>
  <si>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</si>
  <si>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</si>
  <si>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</si>
  <si>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</si>
  <si>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</si>
  <si>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</si>
  <si>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</si>
  <si>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</si>
  <si>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</si>
  <si>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</si>
  <si>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</si>
  <si>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</si>
  <si>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</si>
  <si>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</si>
  <si>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</si>
  <si>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</si>
  <si>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</si>
  <si>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</si>
  <si>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</si>
  <si>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</si>
  <si>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</si>
  <si>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</si>
  <si>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</si>
  <si>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</si>
  <si>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</si>
  <si>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</si>
  <si>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</si>
  <si>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</si>
  <si>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</si>
  <si>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</si>
  <si>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</si>
  <si>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</si>
  <si>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</si>
  <si>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</si>
  <si>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</si>
  <si>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</si>
  <si>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</si>
  <si>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</si>
  <si>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</si>
  <si>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</si>
  <si>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</si>
  <si>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</si>
  <si>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</si>
  <si>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</si>
  <si>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</si>
  <si>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</si>
  <si>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</si>
  <si>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</si>
  <si>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</si>
  <si>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</si>
  <si>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</si>
  <si>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</si>
  <si>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</si>
  <si>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</si>
  <si>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</si>
  <si>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</si>
  <si>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</si>
  <si>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</si>
  <si>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</si>
  <si>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</si>
  <si>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</si>
  <si>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</si>
  <si>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</si>
  <si>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</si>
  <si>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</si>
  <si>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</si>
  <si>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</si>
  <si>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</si>
  <si>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</si>
  <si>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</si>
  <si>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</si>
  <si>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</si>
  <si>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</si>
  <si>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</si>
  <si>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</si>
  <si>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</si>
  <si>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</si>
  <si>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</si>
  <si>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</si>
  <si>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</si>
  <si>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</si>
  <si>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</si>
  <si>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</si>
  <si>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</si>
  <si>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</si>
  <si>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</si>
  <si>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</si>
  <si>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</si>
  <si>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</si>
  <si>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</si>
  <si>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</si>
  <si>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</si>
  <si>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</si>
  <si>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</si>
  <si>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</si>
  <si>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</si>
  <si>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</si>
  <si>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</si>
  <si>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</si>
  <si>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</si>
  <si>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</si>
  <si>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</si>
  <si>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</si>
  <si>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</si>
  <si>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</si>
  <si>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</si>
  <si>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</si>
  <si>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</si>
  <si>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</si>
  <si>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</si>
  <si>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</si>
  <si>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</si>
  <si>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</si>
  <si>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</si>
  <si>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</si>
  <si>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</si>
  <si>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</si>
  <si>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</si>
  <si>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</si>
  <si>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</si>
  <si>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</si>
  <si>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</si>
  <si>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</si>
  <si>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</si>
  <si>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</si>
  <si>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</si>
  <si>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</si>
  <si>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</si>
  <si>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</si>
  <si>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</si>
  <si>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</si>
  <si>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</si>
  <si>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</si>
  <si>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</si>
  <si>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</si>
  <si>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</si>
  <si>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</si>
  <si>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</si>
  <si>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</si>
  <si>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</si>
  <si>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</si>
  <si>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</si>
  <si>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</si>
  <si>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</si>
  <si>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</si>
  <si>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</si>
  <si>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</si>
  <si>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</si>
  <si>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</si>
  <si>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</si>
  <si>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</si>
  <si>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</si>
  <si>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</si>
  <si>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</si>
  <si>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</si>
  <si>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</si>
  <si>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</si>
  <si>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</si>
  <si>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</si>
  <si>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</si>
  <si>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</si>
  <si>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</si>
  <si>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</si>
  <si>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</si>
  <si>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</si>
  <si>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</si>
  <si>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</si>
  <si>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</si>
  <si>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</si>
  <si>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</si>
  <si>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</si>
  <si>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</si>
  <si>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</si>
  <si>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</si>
  <si>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</si>
  <si>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</si>
  <si>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</si>
  <si>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</si>
  <si>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</si>
  <si>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</si>
  <si>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</si>
  <si>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</si>
  <si>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</si>
  <si>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</si>
  <si>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</si>
  <si>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</si>
  <si>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</si>
  <si>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</si>
  <si>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</si>
  <si>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</si>
  <si>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</si>
  <si>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</si>
  <si>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</si>
  <si>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</si>
  <si>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</si>
  <si>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</si>
  <si>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</si>
  <si>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</si>
  <si>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</si>
  <si>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</si>
  <si>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</si>
  <si>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</si>
  <si>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</si>
  <si>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</si>
  <si>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</si>
  <si>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</si>
  <si>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</si>
  <si>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</si>
  <si>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</si>
  <si>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</si>
  <si>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</si>
  <si>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</si>
  <si>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</si>
  <si>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</si>
  <si>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</si>
  <si>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</si>
  <si>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</si>
  <si>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</si>
  <si>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</si>
  <si>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</si>
  <si>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</si>
  <si>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</si>
  <si>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</si>
  <si>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</si>
  <si>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</si>
  <si>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</si>
  <si>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</si>
  <si>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</si>
  <si>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</si>
  <si>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</si>
  <si>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</si>
  <si>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</si>
  <si>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</si>
  <si>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</si>
  <si>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</si>
  <si>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</si>
  <si>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</si>
  <si>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</si>
  <si>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</si>
  <si>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</si>
  <si>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</si>
  <si>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</si>
  <si>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</si>
  <si>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</si>
  <si>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</si>
  <si>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</si>
  <si>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</si>
  <si>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</si>
  <si>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</si>
  <si>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</si>
  <si>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</si>
  <si>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</si>
  <si>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</si>
  <si>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</si>
  <si>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</si>
  <si>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</si>
  <si>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</si>
  <si>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</si>
  <si>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</si>
  <si>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</si>
  <si>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</si>
  <si>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</si>
  <si>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</si>
  <si>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</si>
  <si>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</si>
  <si>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</si>
  <si>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</si>
  <si>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</si>
  <si>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</si>
  <si>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</si>
  <si>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</si>
  <si>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</si>
  <si>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</si>
  <si>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</si>
  <si>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</si>
  <si>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</si>
  <si>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</si>
  <si>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</si>
  <si>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</si>
  <si>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</si>
  <si>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</si>
  <si>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</si>
  <si>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</si>
  <si>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</si>
  <si>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</si>
  <si>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</si>
  <si>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</si>
  <si>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</si>
  <si>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</si>
  <si>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</si>
  <si>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</si>
  <si>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</si>
  <si>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</si>
  <si>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</si>
  <si>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</si>
  <si>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</si>
  <si>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</si>
  <si>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</si>
  <si>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</si>
  <si>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</si>
  <si>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</si>
  <si>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</si>
  <si>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</si>
  <si>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</si>
  <si>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</si>
  <si>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</si>
  <si>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</si>
  <si>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</si>
  <si>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</si>
  <si>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</si>
  <si>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</si>
  <si>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</si>
  <si>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</si>
  <si>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</si>
  <si>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</si>
  <si>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</si>
  <si>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</si>
  <si>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</si>
  <si>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</si>
  <si>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</si>
  <si>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</si>
  <si>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</si>
  <si>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</si>
  <si>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</si>
  <si>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</si>
  <si>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</si>
  <si>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</si>
  <si>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</si>
  <si>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</si>
  <si>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</si>
  <si>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</si>
  <si>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</si>
  <si>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</si>
  <si>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</si>
  <si>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</si>
  <si>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</si>
  <si>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</si>
  <si>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</si>
  <si>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</si>
  <si>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</si>
  <si>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</si>
  <si>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</si>
  <si>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</si>
  <si>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</si>
  <si>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</si>
  <si>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</si>
  <si>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</si>
  <si>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</si>
  <si>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</si>
  <si>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</si>
  <si>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</si>
  <si>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</si>
  <si>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</si>
  <si>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</si>
  <si>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</si>
  <si>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</si>
  <si>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</si>
  <si>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</si>
  <si>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</si>
  <si>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</si>
  <si>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</si>
  <si>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</si>
  <si>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</si>
  <si>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</si>
  <si>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</si>
  <si>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</si>
  <si>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</si>
  <si>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</si>
  <si>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</si>
  <si>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</si>
  <si>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</si>
  <si>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</si>
  <si>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</si>
  <si>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</si>
  <si>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</si>
  <si>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</si>
  <si>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</si>
  <si>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</si>
  <si>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</si>
  <si>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</si>
  <si>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</si>
  <si>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</si>
  <si>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</si>
  <si>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</si>
  <si>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</si>
  <si>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</si>
  <si>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</si>
  <si>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</si>
  <si>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</si>
  <si>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</si>
  <si>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</si>
  <si>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</si>
  <si>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</si>
  <si>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</si>
  <si>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</si>
  <si>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</si>
  <si>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</si>
  <si>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</si>
  <si>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</si>
  <si>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</si>
  <si>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</si>
  <si>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</si>
  <si>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</si>
  <si>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</si>
  <si>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</si>
  <si>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</si>
  <si>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</si>
  <si>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</si>
  <si>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</si>
  <si>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</si>
  <si>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</si>
  <si>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</si>
  <si>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</si>
  <si>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</si>
  <si>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</si>
  <si>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</si>
  <si>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</si>
  <si>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</si>
  <si>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</si>
  <si>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</si>
  <si>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</si>
  <si>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</si>
  <si>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</si>
  <si>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</si>
  <si>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</si>
  <si>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</si>
  <si>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</si>
  <si>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</si>
  <si>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</si>
  <si>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</si>
  <si>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</si>
  <si>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</si>
  <si>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</si>
  <si>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</si>
  <si>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</si>
  <si>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</si>
  <si>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</si>
  <si>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</si>
  <si>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</si>
  <si>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</si>
  <si>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</si>
  <si>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</si>
  <si>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</si>
  <si>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</si>
  <si>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</si>
  <si>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</si>
  <si>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</si>
  <si>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</si>
  <si>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</si>
  <si>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</si>
  <si>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</si>
  <si>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</si>
  <si>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</si>
  <si>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</si>
  <si>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</si>
  <si>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</si>
  <si>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</si>
  <si>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</si>
  <si>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</si>
  <si>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</si>
  <si>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</si>
  <si>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</si>
  <si>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</si>
  <si>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</si>
  <si>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</si>
  <si>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</si>
  <si>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</si>
  <si>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</si>
  <si>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</si>
  <si>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</si>
  <si>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</si>
  <si>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</si>
  <si>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</si>
  <si>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</si>
  <si>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</si>
  <si>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</si>
  <si>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</si>
  <si>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</si>
  <si>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</si>
  <si>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</si>
  <si>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</si>
  <si>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</si>
  <si>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</si>
  <si>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</si>
  <si>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</si>
  <si>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</si>
  <si>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</si>
  <si>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</si>
  <si>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</si>
  <si>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</si>
  <si>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</si>
  <si>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</si>
  <si>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</si>
  <si>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</si>
  <si>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</si>
  <si>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</si>
  <si>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</si>
  <si>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</si>
  <si>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</si>
  <si>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</si>
  <si>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</si>
  <si>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</si>
  <si>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</si>
  <si>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</si>
  <si>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</si>
  <si>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</si>
  <si>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</si>
  <si>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</si>
  <si>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</si>
  <si>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</si>
  <si>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</si>
  <si>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</si>
  <si>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</si>
  <si>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</si>
  <si>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</si>
  <si>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</si>
  <si>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</si>
  <si>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</si>
  <si>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</si>
  <si>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</si>
  <si>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</si>
  <si>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</si>
  <si>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</si>
  <si>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</si>
  <si>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</si>
  <si>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</si>
  <si>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</si>
  <si>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</si>
  <si>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</si>
  <si>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</si>
  <si>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</si>
  <si>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</si>
  <si>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</si>
  <si>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</si>
  <si>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</si>
  <si>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</si>
  <si>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</si>
  <si>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</si>
  <si>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</si>
  <si>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</si>
  <si>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</si>
  <si>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</si>
  <si>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</si>
  <si>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</si>
  <si>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</si>
  <si>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</si>
  <si>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</si>
  <si>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</si>
  <si>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</si>
  <si>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</si>
  <si>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</si>
  <si>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</si>
  <si>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</si>
  <si>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</si>
  <si>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</si>
  <si>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</si>
  <si>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</si>
  <si>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</si>
  <si>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</si>
  <si>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</si>
  <si>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</si>
  <si>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</si>
  <si>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</si>
  <si>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</si>
  <si>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</si>
  <si>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</si>
  <si>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</si>
  <si>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</si>
  <si>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</si>
  <si>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</si>
  <si>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</si>
  <si>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</si>
  <si>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</si>
  <si>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</si>
  <si>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</si>
  <si>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</si>
  <si>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</si>
  <si>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</si>
  <si>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</si>
  <si>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</si>
  <si>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</si>
  <si>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</si>
  <si>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</si>
  <si>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</si>
  <si>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</si>
  <si>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</si>
  <si>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</si>
  <si>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</si>
  <si>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</si>
  <si>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</si>
  <si>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</si>
  <si>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</si>
  <si>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</si>
  <si>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</si>
  <si>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</si>
  <si>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</si>
  <si>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</si>
  <si>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</si>
  <si>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</si>
  <si>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</si>
  <si>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</si>
  <si>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</si>
  <si>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</si>
  <si>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</si>
  <si>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</si>
  <si>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</si>
  <si>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</si>
  <si>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</si>
  <si>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</si>
  <si>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</si>
  <si>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</si>
  <si>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</si>
  <si>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</si>
  <si>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</si>
  <si>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</si>
  <si>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</si>
  <si>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</si>
  <si>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</si>
  <si>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</si>
  <si>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</si>
  <si>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</si>
  <si>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</si>
  <si>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</si>
  <si>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</si>
  <si>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</si>
  <si>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</si>
  <si>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</si>
  <si>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</si>
  <si>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</si>
  <si>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</si>
  <si>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</si>
  <si>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</si>
  <si>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</si>
  <si>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</si>
  <si>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</si>
  <si>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</si>
  <si>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</si>
  <si>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</si>
  <si>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</si>
  <si>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</si>
  <si>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</si>
  <si>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</si>
  <si>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</si>
  <si>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</si>
  <si>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</si>
  <si>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</si>
  <si>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</si>
  <si>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</si>
  <si>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</si>
  <si>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</si>
  <si>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</si>
  <si>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</si>
  <si>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</si>
  <si>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</si>
  <si>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</si>
  <si>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</si>
  <si>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</si>
  <si>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</si>
  <si>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</si>
  <si>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</si>
  <si>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</si>
  <si>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</si>
  <si>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</si>
  <si>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</si>
  <si>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</si>
  <si>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</si>
  <si>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</si>
  <si>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</si>
  <si>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</si>
  <si>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</si>
  <si>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</si>
  <si>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</si>
  <si>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</si>
  <si>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</si>
  <si>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</si>
  <si>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</si>
  <si>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</si>
  <si>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</si>
  <si>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</si>
  <si>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</si>
  <si>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</si>
  <si>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</si>
  <si>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</si>
  <si>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</si>
  <si>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</si>
  <si>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</si>
  <si>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</si>
  <si>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</si>
  <si>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</si>
  <si>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</si>
  <si>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</si>
  <si>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</si>
  <si>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</si>
  <si>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</si>
  <si>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</si>
  <si>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</si>
  <si>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</si>
  <si>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</si>
  <si>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</si>
  <si>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</si>
  <si>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</si>
  <si>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</si>
  <si>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</si>
  <si>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</si>
  <si>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</si>
  <si>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</si>
  <si>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</si>
  <si>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</si>
  <si>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</si>
  <si>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</si>
  <si>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</si>
  <si>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</si>
  <si>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</si>
  <si>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</si>
  <si>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</si>
  <si>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</si>
  <si>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</si>
  <si>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</si>
  <si>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</si>
  <si>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</si>
  <si>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</si>
  <si>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</si>
  <si>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</si>
  <si>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</si>
  <si>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</si>
  <si>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</si>
  <si>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</si>
  <si>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</si>
  <si>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</si>
  <si>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</si>
  <si>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</si>
  <si>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</si>
  <si>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</si>
  <si>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</si>
  <si>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</si>
  <si>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</si>
  <si>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</si>
  <si>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</si>
  <si>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</si>
  <si>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</si>
  <si>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</si>
  <si>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</si>
  <si>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</si>
  <si>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</si>
  <si>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</si>
  <si>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</si>
  <si>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</si>
  <si>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</si>
  <si>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</si>
  <si>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</si>
  <si>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</si>
  <si>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</si>
  <si>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</si>
  <si>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</si>
  <si>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</si>
  <si>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</si>
  <si>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</si>
  <si>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</si>
  <si>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</si>
  <si>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</si>
  <si>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</si>
  <si>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</si>
  <si>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</si>
  <si>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</si>
  <si>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</si>
  <si>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</si>
  <si>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</si>
  <si>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</si>
  <si>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</si>
  <si>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</si>
  <si>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</si>
  <si>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</si>
  <si>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</si>
  <si>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</si>
  <si>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</si>
  <si>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</si>
  <si>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</si>
  <si>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</si>
  <si>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</si>
  <si>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</si>
  <si>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</si>
  <si>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</si>
  <si>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</si>
  <si>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</si>
  <si>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</si>
  <si>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</si>
  <si>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</si>
  <si>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</si>
  <si>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</si>
  <si>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</si>
  <si>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</si>
  <si>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</si>
  <si>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</si>
  <si>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</si>
  <si>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</si>
  <si>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</si>
  <si>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</si>
  <si>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</si>
  <si>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</si>
  <si>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</si>
  <si>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</si>
  <si>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</si>
  <si>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</si>
  <si>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</si>
  <si>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</si>
  <si>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</si>
  <si>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</si>
  <si>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</si>
  <si>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</si>
  <si>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</si>
  <si>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</si>
  <si>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</si>
  <si>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</si>
  <si>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</si>
  <si>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</si>
  <si>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</si>
  <si>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</si>
  <si>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</si>
  <si>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</si>
  <si>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</si>
  <si>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</si>
  <si>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</si>
  <si>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</si>
  <si>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</si>
  <si>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</si>
  <si>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</si>
  <si>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</si>
  <si>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</si>
  <si>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</si>
  <si>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</si>
  <si>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</si>
  <si>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</si>
  <si>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</si>
  <si>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</si>
  <si>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</si>
  <si>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</si>
  <si>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</si>
  <si>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</si>
  <si>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</si>
  <si>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</si>
  <si>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</si>
  <si>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</si>
  <si>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</si>
  <si>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</si>
  <si>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</si>
  <si>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</si>
  <si>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</si>
  <si>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</si>
  <si>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</si>
  <si>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</si>
  <si>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</si>
  <si>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</si>
  <si>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</si>
  <si>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</si>
  <si>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</si>
  <si>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</si>
  <si>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</si>
  <si>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</si>
  <si>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</si>
  <si>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</si>
  <si>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</si>
  <si>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</si>
  <si>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</si>
  <si>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</si>
  <si>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</si>
  <si>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</si>
  <si>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</si>
  <si>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</si>
  <si>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</si>
  <si>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</si>
  <si>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</si>
  <si>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</si>
  <si>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</si>
  <si>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</si>
  <si>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</si>
  <si>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</si>
  <si>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</si>
  <si>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</si>
  <si>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</si>
  <si>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</si>
  <si>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</si>
  <si>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</si>
  <si>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</si>
  <si>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</si>
  <si>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</si>
  <si>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</si>
  <si>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</si>
  <si>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</si>
  <si>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</si>
  <si>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</si>
  <si>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</si>
  <si>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</si>
  <si>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</si>
  <si>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</si>
  <si>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</si>
  <si>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</si>
  <si>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</si>
  <si>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</si>
  <si>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</si>
  <si>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</si>
  <si>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</si>
  <si>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</si>
  <si>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</si>
  <si>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</si>
  <si>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</si>
  <si>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</si>
  <si>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</si>
  <si>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</si>
  <si>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</si>
  <si>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</si>
  <si>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</si>
  <si>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</si>
  <si>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</si>
  <si>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</si>
  <si>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</si>
  <si>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</si>
  <si>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</si>
  <si>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</si>
  <si>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</si>
  <si>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</si>
  <si>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</si>
  <si>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</si>
  <si>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</si>
  <si>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</si>
  <si>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</si>
  <si>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</si>
  <si>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</si>
  <si>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</si>
  <si>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</si>
  <si>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</si>
  <si>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</si>
  <si>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</si>
  <si>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</si>
  <si>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</si>
  <si>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</si>
  <si>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</si>
  <si>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</si>
  <si>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</si>
  <si>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</si>
  <si>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</si>
  <si>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</si>
  <si>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</si>
  <si>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</si>
  <si>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</si>
  <si>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</si>
  <si>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</si>
  <si>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</si>
  <si>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</si>
  <si>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</si>
  <si>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</si>
  <si>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</si>
  <si>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</si>
  <si>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</si>
  <si>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</si>
  <si>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</si>
  <si>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</si>
  <si>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</si>
  <si>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</si>
  <si>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</si>
  <si>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</si>
  <si>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</si>
  <si>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</si>
  <si>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</si>
  <si>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</si>
  <si>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</si>
  <si>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</si>
  <si>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</si>
  <si>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</si>
  <si>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</si>
  <si>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</si>
  <si>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</si>
  <si>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</si>
  <si>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</si>
  <si>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</si>
  <si>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</si>
  <si>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</si>
  <si>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</si>
  <si>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</si>
  <si>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</si>
  <si>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</si>
  <si>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</si>
  <si>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</si>
  <si>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</si>
  <si>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</si>
  <si>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</si>
  <si>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</si>
  <si>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</si>
  <si>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</si>
  <si>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</si>
  <si>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</si>
  <si>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</si>
  <si>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</si>
  <si>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</si>
  <si>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</si>
  <si>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</si>
  <si>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</si>
  <si>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</si>
  <si>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</si>
  <si>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</si>
  <si>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</si>
  <si>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</si>
  <si>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</si>
  <si>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</si>
  <si>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</si>
  <si>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</si>
  <si>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</si>
  <si>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</si>
  <si>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</si>
  <si>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</si>
  <si>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</si>
  <si>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</si>
  <si>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</si>
  <si>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</si>
  <si>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</si>
  <si>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</si>
  <si>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</si>
  <si>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</si>
  <si>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</si>
  <si>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</si>
  <si>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</si>
  <si>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</si>
  <si>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</si>
  <si>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</si>
  <si>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</si>
  <si>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</si>
  <si>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</si>
  <si>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</si>
  <si>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</si>
  <si>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</si>
  <si>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</si>
  <si>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</si>
  <si>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</si>
  <si>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</si>
  <si>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</si>
  <si>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</si>
  <si>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</si>
  <si>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</si>
  <si>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</si>
  <si>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</si>
  <si>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</si>
  <si>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</si>
  <si>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</si>
  <si>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</si>
  <si>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</si>
  <si>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</si>
  <si>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</si>
  <si>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</si>
  <si>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</si>
  <si>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</si>
  <si>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</si>
  <si>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</si>
  <si>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</si>
  <si>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</si>
  <si>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</si>
  <si>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</si>
  <si>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</si>
  <si>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</si>
  <si>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</si>
  <si>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</si>
  <si>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</si>
  <si>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</si>
  <si>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</si>
  <si>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</si>
  <si>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</si>
  <si>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</si>
  <si>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</si>
  <si>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</si>
  <si>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</si>
  <si>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</si>
  <si>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</si>
  <si>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</si>
  <si>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</si>
  <si>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</si>
  <si>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</si>
  <si>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</si>
  <si>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</si>
  <si>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</si>
  <si>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</si>
  <si>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</si>
  <si>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</si>
  <si>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</si>
  <si>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</si>
  <si>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</si>
  <si>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</si>
  <si>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</si>
  <si>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</si>
  <si>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</si>
  <si>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</si>
  <si>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</si>
  <si>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</si>
  <si>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</si>
  <si>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</si>
  <si>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</si>
  <si>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</si>
  <si>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</si>
  <si>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</si>
  <si>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</si>
  <si>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</si>
  <si>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</si>
  <si>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</si>
  <si>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</si>
  <si>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</si>
  <si>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</si>
  <si>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</si>
  <si>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</si>
  <si>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</si>
  <si>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</si>
  <si>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</si>
  <si>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</si>
  <si>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</si>
  <si>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</si>
  <si>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</si>
  <si>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</si>
  <si>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</si>
  <si>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</si>
  <si>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</si>
  <si>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</si>
  <si>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</si>
  <si>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</si>
  <si>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</si>
  <si>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</si>
  <si>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</si>
  <si>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</si>
  <si>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</si>
  <si>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</si>
  <si>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</si>
  <si>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</si>
  <si>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</si>
  <si>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</si>
  <si>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</si>
  <si>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</si>
  <si>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</si>
  <si>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</si>
  <si>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</si>
  <si>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</si>
  <si>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</si>
  <si>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</si>
  <si>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</si>
  <si>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</si>
  <si>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</si>
  <si>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</si>
  <si>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</si>
  <si>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</si>
  <si>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</si>
  <si>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</si>
  <si>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</si>
  <si>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</si>
  <si>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</si>
  <si>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</si>
  <si>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</si>
  <si>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</si>
  <si>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</si>
  <si>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</si>
  <si>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</si>
  <si>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</si>
  <si>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</si>
  <si>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</si>
  <si>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</si>
  <si>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</si>
  <si>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</si>
  <si>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</si>
  <si>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</si>
  <si>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</si>
  <si>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</si>
  <si>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</si>
  <si>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</si>
  <si>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</si>
  <si>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</si>
  <si>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</si>
  <si>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</si>
  <si>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</si>
  <si>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</si>
  <si>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</si>
  <si>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</si>
  <si>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</si>
  <si>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</si>
  <si>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</si>
  <si>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</si>
  <si>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</si>
  <si>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</si>
  <si>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</si>
  <si>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</si>
  <si>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</si>
  <si>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</si>
  <si>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</si>
  <si>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</si>
  <si>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</si>
  <si>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</si>
  <si>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</si>
  <si>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</si>
  <si>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</si>
  <si>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</si>
  <si>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</si>
  <si>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</si>
  <si>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</si>
  <si>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</si>
  <si>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</si>
  <si>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</si>
  <si>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</si>
  <si>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</si>
  <si>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</si>
  <si>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</si>
  <si>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</si>
  <si>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</si>
  <si>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</si>
  <si>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</si>
  <si>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</si>
  <si>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</si>
  <si>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</si>
  <si>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</si>
  <si>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</si>
  <si>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</si>
  <si>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</si>
  <si>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</si>
  <si>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</si>
  <si>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</si>
  <si>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</si>
  <si>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</si>
  <si>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</si>
  <si>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</si>
  <si>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</si>
  <si>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</si>
  <si>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</si>
  <si>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</si>
  <si>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</si>
  <si>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</si>
  <si>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</si>
  <si>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</si>
  <si>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</si>
  <si>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</si>
  <si>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</si>
  <si>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</si>
  <si>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</si>
  <si>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</si>
  <si>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</si>
  <si>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</si>
  <si>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</si>
  <si>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</si>
  <si>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</si>
  <si>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</si>
  <si>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</si>
  <si>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</si>
  <si>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</si>
  <si>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</si>
  <si>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</si>
  <si>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</si>
  <si>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</si>
  <si>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</si>
  <si>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</si>
  <si>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</si>
  <si>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</si>
  <si>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</si>
  <si>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</si>
  <si>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</si>
  <si>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</si>
  <si>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</si>
  <si>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</si>
  <si>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</si>
  <si>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</si>
  <si>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</si>
  <si>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</si>
  <si>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</si>
  <si>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</si>
  <si>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</si>
  <si>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</si>
  <si>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</si>
  <si>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</si>
  <si>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</si>
  <si>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</si>
  <si>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</si>
  <si>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</si>
  <si>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</si>
  <si>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</si>
  <si>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</si>
  <si>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</si>
  <si>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</si>
  <si>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</si>
  <si>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</si>
  <si>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</si>
  <si>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</si>
  <si>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</si>
  <si>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</si>
  <si>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</si>
  <si>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</si>
  <si>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</si>
  <si>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</si>
  <si>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</si>
  <si>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</si>
  <si>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</si>
  <si>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</si>
  <si>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</si>
  <si>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</si>
  <si>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</si>
  <si>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</si>
  <si>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</si>
  <si>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</si>
  <si>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</si>
  <si>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</si>
  <si>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</si>
  <si>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</si>
  <si>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</si>
  <si>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</si>
  <si>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</si>
  <si>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</si>
  <si>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</si>
  <si>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</si>
  <si>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</si>
  <si>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</si>
  <si>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</si>
  <si>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</si>
  <si>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</si>
  <si>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</si>
  <si>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</si>
  <si>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</si>
  <si>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</si>
  <si>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</si>
  <si>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</si>
  <si>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</si>
  <si>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</si>
  <si>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</si>
  <si>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</si>
  <si>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</si>
  <si>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</si>
  <si>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</si>
  <si>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</si>
  <si>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</si>
  <si>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</si>
  <si>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</si>
  <si>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</si>
  <si>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</si>
  <si>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</si>
  <si>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</si>
  <si>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</si>
  <si>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</si>
  <si>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</si>
  <si>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</si>
  <si>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</si>
  <si>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</si>
  <si>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</si>
  <si>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</si>
  <si>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</si>
  <si>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</si>
  <si>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</si>
  <si>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</si>
  <si>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</si>
  <si>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</si>
  <si>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</si>
  <si>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</si>
  <si>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</si>
  <si>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</si>
  <si>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</si>
  <si>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</si>
  <si>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</si>
  <si>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</si>
  <si>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</si>
  <si>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</si>
  <si>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</si>
  <si>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</si>
  <si>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</si>
  <si>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</si>
  <si>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</si>
  <si>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</si>
  <si>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</si>
  <si>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</si>
  <si>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</si>
  <si>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</si>
  <si>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</si>
  <si>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</si>
  <si>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</si>
  <si>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</si>
  <si>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</si>
  <si>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</si>
  <si>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</si>
  <si>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</si>
  <si>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</si>
  <si>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</si>
  <si>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</si>
  <si>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</si>
  <si>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</si>
  <si>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</si>
  <si>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</si>
  <si>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</si>
  <si>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</si>
  <si>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</si>
  <si>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</si>
  <si>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</si>
  <si>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</si>
  <si>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</si>
  <si>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</si>
  <si>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</si>
  <si>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</si>
  <si>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</si>
  <si>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</si>
  <si>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</si>
  <si>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</si>
  <si>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</si>
  <si>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</si>
  <si>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</si>
  <si>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</si>
  <si>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</si>
  <si>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</si>
  <si>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</si>
  <si>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</si>
  <si>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</si>
  <si>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</si>
  <si>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</si>
  <si>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</si>
  <si>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</si>
  <si>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</si>
  <si>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</si>
  <si>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</si>
  <si>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</si>
  <si>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</si>
  <si>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</si>
  <si>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</si>
  <si>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</si>
  <si>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</si>
  <si>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</si>
  <si>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</si>
  <si>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</si>
  <si>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</si>
  <si>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</si>
  <si>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</si>
  <si>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</si>
  <si>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</si>
  <si>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</si>
  <si>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</si>
  <si>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</si>
  <si>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</si>
  <si>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</si>
  <si>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</si>
  <si>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</si>
  <si>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</si>
  <si>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</si>
  <si>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</si>
  <si>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</si>
  <si>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</si>
  <si>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</si>
  <si>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</si>
  <si>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</si>
  <si>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</si>
  <si>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</si>
  <si>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</si>
  <si>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</si>
  <si>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</si>
  <si>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</si>
  <si>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</si>
  <si>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</si>
  <si>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</si>
  <si>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</si>
  <si>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</si>
  <si>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</si>
  <si>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</si>
  <si>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</si>
  <si>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</si>
  <si>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</si>
  <si>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</si>
  <si>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</si>
  <si>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</si>
  <si>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</si>
  <si>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</si>
  <si>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</si>
  <si>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</si>
  <si>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</si>
  <si>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</si>
  <si>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</si>
  <si>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</si>
  <si>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</si>
  <si>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</si>
  <si>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</si>
  <si>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</si>
  <si>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</si>
  <si>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</si>
  <si>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</si>
  <si>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</si>
  <si>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</si>
  <si>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</si>
  <si>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</si>
  <si>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</si>
  <si>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</si>
  <si>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</si>
  <si>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</si>
  <si>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</si>
  <si>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</si>
  <si>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</si>
  <si>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</si>
  <si>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</si>
  <si>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</si>
  <si>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</si>
  <si>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</si>
  <si>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</si>
  <si>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</si>
  <si>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</si>
  <si>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</si>
  <si>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</si>
  <si>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</si>
  <si>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</si>
  <si>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</si>
  <si>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</si>
  <si>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</si>
  <si>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</si>
  <si>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</si>
  <si>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</si>
  <si>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</si>
  <si>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</si>
  <si>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</si>
  <si>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</si>
  <si>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</si>
  <si>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</si>
  <si>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</si>
  <si>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</si>
  <si>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</si>
  <si>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</si>
  <si>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</si>
  <si>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</si>
  <si>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</si>
  <si>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</si>
  <si>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</si>
  <si>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</si>
  <si>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</si>
  <si>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</si>
  <si>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</si>
  <si>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</si>
  <si>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</si>
  <si>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</si>
  <si>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</si>
  <si>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</si>
  <si>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</si>
  <si>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</si>
  <si>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</si>
  <si>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</si>
  <si>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</si>
  <si>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</si>
  <si>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</si>
  <si>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</si>
  <si>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</si>
  <si>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</si>
  <si>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</si>
  <si>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</si>
  <si>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</si>
  <si>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</si>
  <si>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</si>
  <si>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</si>
  <si>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</si>
  <si>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</si>
  <si>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</si>
  <si>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</si>
  <si>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</si>
  <si>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</si>
  <si>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</si>
  <si>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</si>
  <si>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</si>
  <si>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</si>
  <si>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</si>
  <si>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</si>
  <si>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</si>
  <si>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</si>
  <si>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</si>
  <si>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</si>
  <si>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</si>
  <si>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</si>
  <si>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</si>
  <si>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</si>
  <si>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</si>
  <si>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</si>
  <si>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</si>
  <si>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</si>
  <si>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</si>
  <si>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</si>
  <si>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</si>
  <si>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</si>
  <si>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</si>
  <si>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</si>
  <si>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</si>
  <si>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</si>
  <si>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</si>
  <si>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</si>
  <si>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</si>
  <si>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</si>
  <si>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</si>
  <si>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</si>
  <si>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</si>
  <si>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</si>
  <si>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</si>
  <si>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</si>
  <si>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</si>
  <si>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</si>
  <si>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</si>
  <si>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</si>
  <si>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</si>
  <si>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</si>
  <si>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</si>
  <si>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</si>
  <si>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</si>
  <si>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</si>
  <si>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</si>
  <si>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</si>
  <si>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</si>
  <si>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</si>
  <si>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</si>
  <si>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</si>
  <si>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</si>
  <si>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</si>
  <si>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</si>
  <si>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</si>
  <si>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</si>
  <si>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</si>
  <si>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</si>
  <si>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</si>
  <si>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</si>
  <si>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</si>
  <si>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</si>
  <si>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</si>
  <si>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</si>
  <si>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</si>
  <si>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</si>
  <si>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</si>
  <si>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</si>
  <si>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</si>
  <si>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</si>
  <si>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</si>
  <si>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</si>
  <si>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</si>
  <si>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</si>
  <si>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</si>
  <si>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</si>
  <si>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</si>
  <si>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</si>
  <si>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</si>
  <si>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</si>
  <si>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</si>
  <si>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</si>
  <si>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</si>
  <si>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</si>
  <si>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</si>
  <si>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</si>
  <si>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</si>
  <si>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</si>
  <si>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</si>
  <si>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</si>
  <si>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</si>
  <si>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</si>
  <si>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</si>
  <si>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</si>
  <si>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</si>
  <si>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</si>
  <si>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</si>
  <si>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</si>
  <si>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</si>
  <si>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</si>
  <si>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</si>
  <si>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</si>
  <si>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</si>
  <si>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</si>
  <si>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</si>
  <si>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</si>
  <si>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</si>
  <si>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</si>
  <si>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</si>
  <si>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</si>
  <si>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</si>
  <si>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</si>
  <si>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</si>
  <si>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</si>
  <si>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</si>
  <si>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</si>
  <si>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</si>
  <si>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</si>
  <si>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</si>
  <si>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</si>
  <si>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</si>
  <si>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</si>
  <si>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</si>
  <si>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</si>
  <si>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</si>
  <si>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</si>
  <si>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</si>
  <si>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</si>
  <si>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</si>
  <si>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</si>
  <si>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</si>
  <si>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</si>
  <si>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</si>
  <si>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</si>
  <si>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</si>
  <si>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</si>
  <si>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</si>
  <si>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</si>
  <si>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</si>
  <si>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</si>
  <si>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</si>
  <si>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</si>
  <si>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</si>
  <si>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</si>
  <si>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</si>
  <si>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</si>
  <si>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</si>
  <si>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</si>
  <si>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</si>
  <si>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</si>
  <si>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</si>
  <si>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</si>
  <si>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</si>
  <si>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</si>
  <si>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</si>
  <si>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</si>
  <si>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</si>
  <si>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</si>
  <si>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</si>
  <si>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</si>
  <si>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</si>
  <si>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</si>
  <si>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</si>
  <si>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</si>
  <si>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</si>
  <si>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</si>
  <si>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</si>
  <si>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</si>
  <si>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</si>
  <si>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</si>
  <si>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</si>
  <si>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</si>
  <si>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</si>
  <si>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</si>
  <si>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</si>
  <si>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</si>
  <si>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</si>
  <si>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</si>
  <si>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</si>
  <si>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</si>
  <si>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</si>
  <si>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</si>
  <si>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</si>
  <si>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</si>
  <si>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</si>
  <si>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</si>
  <si>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</si>
  <si>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</si>
  <si>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</si>
  <si>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</si>
  <si>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</si>
  <si>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</si>
  <si>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</si>
  <si>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</si>
  <si>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</si>
  <si>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</si>
  <si>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</si>
  <si>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</si>
  <si>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</si>
  <si>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</si>
  <si>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</si>
  <si>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</si>
  <si>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</si>
  <si>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</si>
  <si>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</si>
  <si>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</si>
  <si>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</si>
  <si>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</si>
  <si>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</si>
  <si>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</si>
  <si>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</si>
  <si>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</si>
  <si>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</si>
  <si>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</si>
  <si>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</si>
  <si>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</si>
  <si>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</si>
  <si>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</si>
  <si>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</si>
  <si>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</si>
  <si>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</si>
  <si>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</si>
  <si>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</si>
  <si>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</si>
  <si>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</si>
  <si>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</si>
  <si>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</si>
  <si>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</si>
  <si>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</si>
  <si>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</si>
  <si>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</si>
  <si>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</si>
  <si>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</si>
  <si>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</si>
  <si>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</si>
  <si>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</si>
  <si>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</si>
  <si>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</si>
  <si>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</si>
  <si>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</si>
  <si>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</si>
  <si>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</si>
  <si>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</si>
  <si>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</si>
  <si>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</si>
  <si>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</si>
  <si>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</si>
  <si>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</si>
  <si>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</si>
  <si>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</si>
  <si>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</si>
  <si>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</si>
  <si>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</si>
  <si>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</si>
  <si>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</si>
  <si>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</si>
  <si>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</si>
  <si>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</si>
  <si>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</si>
  <si>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</si>
  <si>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</si>
  <si>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</si>
  <si>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</si>
  <si>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</si>
  <si>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</si>
  <si>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</si>
  <si>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</si>
  <si>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</si>
  <si>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</si>
  <si>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</si>
  <si>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</si>
  <si>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</si>
  <si>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</si>
  <si>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</si>
  <si>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</si>
  <si>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</si>
  <si>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</si>
  <si>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</si>
  <si>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</si>
  <si>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</si>
  <si>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</si>
  <si>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</si>
  <si>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</si>
  <si>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</si>
  <si>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</si>
  <si>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</si>
  <si>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</si>
  <si>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</si>
  <si>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</si>
  <si>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</si>
  <si>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</si>
  <si>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</si>
  <si>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</si>
  <si>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</si>
  <si>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</si>
  <si>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</si>
  <si>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</si>
  <si>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</si>
  <si>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</si>
  <si>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</si>
  <si>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</si>
  <si>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</si>
  <si>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</si>
  <si>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</si>
  <si>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</si>
  <si>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</si>
  <si>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</si>
  <si>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</si>
  <si>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</si>
  <si>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</si>
  <si>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</si>
  <si>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</si>
  <si>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</si>
  <si>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</si>
  <si>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</si>
  <si>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</si>
  <si>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</si>
  <si>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</si>
  <si>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</si>
  <si>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</si>
  <si>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</si>
  <si>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</si>
  <si>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</si>
  <si>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</si>
  <si>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</si>
  <si>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</si>
  <si>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</si>
  <si>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</si>
  <si>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</si>
  <si>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</si>
  <si>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</si>
  <si>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</si>
  <si>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</si>
  <si>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</si>
  <si>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</si>
  <si>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</si>
  <si>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</si>
  <si>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</si>
  <si>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</si>
  <si>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</si>
  <si>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</si>
  <si>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</si>
  <si>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</si>
  <si>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</si>
  <si>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</si>
  <si>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</si>
  <si>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</si>
  <si>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</si>
  <si>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</si>
  <si>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</si>
  <si>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</si>
  <si>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</si>
  <si>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</si>
  <si>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</si>
  <si>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</si>
  <si>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</si>
  <si>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</si>
  <si>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</si>
  <si>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</si>
  <si>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</si>
  <si>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</si>
  <si>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</si>
  <si>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</si>
  <si>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</si>
  <si>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</si>
  <si>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</si>
  <si>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</si>
  <si>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</si>
  <si>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</si>
  <si>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</si>
  <si>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</si>
  <si>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</si>
  <si>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</si>
  <si>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</si>
  <si>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</si>
  <si>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</si>
  <si>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</si>
  <si>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</si>
  <si>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</si>
  <si>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</si>
  <si>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</si>
  <si>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</si>
  <si>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</si>
  <si>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</si>
  <si>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</si>
  <si>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</si>
  <si>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</si>
  <si>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</si>
  <si>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</si>
  <si>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</si>
  <si>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</si>
  <si>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</si>
  <si>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</si>
  <si>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</si>
  <si>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</si>
  <si>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</si>
  <si>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</si>
  <si>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</si>
  <si>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</si>
  <si>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</si>
  <si>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</si>
  <si>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</si>
  <si>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</si>
  <si>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</si>
  <si>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</si>
  <si>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</si>
  <si>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</si>
  <si>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</si>
  <si>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</si>
  <si>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</si>
  <si>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</si>
  <si>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</si>
  <si>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</si>
  <si>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</si>
  <si>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</si>
  <si>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</si>
  <si>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</si>
  <si>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</si>
  <si>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</si>
  <si>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</si>
  <si>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</si>
  <si>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</si>
  <si>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</si>
  <si>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</si>
  <si>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</si>
  <si>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</si>
  <si>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</si>
  <si>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</si>
  <si>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</si>
  <si>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</si>
  <si>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</si>
  <si>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</si>
  <si>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</si>
  <si>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</si>
  <si>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</si>
  <si>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</si>
  <si>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</si>
  <si>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</si>
  <si>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</si>
  <si>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</si>
  <si>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</si>
  <si>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</si>
  <si>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</si>
  <si>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</si>
  <si>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</si>
  <si>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</si>
  <si>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</si>
  <si>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</si>
  <si>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</si>
  <si>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</si>
  <si>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</si>
  <si>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</si>
  <si>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</si>
  <si>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</si>
  <si>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</si>
  <si>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</si>
  <si>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</si>
  <si>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</si>
  <si>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</si>
  <si>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</si>
  <si>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</si>
  <si>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</si>
  <si>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</si>
  <si>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</si>
  <si>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</si>
  <si>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</si>
  <si>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</si>
  <si>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</si>
  <si>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</si>
  <si>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</si>
  <si>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</si>
  <si>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</si>
  <si>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</si>
  <si>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</si>
  <si>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</si>
  <si>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</si>
  <si>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</si>
  <si>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</si>
  <si>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</si>
  <si>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</si>
  <si>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</si>
  <si>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</si>
  <si>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</si>
  <si>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</si>
  <si>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</si>
  <si>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</si>
  <si>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</si>
  <si>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</si>
  <si>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</si>
  <si>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</si>
  <si>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</si>
  <si>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</si>
  <si>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</si>
  <si>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</si>
  <si>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</si>
  <si>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</si>
  <si>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</si>
  <si>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</si>
  <si>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</si>
  <si>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</si>
  <si>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</si>
  <si>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</si>
  <si>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</si>
  <si>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</si>
  <si>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</si>
  <si>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</si>
  <si>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</si>
  <si>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</si>
  <si>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</si>
  <si>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</si>
  <si>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</si>
  <si>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</si>
  <si>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</si>
  <si>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</si>
  <si>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</si>
  <si>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</si>
  <si>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</si>
  <si>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</si>
  <si>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</si>
  <si>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</si>
  <si>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</si>
  <si>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</si>
  <si>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</si>
  <si>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</si>
  <si>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</si>
  <si>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</si>
  <si>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</si>
  <si>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</si>
  <si>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</si>
  <si>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</si>
  <si>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</si>
  <si>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</si>
  <si>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</si>
  <si>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</si>
  <si>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</si>
  <si>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</si>
  <si>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</si>
  <si>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</si>
  <si>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</si>
  <si>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</si>
  <si>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</si>
  <si>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</si>
  <si>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</si>
  <si>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</si>
  <si>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</si>
  <si>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</si>
  <si>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</si>
  <si>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</si>
  <si>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</si>
  <si>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</si>
  <si>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</si>
  <si>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</si>
  <si>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</si>
  <si>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</si>
  <si>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</si>
  <si>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</si>
  <si>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</si>
  <si>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</si>
  <si>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</si>
  <si>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</si>
  <si>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</si>
  <si>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</si>
  <si>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</si>
  <si>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</si>
  <si>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</si>
  <si>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</si>
  <si>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</si>
  <si>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</si>
  <si>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</si>
  <si>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</si>
  <si>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</si>
  <si>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</si>
  <si>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</si>
  <si>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</si>
  <si>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</si>
  <si>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</si>
  <si>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</si>
  <si>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</si>
  <si>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</si>
  <si>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</si>
  <si>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</si>
  <si>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</si>
  <si>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</si>
  <si>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</si>
  <si>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</si>
  <si>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</si>
  <si>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</si>
  <si>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</si>
  <si>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</si>
  <si>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</si>
  <si>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</si>
  <si>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</si>
  <si>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</si>
  <si>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</si>
  <si>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</si>
  <si>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</si>
  <si>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</si>
  <si>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</si>
  <si>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</si>
  <si>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</si>
  <si>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</si>
  <si>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</si>
  <si>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</si>
  <si>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</si>
  <si>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</si>
  <si>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</si>
  <si>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</si>
  <si>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</si>
  <si>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</si>
  <si>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</si>
  <si>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</si>
  <si>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</si>
  <si>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</si>
  <si>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</si>
  <si>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</si>
  <si>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</si>
  <si>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</si>
  <si>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</si>
  <si>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</si>
  <si>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</si>
  <si>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</si>
  <si>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</si>
  <si>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</si>
  <si>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</si>
  <si>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</si>
  <si>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</si>
  <si>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</si>
  <si>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</si>
  <si>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</si>
  <si>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</si>
  <si>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</si>
  <si>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</si>
  <si>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</si>
  <si>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</si>
  <si>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</si>
  <si>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</si>
  <si>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</si>
  <si>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</si>
  <si>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</si>
  <si>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</si>
  <si>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</si>
  <si>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</si>
  <si>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</si>
  <si>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</si>
  <si>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</si>
  <si>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</si>
  <si>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</si>
  <si>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</si>
  <si>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</si>
  <si>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</si>
  <si>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</si>
  <si>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</si>
  <si>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</si>
  <si>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</si>
  <si>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</si>
  <si>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</si>
  <si>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</si>
  <si>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</si>
  <si>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</si>
  <si>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</si>
  <si>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</si>
  <si>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</si>
  <si>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</si>
  <si>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</si>
  <si>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</si>
  <si>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</si>
  <si>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</si>
  <si>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</si>
  <si>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</si>
  <si>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</si>
  <si>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</si>
  <si>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</si>
  <si>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</si>
  <si>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</si>
  <si>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</si>
  <si>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</si>
  <si>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</si>
  <si>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</si>
  <si>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</si>
  <si>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</si>
  <si>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</si>
  <si>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</si>
  <si>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</si>
  <si>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</si>
  <si>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</si>
  <si>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</si>
  <si>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</si>
  <si>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</si>
  <si>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</si>
  <si>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</si>
  <si>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</si>
  <si>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</si>
  <si>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</si>
  <si>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</si>
  <si>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</si>
  <si>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</si>
  <si>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</si>
  <si>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</si>
  <si>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</si>
  <si>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</si>
  <si>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</si>
  <si>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</si>
  <si>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</si>
  <si>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</si>
  <si>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</si>
  <si>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</si>
  <si>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</si>
  <si>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</si>
  <si>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</si>
  <si>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</si>
  <si>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</si>
  <si>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</si>
  <si>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</si>
  <si>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</si>
  <si>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</si>
  <si>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</si>
  <si>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</si>
  <si>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</si>
  <si>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</si>
  <si>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</si>
  <si>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</si>
  <si>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</si>
  <si>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</si>
  <si>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</si>
  <si>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</si>
  <si>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</si>
  <si>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</si>
  <si>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</si>
  <si>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</si>
  <si>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</si>
  <si>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</si>
  <si>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</si>
  <si>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</si>
  <si>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</si>
  <si>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</si>
  <si>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</si>
  <si>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</si>
  <si>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</si>
  <si>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</si>
  <si>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</si>
  <si>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</si>
  <si>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</si>
  <si>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</si>
  <si>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</si>
  <si>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</si>
  <si>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</si>
  <si>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</si>
  <si>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</si>
  <si>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</si>
  <si>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</si>
  <si>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</si>
  <si>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</si>
  <si>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</si>
  <si>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</si>
  <si>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</si>
  <si>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</si>
  <si>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</si>
  <si>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</si>
  <si>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</si>
  <si>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</si>
  <si>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</si>
  <si>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</si>
  <si>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</si>
  <si>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</si>
  <si>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</si>
  <si>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</si>
  <si>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</si>
  <si>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</si>
  <si>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</si>
  <si>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</si>
  <si>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</si>
  <si>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</si>
  <si>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</si>
  <si>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</si>
  <si>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</si>
  <si>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</si>
  <si>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</si>
  <si>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</si>
  <si>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</si>
  <si>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</si>
  <si>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</si>
  <si>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</si>
  <si>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</si>
  <si>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</si>
  <si>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</si>
  <si>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</si>
  <si>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</si>
  <si>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</si>
  <si>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</si>
  <si>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</si>
  <si>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</si>
  <si>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</si>
  <si>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</si>
  <si>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</si>
  <si>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</si>
  <si>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</si>
  <si>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</si>
  <si>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</si>
  <si>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</si>
  <si>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</si>
  <si>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</si>
  <si>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</si>
  <si>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</si>
  <si>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</si>
  <si>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</si>
  <si>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</si>
  <si>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</si>
  <si>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</si>
  <si>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</si>
  <si>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</si>
  <si>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</si>
  <si>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</si>
  <si>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</si>
  <si>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</si>
  <si>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</si>
  <si>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</si>
  <si>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</si>
  <si>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</si>
  <si>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</si>
  <si>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</si>
  <si>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</si>
  <si>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</si>
  <si>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</si>
  <si>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</si>
  <si>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</si>
  <si>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</si>
  <si>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</si>
  <si>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</si>
  <si>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</si>
  <si>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</si>
  <si>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</si>
  <si>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</si>
  <si>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</si>
  <si>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</si>
  <si>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</si>
  <si>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</si>
  <si>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</si>
  <si>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</si>
  <si>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</si>
  <si>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</si>
  <si>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</si>
  <si>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</si>
  <si>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</si>
  <si>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</si>
  <si>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</si>
  <si>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</si>
  <si>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</si>
  <si>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</si>
  <si>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</si>
  <si>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</si>
  <si>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</si>
  <si>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</si>
  <si>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</si>
  <si>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</si>
  <si>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</si>
  <si>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</si>
  <si>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</si>
  <si>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</si>
  <si>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</si>
  <si>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</si>
  <si>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</si>
  <si>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</si>
  <si>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</si>
  <si>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</si>
  <si>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</si>
  <si>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</si>
  <si>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</si>
  <si>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</si>
  <si>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</si>
  <si>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</si>
  <si>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</si>
  <si>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</si>
  <si>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</si>
  <si>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</si>
  <si>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</si>
  <si>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</si>
  <si>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</si>
  <si>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</si>
  <si>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</si>
  <si>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</si>
  <si>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</si>
  <si>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</si>
  <si>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</si>
  <si>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</si>
  <si>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</si>
  <si>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</si>
  <si>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</si>
  <si>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</si>
  <si>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</si>
  <si>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</si>
  <si>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</si>
  <si>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</si>
  <si>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</si>
  <si>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</si>
  <si>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</si>
  <si>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</si>
  <si>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</si>
  <si>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</si>
  <si>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</si>
  <si>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</si>
  <si>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</si>
  <si>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</si>
  <si>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</si>
  <si>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</si>
  <si>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</si>
  <si>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</si>
  <si>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</si>
  <si>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</si>
  <si>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</si>
  <si>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</si>
  <si>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</si>
  <si>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</si>
  <si>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</si>
  <si>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</si>
  <si>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</si>
  <si>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</si>
  <si>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</si>
  <si>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</si>
  <si>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</si>
  <si>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</si>
  <si>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</si>
  <si>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</si>
  <si>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</si>
  <si>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</si>
  <si>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</si>
  <si>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</si>
  <si>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</si>
  <si>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</si>
  <si>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</si>
  <si>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</si>
  <si>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</si>
  <si>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</si>
  <si>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</si>
  <si>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</si>
  <si>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</si>
  <si>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</si>
  <si>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</si>
  <si>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</si>
  <si>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</si>
  <si>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</si>
  <si>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</si>
  <si>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</si>
  <si>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</si>
  <si>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</si>
  <si>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</si>
  <si>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</si>
  <si>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</si>
  <si>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</si>
  <si>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</si>
  <si>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</si>
  <si>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</si>
  <si>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</si>
  <si>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</si>
  <si>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</si>
  <si>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</si>
  <si>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</si>
  <si>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</si>
  <si>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</si>
  <si>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</si>
  <si>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</si>
  <si>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</si>
  <si>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</si>
  <si>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</si>
  <si>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</si>
  <si>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</si>
  <si>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</si>
  <si>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</si>
  <si>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</si>
  <si>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</si>
  <si>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</si>
  <si>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</si>
  <si>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</si>
  <si>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</si>
  <si>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</si>
  <si>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</si>
  <si>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</si>
  <si>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</si>
  <si>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</si>
  <si>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</si>
  <si>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</si>
  <si>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</si>
  <si>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</si>
  <si>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</si>
  <si>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</si>
  <si>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</si>
  <si>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</si>
  <si>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</si>
  <si>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</si>
  <si>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</si>
  <si>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</si>
  <si>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</si>
  <si>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</si>
  <si>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</si>
  <si>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</si>
  <si>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</si>
  <si>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</si>
  <si>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</si>
  <si>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</si>
  <si>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</si>
  <si>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</si>
  <si>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</si>
  <si>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</si>
  <si>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</si>
  <si>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</si>
  <si>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</si>
  <si>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</si>
  <si>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</si>
  <si>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</si>
  <si>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</si>
  <si>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</si>
  <si>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</si>
  <si>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</si>
  <si>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</si>
  <si>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</si>
  <si>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</si>
  <si>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</si>
  <si>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</si>
  <si>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</si>
  <si>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</si>
  <si>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</si>
  <si>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</si>
  <si>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</si>
  <si>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</si>
  <si>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</si>
  <si>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</si>
  <si>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</si>
  <si>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</si>
  <si>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</si>
  <si>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</si>
  <si>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</si>
  <si>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</si>
  <si>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</si>
  <si>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</si>
  <si>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</si>
  <si>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</si>
  <si>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</si>
  <si>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</si>
  <si>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</si>
  <si>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</si>
  <si>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</si>
  <si>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</si>
  <si>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</si>
  <si>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</si>
  <si>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</si>
  <si>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</si>
  <si>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</si>
  <si>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</si>
  <si>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</si>
  <si>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</si>
  <si>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</si>
  <si>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</si>
  <si>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</si>
  <si>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</si>
  <si>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</si>
  <si>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</si>
  <si>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</si>
  <si>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</si>
  <si>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</si>
  <si>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</si>
  <si>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</si>
  <si>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</si>
  <si>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</si>
  <si>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</si>
  <si>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</si>
  <si>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</si>
  <si>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</si>
  <si>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</si>
  <si>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</si>
  <si>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</si>
  <si>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</si>
  <si>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</si>
  <si>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</si>
  <si>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</si>
  <si>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</si>
  <si>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</si>
  <si>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</si>
  <si>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</si>
  <si>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</si>
  <si>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</si>
  <si>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</si>
  <si>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</si>
  <si>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</si>
  <si>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</si>
  <si>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</si>
  <si>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</si>
  <si>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</si>
  <si>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</si>
  <si>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</si>
  <si>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</si>
  <si>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</si>
  <si>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</si>
  <si>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</si>
  <si>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</si>
  <si>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</si>
  <si>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</si>
  <si>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</si>
  <si>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</si>
  <si>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</si>
  <si>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</si>
  <si>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</si>
  <si>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</si>
  <si>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</si>
  <si>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</si>
  <si>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</si>
  <si>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</si>
  <si>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</si>
  <si>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</si>
  <si>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</si>
  <si>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</si>
  <si>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</si>
  <si>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</si>
  <si>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</si>
  <si>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</si>
  <si>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</si>
  <si>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</si>
  <si>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</si>
  <si>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</si>
  <si>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</si>
  <si>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</si>
  <si>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</si>
  <si>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</si>
  <si>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</si>
  <si>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</si>
  <si>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</si>
  <si>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</si>
  <si>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</si>
  <si>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</si>
  <si>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</si>
  <si>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</si>
  <si>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</si>
  <si>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</si>
  <si>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</si>
  <si>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</si>
  <si>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</si>
  <si>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</si>
  <si>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</si>
  <si>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</si>
  <si>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</si>
  <si>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</si>
  <si>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</si>
  <si>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</si>
  <si>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</si>
  <si>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</si>
  <si>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</si>
  <si>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</si>
  <si>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</si>
  <si>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</si>
  <si>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</si>
  <si>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</si>
  <si>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</si>
  <si>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</si>
  <si>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</si>
  <si>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</si>
  <si>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</si>
  <si>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</si>
  <si>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</si>
  <si>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</si>
  <si>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</si>
  <si>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</si>
  <si>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</si>
  <si>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</si>
  <si>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</si>
  <si>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</si>
  <si>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</si>
  <si>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</si>
  <si>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</si>
  <si>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</si>
  <si>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</si>
  <si>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</si>
  <si>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</si>
  <si>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</si>
  <si>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</si>
  <si>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</si>
  <si>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</si>
  <si>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</si>
  <si>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</si>
  <si>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</si>
  <si>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</si>
  <si>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</si>
  <si>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</si>
  <si>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</si>
  <si>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</si>
  <si>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</si>
  <si>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</si>
  <si>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</si>
  <si>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</si>
  <si>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</si>
  <si>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</si>
  <si>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</si>
  <si>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</si>
  <si>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</si>
  <si>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</si>
  <si>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</si>
  <si>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</si>
  <si>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</si>
  <si>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</si>
  <si>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</si>
  <si>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</si>
  <si>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</si>
  <si>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</si>
  <si>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</si>
  <si>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</si>
  <si>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</si>
  <si>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</si>
  <si>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</si>
  <si>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</si>
  <si>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</si>
  <si>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</si>
  <si>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</si>
  <si>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</si>
  <si>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</si>
  <si>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</si>
  <si>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</si>
  <si>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</si>
  <si>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</si>
  <si>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</si>
  <si>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</si>
  <si>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</si>
  <si>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</si>
  <si>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</si>
  <si>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</si>
  <si>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</si>
  <si>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</si>
  <si>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</si>
  <si>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</si>
  <si>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</si>
  <si>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</si>
  <si>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</si>
  <si>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</si>
  <si>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</si>
  <si>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</si>
  <si>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</si>
  <si>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</si>
  <si>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</si>
  <si>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</si>
  <si>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</si>
  <si>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</si>
  <si>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</si>
  <si>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</si>
  <si>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</si>
  <si>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</si>
  <si>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</si>
  <si>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</si>
  <si>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</si>
  <si>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</si>
  <si>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</si>
  <si>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</si>
  <si>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</si>
  <si>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</si>
  <si>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</si>
  <si>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</si>
  <si>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</si>
  <si>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</si>
  <si>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</si>
  <si>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</si>
  <si>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</si>
  <si>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</si>
  <si>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</si>
  <si>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</si>
  <si>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</si>
  <si>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</si>
  <si>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</si>
  <si>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</si>
  <si>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</si>
  <si>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</si>
  <si>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</si>
  <si>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</si>
  <si>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</si>
  <si>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</si>
  <si>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</si>
  <si>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</si>
  <si>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</si>
  <si>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</si>
  <si>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</si>
  <si>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</si>
  <si>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</si>
  <si>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</si>
  <si>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</si>
  <si>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</si>
  <si>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</si>
  <si>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</si>
  <si>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</si>
  <si>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</si>
  <si>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</si>
  <si>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</si>
  <si>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</si>
  <si>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</si>
  <si>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</si>
  <si>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</si>
  <si>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</si>
  <si>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</si>
  <si>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</si>
  <si>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</si>
  <si>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</si>
  <si>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</si>
  <si>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</si>
  <si>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</si>
  <si>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</si>
  <si>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</si>
  <si>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</si>
  <si>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</si>
  <si>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</si>
  <si>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</si>
  <si>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</si>
  <si>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</si>
  <si>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</si>
  <si>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</si>
  <si>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</si>
  <si>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</si>
  <si>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</si>
  <si>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</si>
  <si>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</si>
  <si>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</si>
  <si>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</si>
  <si>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</si>
  <si>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</si>
  <si>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</si>
  <si>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</si>
  <si>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</si>
  <si>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</si>
  <si>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</si>
  <si>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</si>
  <si>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</si>
  <si>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</si>
  <si>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</si>
  <si>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</si>
  <si>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</si>
  <si>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</si>
  <si>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</si>
  <si>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</si>
  <si>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</si>
  <si>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</si>
  <si>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</si>
  <si>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</si>
  <si>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</si>
  <si>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</si>
  <si>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</si>
  <si>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</si>
  <si>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</si>
  <si>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</si>
  <si>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</si>
  <si>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</si>
  <si>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</si>
  <si>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</si>
  <si>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</si>
  <si>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</si>
  <si>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</si>
  <si>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</si>
  <si>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</si>
  <si>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</si>
  <si>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</si>
  <si>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</si>
  <si>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</si>
  <si>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</si>
  <si>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</si>
  <si>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</si>
  <si>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</si>
  <si>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</si>
  <si>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</si>
  <si>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</si>
  <si>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</si>
  <si>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</si>
  <si>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</si>
  <si>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</si>
  <si>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</si>
  <si>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</si>
  <si>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</si>
  <si>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</si>
  <si>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</si>
  <si>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</si>
  <si>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</si>
  <si>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</si>
  <si>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</si>
  <si>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</si>
  <si>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</si>
  <si>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</si>
  <si>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</si>
  <si>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</si>
  <si>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</si>
  <si>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</si>
  <si>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</si>
  <si>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</si>
  <si>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</si>
  <si>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</si>
  <si>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</si>
  <si>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</si>
  <si>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</si>
  <si>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</si>
  <si>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</si>
  <si>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</si>
  <si>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</si>
  <si>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</si>
  <si>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</si>
  <si>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</si>
  <si>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</si>
  <si>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</si>
  <si>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</si>
  <si>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</si>
  <si>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</si>
  <si>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</si>
  <si>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</si>
  <si>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</si>
  <si>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</si>
  <si>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</si>
  <si>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</si>
  <si>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</si>
  <si>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</si>
  <si>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</si>
  <si>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</si>
  <si>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</si>
  <si>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</si>
  <si>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</si>
  <si>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</si>
  <si>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</si>
  <si>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</si>
  <si>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</si>
  <si>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</si>
  <si>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</si>
  <si>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</si>
  <si>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</si>
  <si>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</si>
  <si>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</si>
  <si>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</si>
  <si>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</si>
  <si>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</si>
  <si>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</si>
  <si>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</si>
  <si>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</si>
  <si>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</si>
  <si>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</si>
  <si>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</si>
  <si>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</si>
  <si>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</si>
  <si>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</si>
  <si>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</si>
  <si>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</si>
  <si>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</si>
  <si>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</si>
  <si>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</si>
  <si>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</si>
  <si>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</si>
  <si>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</si>
  <si>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</si>
  <si>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</si>
  <si>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</si>
  <si>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</si>
  <si>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</si>
  <si>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</si>
  <si>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</si>
  <si>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</si>
  <si>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</si>
  <si>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</si>
  <si>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</si>
  <si>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</si>
  <si>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</si>
  <si>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</si>
  <si>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</si>
  <si>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</si>
  <si>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</si>
  <si>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</si>
  <si>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</si>
  <si>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</si>
  <si>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</si>
  <si>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</si>
  <si>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</si>
  <si>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</si>
  <si>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</si>
  <si>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</si>
  <si>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</si>
  <si>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</si>
  <si>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</si>
  <si>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</si>
  <si>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</si>
  <si>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</si>
  <si>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</si>
  <si>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</si>
  <si>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</si>
  <si>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</si>
  <si>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</si>
  <si>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</si>
  <si>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</si>
  <si>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</si>
  <si>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</si>
  <si>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</si>
  <si>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</si>
  <si>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</si>
  <si>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</si>
  <si>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</si>
  <si>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</si>
  <si>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</si>
  <si>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</si>
  <si>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</si>
  <si>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</si>
  <si>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</si>
  <si>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</si>
  <si>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</si>
  <si>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</si>
  <si>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</si>
  <si>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</si>
  <si>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</si>
  <si>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</si>
  <si>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</si>
  <si>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</si>
  <si>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</si>
  <si>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</si>
  <si>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</si>
  <si>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</si>
  <si>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</si>
  <si>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</si>
  <si>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</si>
  <si>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</si>
  <si>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</si>
  <si>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</si>
  <si>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</si>
  <si>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</si>
  <si>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</si>
  <si>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</si>
  <si>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</si>
  <si>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</si>
  <si>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</si>
  <si>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</si>
  <si>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</si>
  <si>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</si>
  <si>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</si>
  <si>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</si>
  <si>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</si>
  <si>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</si>
  <si>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</si>
  <si>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</si>
  <si>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</si>
  <si>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</si>
  <si>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</si>
  <si>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</si>
  <si>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</si>
  <si>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</si>
  <si>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</si>
  <si>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</si>
  <si>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</si>
  <si>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</si>
  <si>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</si>
  <si>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</si>
  <si>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</si>
  <si>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</si>
  <si>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</si>
  <si>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</si>
  <si>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</si>
  <si>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</si>
  <si>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</si>
  <si>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</si>
  <si>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</si>
  <si>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</si>
  <si>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</si>
  <si>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</si>
  <si>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</si>
  <si>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</si>
  <si>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</si>
  <si>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</si>
  <si>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</si>
  <si>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</si>
  <si>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</si>
  <si>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</si>
  <si>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</si>
  <si>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</si>
  <si>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</si>
  <si>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</si>
  <si>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</si>
  <si>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</si>
  <si>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</si>
  <si>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</si>
  <si>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</si>
  <si>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</si>
  <si>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</si>
  <si>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</si>
  <si>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</si>
  <si>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</si>
  <si>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</si>
  <si>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</si>
  <si>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</si>
  <si>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</si>
  <si>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</si>
  <si>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</si>
  <si>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</si>
  <si>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</si>
  <si>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</si>
  <si>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</si>
  <si>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</si>
  <si>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</si>
  <si>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</si>
  <si>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</si>
  <si>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</si>
  <si>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</si>
  <si>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</si>
  <si>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</si>
  <si>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</si>
  <si>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</si>
  <si>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</si>
  <si>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</si>
  <si>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</si>
  <si>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</si>
  <si>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</si>
  <si>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</si>
  <si>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</si>
  <si>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</si>
  <si>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</si>
  <si>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</si>
  <si>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</si>
  <si>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</si>
  <si>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</si>
  <si>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</si>
  <si>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</si>
  <si>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</si>
  <si>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</si>
  <si>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</si>
  <si>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</si>
  <si>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</si>
  <si>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</si>
  <si>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</si>
  <si>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</si>
  <si>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</si>
  <si>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</si>
  <si>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</si>
  <si>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</si>
  <si>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</si>
  <si>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</si>
  <si>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</si>
  <si>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</si>
  <si>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</si>
  <si>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</si>
  <si>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</si>
  <si>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</si>
  <si>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</si>
  <si>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</si>
  <si>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</si>
  <si>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</si>
  <si>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</si>
  <si>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</si>
  <si>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</si>
  <si>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</si>
  <si>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</si>
  <si>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</si>
  <si>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</si>
  <si>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</si>
  <si>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</si>
  <si>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</si>
  <si>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</si>
  <si>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</si>
  <si>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</si>
  <si>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</si>
  <si>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</si>
  <si>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</si>
  <si>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</si>
  <si>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</si>
  <si>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</si>
  <si>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</si>
  <si>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</si>
  <si>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</si>
  <si>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</si>
  <si>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</si>
  <si>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</si>
  <si>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</si>
  <si>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</si>
  <si>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</si>
  <si>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</si>
  <si>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</si>
  <si>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</si>
  <si>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</si>
  <si>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</si>
  <si>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</si>
  <si>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</si>
  <si>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</si>
  <si>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</si>
  <si>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</si>
  <si>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</si>
  <si>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</si>
  <si>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</si>
  <si>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</si>
  <si>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</si>
  <si>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</si>
  <si>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</si>
  <si>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</si>
  <si>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</si>
  <si>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</si>
  <si>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</si>
  <si>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</si>
  <si>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</si>
  <si>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</si>
  <si>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</si>
  <si>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</si>
  <si>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</si>
  <si>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</si>
  <si>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</si>
  <si>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</si>
  <si>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</si>
  <si>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</si>
  <si>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</si>
  <si>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</si>
  <si>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</si>
  <si>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</si>
  <si>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</si>
  <si>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</si>
  <si>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</si>
  <si>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</si>
  <si>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</si>
  <si>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</si>
  <si>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</si>
  <si>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</si>
  <si>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</si>
  <si>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</si>
  <si>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</si>
  <si>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</si>
  <si>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</si>
  <si>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</si>
  <si>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</si>
  <si>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</si>
  <si>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</si>
  <si>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</si>
  <si>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</si>
  <si>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</si>
  <si>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</si>
  <si>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</si>
  <si>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</si>
  <si>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</si>
  <si>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</si>
  <si>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</si>
  <si>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</si>
  <si>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</si>
  <si>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</si>
  <si>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</si>
  <si>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</si>
  <si>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</si>
  <si>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</si>
  <si>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</si>
  <si>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</si>
  <si>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</si>
  <si>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</si>
  <si>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</si>
  <si>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</si>
  <si>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</si>
  <si>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</si>
  <si>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</si>
  <si>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</si>
  <si>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</si>
  <si>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</si>
  <si>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</si>
  <si>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</si>
  <si>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</si>
  <si>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</si>
  <si>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</si>
  <si>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</si>
  <si>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</si>
  <si>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</si>
  <si>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</si>
  <si>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</si>
  <si>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</si>
  <si>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</si>
  <si>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</si>
  <si>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</si>
  <si>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</si>
  <si>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</si>
  <si>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</si>
  <si>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</si>
  <si>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</si>
  <si>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</si>
  <si>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</si>
  <si>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</si>
  <si>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</si>
  <si>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</si>
  <si>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</si>
  <si>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</si>
  <si>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</si>
  <si>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</si>
  <si>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</si>
  <si>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</si>
  <si>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</si>
  <si>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</si>
  <si>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</si>
  <si>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</si>
  <si>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</si>
  <si>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</si>
  <si>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</si>
  <si>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</si>
  <si>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</si>
  <si>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</si>
  <si>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</si>
  <si>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</si>
  <si>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</si>
  <si>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</si>
  <si>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</si>
  <si>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</si>
  <si>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</si>
  <si>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</si>
  <si>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</si>
  <si>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</si>
  <si>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</si>
  <si>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</si>
  <si>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</si>
  <si>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</si>
  <si>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</si>
  <si>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</si>
  <si>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</si>
  <si>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</si>
  <si>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</si>
  <si>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</si>
  <si>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</si>
  <si>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</si>
  <si>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</si>
  <si>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</si>
  <si>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</si>
  <si>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</si>
  <si>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</si>
  <si>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</si>
  <si>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</si>
  <si>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</si>
  <si>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</si>
  <si>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</si>
  <si>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</si>
  <si>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</si>
  <si>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</si>
  <si>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</si>
  <si>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</si>
  <si>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</si>
  <si>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</si>
  <si>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</si>
  <si>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</si>
  <si>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</si>
  <si>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</si>
  <si>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</si>
  <si>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</si>
  <si>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</si>
  <si>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</si>
  <si>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</si>
  <si>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</si>
  <si>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</si>
  <si>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</si>
  <si>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</si>
  <si>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</si>
  <si>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</si>
  <si>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</si>
  <si>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</si>
  <si>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</si>
  <si>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</si>
  <si>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</si>
  <si>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</si>
  <si>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</si>
  <si>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</si>
  <si>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</si>
  <si>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</si>
  <si>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</si>
  <si>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</si>
  <si>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</si>
  <si>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</si>
  <si>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</si>
  <si>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</si>
  <si>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</si>
  <si>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</si>
  <si>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</si>
  <si>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</si>
  <si>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</si>
  <si>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</si>
  <si>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</si>
  <si>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</si>
  <si>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</si>
  <si>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</si>
  <si>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</si>
  <si>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</si>
  <si>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</si>
  <si>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</si>
  <si>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</si>
  <si>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</si>
  <si>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</si>
  <si>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</si>
  <si>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</si>
  <si>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</si>
  <si>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</si>
  <si>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</si>
  <si>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</si>
  <si>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</si>
  <si>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</si>
  <si>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</si>
  <si>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</si>
  <si>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</si>
  <si>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</si>
  <si>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</si>
  <si>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</si>
  <si>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</si>
  <si>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</si>
  <si>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</si>
  <si>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</si>
  <si>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</si>
  <si>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</si>
  <si>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</si>
  <si>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</si>
  <si>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</si>
  <si>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</si>
  <si>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</si>
  <si>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</si>
  <si>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</si>
  <si>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</si>
  <si>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</si>
  <si>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</si>
  <si>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</si>
  <si>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</si>
  <si>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</si>
  <si>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</si>
  <si>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</si>
  <si>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</si>
  <si>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</si>
  <si>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</si>
  <si>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</si>
  <si>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</si>
  <si>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</si>
  <si>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</si>
  <si>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</si>
  <si>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</si>
  <si>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</si>
  <si>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</si>
  <si>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</si>
  <si>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</si>
  <si>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</si>
  <si>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</si>
  <si>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</si>
  <si>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</si>
  <si>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</si>
  <si>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</si>
  <si>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</si>
  <si>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</si>
  <si>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</si>
  <si>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</si>
  <si>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</si>
  <si>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</si>
  <si>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</si>
  <si>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</si>
  <si>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</si>
  <si>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</si>
  <si>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</si>
  <si>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</si>
  <si>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</si>
  <si>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</si>
  <si>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</si>
  <si>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</si>
  <si>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</si>
  <si>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</si>
  <si>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</si>
  <si>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</si>
  <si>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</si>
  <si>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</si>
  <si>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</si>
  <si>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</si>
  <si>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</si>
  <si>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</si>
  <si>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</si>
  <si>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</si>
  <si>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</si>
  <si>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</si>
  <si>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</si>
  <si>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</si>
  <si>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</si>
  <si>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</si>
  <si>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</si>
  <si>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</si>
  <si>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</si>
  <si>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</si>
  <si>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</si>
  <si>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</si>
  <si>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</si>
  <si>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</si>
  <si>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</si>
  <si>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</si>
  <si>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</si>
  <si>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</si>
  <si>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</si>
  <si>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</si>
  <si>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</si>
  <si>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</si>
  <si>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</si>
  <si>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</si>
  <si>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</si>
  <si>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</si>
  <si>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</si>
  <si>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</si>
  <si>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</si>
  <si>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</si>
  <si>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</si>
  <si>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</si>
  <si>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</si>
  <si>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</si>
  <si>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</si>
  <si>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</si>
  <si>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</si>
  <si>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</si>
  <si>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</si>
  <si>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</si>
  <si>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</si>
  <si>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</si>
  <si>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</si>
  <si>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</si>
  <si>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</si>
  <si>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</si>
  <si>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</si>
  <si>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</si>
  <si>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</si>
  <si>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</si>
  <si>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</si>
  <si>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</si>
  <si>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</si>
  <si>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</si>
  <si>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</si>
  <si>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</si>
  <si>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</si>
  <si>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</si>
  <si>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</si>
  <si>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</si>
  <si>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</si>
  <si>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</si>
  <si>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</si>
  <si>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</si>
  <si>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</si>
  <si>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</si>
  <si>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</si>
  <si>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</si>
  <si>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</si>
  <si>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</si>
  <si>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</si>
  <si>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</si>
  <si>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</si>
  <si>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</si>
  <si>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</si>
  <si>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</si>
  <si>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</si>
  <si>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</si>
  <si>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</si>
  <si>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</si>
  <si>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</si>
  <si>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</si>
  <si>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</si>
  <si>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</si>
  <si>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</si>
  <si>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</si>
  <si>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</si>
  <si>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</si>
  <si>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</si>
  <si>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</si>
  <si>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</si>
  <si>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</si>
  <si>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</si>
  <si>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</si>
  <si>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</si>
  <si>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</si>
  <si>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</si>
  <si>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</si>
  <si>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</si>
  <si>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</si>
  <si>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</si>
  <si>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</si>
  <si>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</si>
  <si>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</si>
  <si>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</si>
  <si>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</si>
  <si>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</si>
  <si>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</si>
  <si>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</si>
  <si>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</si>
  <si>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</si>
  <si>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</si>
  <si>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</si>
  <si>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</si>
  <si>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</si>
  <si>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</si>
  <si>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</si>
  <si>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</si>
  <si>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</si>
  <si>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</si>
  <si>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</si>
  <si>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</si>
  <si>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</si>
  <si>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</si>
  <si>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</si>
  <si>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</si>
  <si>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</si>
  <si>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</si>
  <si>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</si>
  <si>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</si>
  <si>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</si>
  <si>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</si>
  <si>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</si>
  <si>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</si>
  <si>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</si>
  <si>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</si>
  <si>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</si>
  <si>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</si>
  <si>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</si>
  <si>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</si>
  <si>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</si>
  <si>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</si>
  <si>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</si>
  <si>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</si>
  <si>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</si>
  <si>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</si>
  <si>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</si>
  <si>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</si>
  <si>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</si>
  <si>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</si>
  <si>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</si>
  <si>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</si>
  <si>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</si>
  <si>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</si>
  <si>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</si>
  <si>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</si>
  <si>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</si>
  <si>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</si>
  <si>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</si>
  <si>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</si>
  <si>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</si>
  <si>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</si>
  <si>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</si>
  <si>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</si>
  <si>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</si>
  <si>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</si>
  <si>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</si>
  <si>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</si>
  <si>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</si>
  <si>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</si>
  <si>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</si>
  <si>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</si>
  <si>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</si>
  <si>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</si>
  <si>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</si>
  <si>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</si>
  <si>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</si>
  <si>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</si>
  <si>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</si>
  <si>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</si>
  <si>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</si>
  <si>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</si>
  <si>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</si>
  <si>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</si>
  <si>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</si>
  <si>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</si>
  <si>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</si>
  <si>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</si>
  <si>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</si>
  <si>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</si>
  <si>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</si>
  <si>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</si>
  <si>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</si>
  <si>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</si>
  <si>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</si>
  <si>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</si>
  <si>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</si>
  <si>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</si>
  <si>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</si>
  <si>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</si>
  <si>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</si>
  <si>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</si>
  <si>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</si>
  <si>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</si>
  <si>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</si>
  <si>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</si>
  <si>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</si>
  <si>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</si>
  <si>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</si>
  <si>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</si>
  <si>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</si>
  <si>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</si>
  <si>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</si>
  <si>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</si>
  <si>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</si>
  <si>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</si>
  <si>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</si>
  <si>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</si>
  <si>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</si>
  <si>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</si>
  <si>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</si>
  <si>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</si>
  <si>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</si>
  <si>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</si>
  <si>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</si>
  <si>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</si>
  <si>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</si>
  <si>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</si>
  <si>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</si>
  <si>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</si>
  <si>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</si>
  <si>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</si>
  <si>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</si>
  <si>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</si>
  <si>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</si>
  <si>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</si>
  <si>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</si>
  <si>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</si>
  <si>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</si>
  <si>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</si>
  <si>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</si>
  <si>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</si>
  <si>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</si>
  <si>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</si>
  <si>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</si>
  <si>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</si>
  <si>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</si>
  <si>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</si>
  <si>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</si>
  <si>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</si>
  <si>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</si>
  <si>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</si>
  <si>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</si>
  <si>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</si>
  <si>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</si>
  <si>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</si>
  <si>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</si>
  <si>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</si>
  <si>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</si>
  <si>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</si>
  <si>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</si>
  <si>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</si>
  <si>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</si>
  <si>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</si>
  <si>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</si>
  <si>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</si>
  <si>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</si>
  <si>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</si>
  <si>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</si>
  <si>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</si>
  <si>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</si>
  <si>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</si>
  <si>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</si>
  <si>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</si>
  <si>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</si>
  <si>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</si>
  <si>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</si>
  <si>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</si>
  <si>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</si>
  <si>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</si>
  <si>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</si>
  <si>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</si>
  <si>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</si>
  <si>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</si>
  <si>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</si>
  <si>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</si>
  <si>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</si>
  <si>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</si>
  <si>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</si>
  <si>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</si>
  <si>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</si>
  <si>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</si>
  <si>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</si>
  <si>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</si>
  <si>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</si>
  <si>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</si>
  <si>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</si>
  <si>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</si>
  <si>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</si>
  <si>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</si>
  <si>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</si>
  <si>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</si>
  <si>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</si>
  <si>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</si>
  <si>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</si>
  <si>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</si>
  <si>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</si>
  <si>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</si>
  <si>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</si>
  <si>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</si>
  <si>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</si>
  <si>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</si>
  <si>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</si>
  <si>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</si>
  <si>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</si>
  <si>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</si>
  <si>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</si>
  <si>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</si>
  <si>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</si>
  <si>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</si>
  <si>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</si>
  <si>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</si>
  <si>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</si>
  <si>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</si>
  <si>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</si>
  <si>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</si>
  <si>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</si>
  <si>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</si>
  <si>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</si>
  <si>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</si>
  <si>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</si>
  <si>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</si>
  <si>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</si>
  <si>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</si>
  <si>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</si>
  <si>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</si>
  <si>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</si>
  <si>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</si>
  <si>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</si>
  <si>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</si>
  <si>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</si>
  <si>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</si>
  <si>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</si>
  <si>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</si>
  <si>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</si>
  <si>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</si>
  <si>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</si>
  <si>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</si>
  <si>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</si>
  <si>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</si>
  <si>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</si>
  <si>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</si>
  <si>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</si>
  <si>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</si>
  <si>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</si>
  <si>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</si>
  <si>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</si>
  <si>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</si>
  <si>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</si>
  <si>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</si>
  <si>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</si>
  <si>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</si>
  <si>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</si>
  <si>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</si>
  <si>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</si>
  <si>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</si>
  <si>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</si>
  <si>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</si>
  <si>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</si>
  <si>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</si>
  <si>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</si>
  <si>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</si>
  <si>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</si>
  <si>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</si>
  <si>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</si>
  <si>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</si>
  <si>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</si>
  <si>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</si>
  <si>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</si>
  <si>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</si>
  <si>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</si>
  <si>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</si>
  <si>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</si>
  <si>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</si>
  <si>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</si>
  <si>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</si>
  <si>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</si>
  <si>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</si>
  <si>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</si>
  <si>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</si>
  <si>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</si>
  <si>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</si>
  <si>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</si>
  <si>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</si>
  <si>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</si>
  <si>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</si>
  <si>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</si>
  <si>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</si>
  <si>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</si>
  <si>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</si>
  <si>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</si>
  <si>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</si>
  <si>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</si>
  <si>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</si>
  <si>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</si>
  <si>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</si>
  <si>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</si>
  <si>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</si>
  <si>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</si>
  <si>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</si>
  <si>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</si>
  <si>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</si>
  <si>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</si>
  <si>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</si>
  <si>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</si>
  <si>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</si>
  <si>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</si>
  <si>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</si>
  <si>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</si>
  <si>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</si>
  <si>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</si>
  <si>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</si>
  <si>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</si>
  <si>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</si>
  <si>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</si>
  <si>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</si>
  <si>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</si>
  <si>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</si>
  <si>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</si>
  <si>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</si>
  <si>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</si>
  <si>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</si>
  <si>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</si>
  <si>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</si>
  <si>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</si>
  <si>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</si>
  <si>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</si>
  <si>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</si>
  <si>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</si>
  <si>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</si>
  <si>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</si>
  <si>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</si>
  <si>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</si>
  <si>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</si>
  <si>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</si>
  <si>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</si>
  <si>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</si>
  <si>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</si>
  <si>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</si>
  <si>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</si>
  <si>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</si>
  <si>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</si>
  <si>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</si>
  <si>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</si>
  <si>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</si>
  <si>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</si>
  <si>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</si>
  <si>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</si>
  <si>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</si>
  <si>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</si>
  <si>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</si>
  <si>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</si>
  <si>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</si>
  <si>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</si>
  <si>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</si>
  <si>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</si>
  <si>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</si>
  <si>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</si>
  <si>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</si>
  <si>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</si>
  <si>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</si>
  <si>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</si>
  <si>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</si>
  <si>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</si>
  <si>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</si>
  <si>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</si>
  <si>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</si>
  <si>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</si>
  <si>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</si>
  <si>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</si>
  <si>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</si>
  <si>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</si>
  <si>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</si>
  <si>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</si>
  <si>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</si>
  <si>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</si>
  <si>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</si>
  <si>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</si>
  <si>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</si>
  <si>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</si>
  <si>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</si>
  <si>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</si>
  <si>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</si>
  <si>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</si>
  <si>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</si>
  <si>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</si>
  <si>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</si>
  <si>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</si>
  <si>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</si>
  <si>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</si>
  <si>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</si>
  <si>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</si>
  <si>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</si>
  <si>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</si>
  <si>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</si>
  <si>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</si>
  <si>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</si>
  <si>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</si>
  <si>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</si>
  <si>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</si>
  <si>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</si>
  <si>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</si>
  <si>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</si>
  <si>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</si>
  <si>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</si>
  <si>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</si>
  <si>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</si>
  <si>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</si>
  <si>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</si>
  <si>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</si>
  <si>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</si>
  <si>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</si>
  <si>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</si>
  <si>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</si>
  <si>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</si>
  <si>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</si>
  <si>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</si>
  <si>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</si>
  <si>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</si>
  <si>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</si>
  <si>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</si>
  <si>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</si>
  <si>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</si>
  <si>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</si>
  <si>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</si>
  <si>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</si>
  <si>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</si>
  <si>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</si>
  <si>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</si>
  <si>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</si>
  <si>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</si>
  <si>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</si>
  <si>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</si>
  <si>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</si>
  <si>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</si>
  <si>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</si>
  <si>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</si>
  <si>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</si>
  <si>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</si>
  <si>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</si>
  <si>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</si>
  <si>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</si>
  <si>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</si>
  <si>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</si>
  <si>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</si>
  <si>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</si>
  <si>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</si>
  <si>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</si>
  <si>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</si>
  <si>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</si>
  <si>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</si>
  <si>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</si>
  <si>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</si>
  <si>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</si>
  <si>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</si>
  <si>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</si>
  <si>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</si>
  <si>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</si>
  <si>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</si>
  <si>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</si>
  <si>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</si>
  <si>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</si>
  <si>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</si>
  <si>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</si>
  <si>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</si>
  <si>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</si>
  <si>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</si>
  <si>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</si>
  <si>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</si>
  <si>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</si>
  <si>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</si>
  <si>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</si>
  <si>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</si>
  <si>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</si>
  <si>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</si>
  <si>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</si>
  <si>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</si>
  <si>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</si>
  <si>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</si>
  <si>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</si>
  <si>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</si>
  <si>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</si>
  <si>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</si>
  <si>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</si>
  <si>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</si>
  <si>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</si>
  <si>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</si>
  <si>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</si>
  <si>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</si>
  <si>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</si>
  <si>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</si>
  <si>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</si>
  <si>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</si>
  <si>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</si>
  <si>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</si>
  <si>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</si>
  <si>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</si>
  <si>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</si>
  <si>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</si>
  <si>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</si>
  <si>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</si>
  <si>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</si>
  <si>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</si>
  <si>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</si>
  <si>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</si>
  <si>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</si>
  <si>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</si>
  <si>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</si>
  <si>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</si>
  <si>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</si>
  <si>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</si>
  <si>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</si>
  <si>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</si>
  <si>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</si>
  <si>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</si>
  <si>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</si>
  <si>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</si>
  <si>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</si>
  <si>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</si>
  <si>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</si>
  <si>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</si>
  <si>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</si>
  <si>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</si>
  <si>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</si>
  <si>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</si>
  <si>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</si>
  <si>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</si>
  <si>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</si>
  <si>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</si>
  <si>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</si>
  <si>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</si>
  <si>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</si>
  <si>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</si>
  <si>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</si>
  <si>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</si>
  <si>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</si>
  <si>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</si>
  <si>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</si>
  <si>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</si>
  <si>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</si>
  <si>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</si>
  <si>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</si>
  <si>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</si>
  <si>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</si>
  <si>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</si>
  <si>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</si>
  <si>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</si>
  <si>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</si>
  <si>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</si>
  <si>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</si>
  <si>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</si>
  <si>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</si>
  <si>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</si>
  <si>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</si>
  <si>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</si>
  <si>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</si>
  <si>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</si>
  <si>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</si>
  <si>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</si>
  <si>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</si>
  <si>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</si>
  <si>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</si>
  <si>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</si>
  <si>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</si>
  <si>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</si>
  <si>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</si>
  <si>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</si>
  <si>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</si>
  <si>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</si>
  <si>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</si>
  <si>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</si>
  <si>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</si>
  <si>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</si>
  <si>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</si>
  <si>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</si>
  <si>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</si>
  <si>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</si>
  <si>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</si>
  <si>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</si>
  <si>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</si>
  <si>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</si>
  <si>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</si>
  <si>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</si>
  <si>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</si>
  <si>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</si>
  <si>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</si>
  <si>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</si>
  <si>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</si>
  <si>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</si>
  <si>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</si>
  <si>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</si>
  <si>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</si>
  <si>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</si>
  <si>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</si>
  <si>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</si>
  <si>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</si>
  <si>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</si>
  <si>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</si>
  <si>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</si>
  <si>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</si>
  <si>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</si>
  <si>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</si>
  <si>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</si>
  <si>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</si>
  <si>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</si>
  <si>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</si>
  <si>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</si>
  <si>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</si>
  <si>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</si>
  <si>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</si>
  <si>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</si>
  <si>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</si>
  <si>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</si>
  <si>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</si>
  <si>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</si>
  <si>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</si>
  <si>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</si>
  <si>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</si>
  <si>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</si>
  <si>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</si>
  <si>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</si>
  <si>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</si>
  <si>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</si>
  <si>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</si>
  <si>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</si>
  <si>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</si>
  <si>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</si>
  <si>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</si>
  <si>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</si>
  <si>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</si>
  <si>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</si>
  <si>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</si>
  <si>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</si>
  <si>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</si>
  <si>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</si>
  <si>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</si>
  <si>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</si>
  <si>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</si>
  <si>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</si>
  <si>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</si>
  <si>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</si>
  <si>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</si>
  <si>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</si>
  <si>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</si>
  <si>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</si>
  <si>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</si>
  <si>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</si>
  <si>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</si>
  <si>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</si>
  <si>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</si>
  <si>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</si>
  <si>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</si>
  <si>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</si>
  <si>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</si>
  <si>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</si>
  <si>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</si>
  <si>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</si>
  <si>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</si>
  <si>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</si>
  <si>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</si>
  <si>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</si>
  <si>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</si>
  <si>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</si>
  <si>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</si>
  <si>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</si>
  <si>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</si>
  <si>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</si>
  <si>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</si>
  <si>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</si>
  <si>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</si>
  <si>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</si>
  <si>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</si>
  <si>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</si>
  <si>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</si>
  <si>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</si>
  <si>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</si>
  <si>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</si>
  <si>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</si>
  <si>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</si>
  <si>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</si>
  <si>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</si>
  <si>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</si>
  <si>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</si>
  <si>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</si>
  <si>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</si>
  <si>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</si>
  <si>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</si>
  <si>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</si>
  <si>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</si>
  <si>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</si>
  <si>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</si>
  <si>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</si>
  <si>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</si>
  <si>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</si>
  <si>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</si>
  <si>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</si>
  <si>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</si>
  <si>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</si>
  <si>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</si>
  <si>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</si>
  <si>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</si>
  <si>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</si>
  <si>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</si>
  <si>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</si>
  <si>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</si>
  <si>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</si>
  <si>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</si>
  <si>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</si>
  <si>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</si>
  <si>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</si>
  <si>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</si>
  <si>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</si>
  <si>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</si>
  <si>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</si>
  <si>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</si>
  <si>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</si>
  <si>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</si>
  <si>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</si>
  <si>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</si>
  <si>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</si>
  <si>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</si>
  <si>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</si>
  <si>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</si>
  <si>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</si>
  <si>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</si>
  <si>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</si>
  <si>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</si>
  <si>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</si>
  <si>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</si>
  <si>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</si>
  <si>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</si>
  <si>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</si>
  <si>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</si>
  <si>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</si>
  <si>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</si>
  <si>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</si>
  <si>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</si>
  <si>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</si>
  <si>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</si>
  <si>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</si>
  <si>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</si>
  <si>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</si>
  <si>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</si>
  <si>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</si>
  <si>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</si>
  <si>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</si>
  <si>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</si>
  <si>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</si>
  <si>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</si>
  <si>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</si>
  <si>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</si>
  <si>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</si>
  <si>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</si>
  <si>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</si>
  <si>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</si>
  <si>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</si>
  <si>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</si>
  <si>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</si>
  <si>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</si>
  <si>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</si>
  <si>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</si>
  <si>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</si>
  <si>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</si>
  <si>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</si>
  <si>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</si>
  <si>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</si>
  <si>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</si>
  <si>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</si>
  <si>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</si>
  <si>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</si>
  <si>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</si>
  <si>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</si>
  <si>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</si>
  <si>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</si>
  <si>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</si>
  <si>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</si>
  <si>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</si>
  <si>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</si>
  <si>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</si>
  <si>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</si>
  <si>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</si>
  <si>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</si>
  <si>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</si>
  <si>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</si>
  <si>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</si>
  <si>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</si>
  <si>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</si>
  <si>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</si>
  <si>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</si>
  <si>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</si>
  <si>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</si>
  <si>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</si>
  <si>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</si>
  <si>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</si>
  <si>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</si>
  <si>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</si>
  <si>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</si>
  <si>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</si>
  <si>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</si>
  <si>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</si>
  <si>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</si>
  <si>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</si>
  <si>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</si>
  <si>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</si>
  <si>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</si>
  <si>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</si>
  <si>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</si>
  <si>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</si>
  <si>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</si>
  <si>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</si>
  <si>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</si>
  <si>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</si>
  <si>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</si>
  <si>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</si>
  <si>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</si>
  <si>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</si>
  <si>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</si>
  <si>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</si>
  <si>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</si>
  <si>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</si>
  <si>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</si>
  <si>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</si>
  <si>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</si>
  <si>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</si>
  <si>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</si>
  <si>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</si>
  <si>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</si>
  <si>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</si>
  <si>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</si>
  <si>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</si>
  <si>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</si>
  <si>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</si>
  <si>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</si>
  <si>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</si>
  <si>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</si>
  <si>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</si>
  <si>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</si>
  <si>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</si>
  <si>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</si>
  <si>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</si>
  <si>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</si>
  <si>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</si>
  <si>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</si>
  <si>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</si>
  <si>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</si>
  <si>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</si>
  <si>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</si>
  <si>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</si>
  <si>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</si>
  <si>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</si>
  <si>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</si>
  <si>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</si>
  <si>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</si>
  <si>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</si>
  <si>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</si>
  <si>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</si>
  <si>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</si>
  <si>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</si>
  <si>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</si>
  <si>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</si>
  <si>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</si>
  <si>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</si>
  <si>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</si>
  <si>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</si>
  <si>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</si>
  <si>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</si>
  <si>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</si>
  <si>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</si>
  <si>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</si>
  <si>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</si>
  <si>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</si>
  <si>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</si>
  <si>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</si>
  <si>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</si>
  <si>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</si>
  <si>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</si>
  <si>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</si>
  <si>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</si>
  <si>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</si>
  <si>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</si>
  <si>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</si>
  <si>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</si>
  <si>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</si>
  <si>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</si>
  <si>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</si>
  <si>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</si>
  <si>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</si>
  <si>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</si>
  <si>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</si>
  <si>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</si>
  <si>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</si>
  <si>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</si>
  <si>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</si>
  <si>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</si>
  <si>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</si>
  <si>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</si>
  <si>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</si>
  <si>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</si>
  <si>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</si>
  <si>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</si>
  <si>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</si>
  <si>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</si>
  <si>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</si>
  <si>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</si>
  <si>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</si>
  <si>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</si>
  <si>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</si>
  <si>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</si>
  <si>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</si>
  <si>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</si>
  <si>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</si>
  <si>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</si>
  <si>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</si>
  <si>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</si>
  <si>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</si>
  <si>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</si>
  <si>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</si>
  <si>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</si>
  <si>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</si>
  <si>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</si>
  <si>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</si>
  <si>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</si>
  <si>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</si>
  <si>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</si>
  <si>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</si>
  <si>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</si>
  <si>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</si>
  <si>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</si>
  <si>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</si>
  <si>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</si>
  <si>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</si>
  <si>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</si>
  <si>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</si>
  <si>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</si>
  <si>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</si>
  <si>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</si>
  <si>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</si>
  <si>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</si>
  <si>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</si>
  <si>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</si>
  <si>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</si>
  <si>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</si>
  <si>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</si>
  <si>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</si>
  <si>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</si>
  <si>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</si>
  <si>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</si>
  <si>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</si>
  <si>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</si>
  <si>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</si>
  <si>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</si>
  <si>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</si>
  <si>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</si>
  <si>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</si>
  <si>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</si>
  <si>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</si>
  <si>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</si>
  <si>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</si>
  <si>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</si>
  <si>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</si>
  <si>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</si>
  <si>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</si>
  <si>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</si>
  <si>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</si>
  <si>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</si>
  <si>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</si>
  <si>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</si>
  <si>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</si>
  <si>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</si>
  <si>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</si>
  <si>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</si>
  <si>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</si>
  <si>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</si>
  <si>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</si>
  <si>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</si>
  <si>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</si>
  <si>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</si>
  <si>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</si>
  <si>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</si>
  <si>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</si>
  <si>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</si>
  <si>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</si>
  <si>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</si>
  <si>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</si>
  <si>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</si>
  <si>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</si>
  <si>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</si>
  <si>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</si>
  <si>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</si>
  <si>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</si>
  <si>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</si>
  <si>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</si>
  <si>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</si>
  <si>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</si>
  <si>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</si>
  <si>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</si>
  <si>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</si>
  <si>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</si>
  <si>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</si>
  <si>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</si>
  <si>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</si>
  <si>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</si>
  <si>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</si>
  <si>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</si>
  <si>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</si>
  <si>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</si>
  <si>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</si>
  <si>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</si>
  <si>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</si>
  <si>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</si>
  <si>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</si>
  <si>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</si>
  <si>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</si>
  <si>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</si>
  <si>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</si>
  <si>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</si>
  <si>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</si>
  <si>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</si>
  <si>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</si>
  <si>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</si>
  <si>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</si>
  <si>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</si>
  <si>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</si>
  <si>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</si>
  <si>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</si>
  <si>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</si>
  <si>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</si>
  <si>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</si>
  <si>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</si>
  <si>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</si>
  <si>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</si>
  <si>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</si>
  <si>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</si>
  <si>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</si>
  <si>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</si>
  <si>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</si>
  <si>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</si>
  <si>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</si>
  <si>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</si>
  <si>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</si>
  <si>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</si>
  <si>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</si>
  <si>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</si>
  <si>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</si>
  <si>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</si>
  <si>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</si>
  <si>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</si>
  <si>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</si>
  <si>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</si>
  <si>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</si>
  <si>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</si>
  <si>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</si>
  <si>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</si>
  <si>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</si>
  <si>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</si>
  <si>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</si>
  <si>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</si>
  <si>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</si>
  <si>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</si>
  <si>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</si>
  <si>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</si>
  <si>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</si>
  <si>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</si>
  <si>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</si>
  <si>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</si>
  <si>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</si>
  <si>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</si>
  <si>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</si>
  <si>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</si>
  <si>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</si>
  <si>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</si>
  <si>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</si>
  <si>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</si>
  <si>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</si>
  <si>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</si>
  <si>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</si>
  <si>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</si>
  <si>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</si>
  <si>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</si>
  <si>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</si>
  <si>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</si>
  <si>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</si>
  <si>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</si>
  <si>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</si>
  <si>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</si>
  <si>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</si>
  <si>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</si>
  <si>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</si>
  <si>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</si>
  <si>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</si>
  <si>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</si>
  <si>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</si>
  <si>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</si>
  <si>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</si>
  <si>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</si>
  <si>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</si>
  <si>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</si>
  <si>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</si>
  <si>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</si>
  <si>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</si>
  <si>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</si>
  <si>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</si>
  <si>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</si>
  <si>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</si>
  <si>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</si>
  <si>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</si>
  <si>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</si>
  <si>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</si>
  <si>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</si>
  <si>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</si>
  <si>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</si>
  <si>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</si>
  <si>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</si>
  <si>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</si>
  <si>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</si>
  <si>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</si>
  <si>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</si>
  <si>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</si>
  <si>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</si>
  <si>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</si>
  <si>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</si>
  <si>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</si>
  <si>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</si>
  <si>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</si>
  <si>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</si>
  <si>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</si>
  <si>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</si>
  <si>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</si>
  <si>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</si>
  <si>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</si>
  <si>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</si>
  <si>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</si>
  <si>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</si>
  <si>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</si>
  <si>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</si>
  <si>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</si>
  <si>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</si>
  <si>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</si>
  <si>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</si>
  <si>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</si>
  <si>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</si>
  <si>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</si>
  <si>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</si>
  <si>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</si>
  <si>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</si>
  <si>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</si>
  <si>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</si>
  <si>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</si>
  <si>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</si>
  <si>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</si>
  <si>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</si>
  <si>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</si>
  <si>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</si>
  <si>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</si>
  <si>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</si>
  <si>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</si>
  <si>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</si>
  <si>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</si>
  <si>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</si>
  <si>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</si>
  <si>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</si>
  <si>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</si>
  <si>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</si>
  <si>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</si>
  <si>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</si>
  <si>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</si>
  <si>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</si>
  <si>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</si>
  <si>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</si>
  <si>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</si>
  <si>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</si>
  <si>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</si>
  <si>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</si>
  <si>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</si>
  <si>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</si>
  <si>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</si>
  <si>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</si>
  <si>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</si>
  <si>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</si>
  <si>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</si>
  <si>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</si>
  <si>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</si>
  <si>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</si>
  <si>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</si>
  <si>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</si>
  <si>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</si>
  <si>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</si>
  <si>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</si>
  <si>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</si>
  <si>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</si>
  <si>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</si>
  <si>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</si>
  <si>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</si>
  <si>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</si>
  <si>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</si>
  <si>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</si>
  <si>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</si>
  <si>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</si>
  <si>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</si>
  <si>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</si>
  <si>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</si>
  <si>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</si>
  <si>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</si>
  <si>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</si>
  <si>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</si>
  <si>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</si>
  <si>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</si>
  <si>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</si>
  <si>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</si>
  <si>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</si>
  <si>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</si>
  <si>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</si>
  <si>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</si>
  <si>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</si>
  <si>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</si>
  <si>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</si>
  <si>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</si>
  <si>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</si>
  <si>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</si>
  <si>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</si>
  <si>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</si>
  <si>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</si>
  <si>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</si>
  <si>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</si>
  <si>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</si>
  <si>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</si>
  <si>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</si>
  <si>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</si>
  <si>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</si>
  <si>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</si>
  <si>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</si>
  <si>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</si>
  <si>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</si>
  <si>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</si>
  <si>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</si>
  <si>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</si>
  <si>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</si>
  <si>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</si>
  <si>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</si>
  <si>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</si>
  <si>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</si>
  <si>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</si>
  <si>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</si>
  <si>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</si>
  <si>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</si>
  <si>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</si>
  <si>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</si>
  <si>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</si>
  <si>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</si>
  <si>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</si>
  <si>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</si>
  <si>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</si>
  <si>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</si>
  <si>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</si>
  <si>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</si>
  <si>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</si>
  <si>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</si>
  <si>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</si>
  <si>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</si>
  <si>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</si>
  <si>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</si>
  <si>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</si>
  <si>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</si>
  <si>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</si>
  <si>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</si>
  <si>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</si>
  <si>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</si>
  <si>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</si>
  <si>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</si>
  <si>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</si>
  <si>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</si>
  <si>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</si>
  <si>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</si>
  <si>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</si>
  <si>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</si>
  <si>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</si>
  <si>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</si>
  <si>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</si>
  <si>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</si>
  <si>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</si>
  <si>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</si>
  <si>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</si>
  <si>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</si>
  <si>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</si>
  <si>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</si>
  <si>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</si>
  <si>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</si>
  <si>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</si>
  <si>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</si>
  <si>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</si>
  <si>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</si>
  <si>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</si>
  <si>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</si>
  <si>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</si>
  <si>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</si>
  <si>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</si>
  <si>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</si>
  <si>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</si>
  <si>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</si>
  <si>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Row Labels</t>
  </si>
  <si>
    <t>Grand Total</t>
  </si>
  <si>
    <t>Column Labels</t>
  </si>
  <si>
    <t>Count of outcomes</t>
  </si>
  <si>
    <t>(All)</t>
  </si>
  <si>
    <t>Subcategory</t>
  </si>
  <si>
    <t>Date Created Conversion</t>
  </si>
  <si>
    <t>End Date Conversion</t>
  </si>
  <si>
    <t>Qtr3</t>
  </si>
  <si>
    <t>Aug</t>
  </si>
  <si>
    <t>Sep</t>
  </si>
  <si>
    <t>Qtr1</t>
  </si>
  <si>
    <t>Mar</t>
  </si>
  <si>
    <t>Qtr2</t>
  </si>
  <si>
    <t>Jun</t>
  </si>
  <si>
    <t>Jul</t>
  </si>
  <si>
    <t>Qtr4</t>
  </si>
  <si>
    <t>Nov</t>
  </si>
  <si>
    <t>Dec</t>
  </si>
  <si>
    <t>Jan</t>
  </si>
  <si>
    <t>Feb</t>
  </si>
  <si>
    <t>May</t>
  </si>
  <si>
    <t>Apr</t>
  </si>
  <si>
    <t>Oct</t>
  </si>
  <si>
    <t>Years</t>
  </si>
  <si>
    <t>Year</t>
  </si>
  <si>
    <t>Goal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</si>
  <si>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</si>
  <si>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</si>
  <si>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</si>
  <si>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</si>
  <si>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</si>
  <si>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</si>
  <si>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</si>
  <si>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</si>
  <si>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1000 - 4999</t>
  </si>
  <si>
    <t>5000 - 9999</t>
  </si>
  <si>
    <t>10000 - 14999</t>
  </si>
  <si>
    <t>15000 - 19999</t>
  </si>
  <si>
    <t>20000-24999</t>
  </si>
  <si>
    <t>25000-29999</t>
  </si>
  <si>
    <t>30000-34999</t>
  </si>
  <si>
    <t>35000-39999</t>
  </si>
  <si>
    <t>40000-44999</t>
  </si>
  <si>
    <t>Greater than 50000</t>
  </si>
  <si>
    <t>45000-50000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</si>
</sst>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left" indent="1"/>
    </xf>
    <xf numFmtId="0" fontId="1" fillId="0" borderId="0" xfId="0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Date'!$A$8:$A$24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Date'!$B$8:$B$24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92-4EB3-B503-7CC8A1B996EA}"/>
            </c:ext>
          </c:extLst>
        </c:ser>
        <c:ser>
          <c:idx val="1"/>
          <c:order val="1"/>
          <c:tx>
            <c:strRef>
              <c:f>'Outcomes Based on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Date'!$A$8:$A$24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Date'!$C$8:$C$24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92-4EB3-B503-7CC8A1B996EA}"/>
            </c:ext>
          </c:extLst>
        </c:ser>
        <c:ser>
          <c:idx val="2"/>
          <c:order val="2"/>
          <c:tx>
            <c:strRef>
              <c:f>'Outcomes Based on Launch Date'!$D$6:$D$7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Date'!$A$8:$A$24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Date'!$D$8:$D$24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92-4EB3-B503-7CC8A1B996EA}"/>
            </c:ext>
          </c:extLst>
        </c:ser>
        <c:ser>
          <c:idx val="3"/>
          <c:order val="3"/>
          <c:tx>
            <c:strRef>
              <c:f>'Outcomes Based on Launch Date'!$E$6:$E$7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Date'!$A$8:$A$24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Date'!$E$8:$E$24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92-4EB3-B503-7CC8A1B99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7365600"/>
        <c:axId val="1778124352"/>
      </c:lineChart>
      <c:catAx>
        <c:axId val="191736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124352"/>
        <c:crosses val="autoZero"/>
        <c:auto val="1"/>
        <c:lblAlgn val="ctr"/>
        <c:lblOffset val="100"/>
        <c:noMultiLvlLbl val="0"/>
      </c:catAx>
      <c:valAx>
        <c:axId val="17781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36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75-41F1-9A47-8DF3FA33BFC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75-41F1-9A47-8DF3FA33BFC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75-41F1-9A47-8DF3FA33B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8121856"/>
        <c:axId val="1778121440"/>
      </c:lineChart>
      <c:catAx>
        <c:axId val="177812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121440"/>
        <c:crosses val="autoZero"/>
        <c:auto val="1"/>
        <c:lblAlgn val="ctr"/>
        <c:lblOffset val="100"/>
        <c:noMultiLvlLbl val="0"/>
      </c:catAx>
      <c:valAx>
        <c:axId val="177812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12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 Chart of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AD-404C-AFA6-469B08E79E8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AD-404C-AFA6-469B08E79E8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AD-404C-AFA6-469B08E79E8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AD-404C-AFA6-469B08E79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7366016"/>
        <c:axId val="1917363520"/>
      </c:barChart>
      <c:catAx>
        <c:axId val="191736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363520"/>
        <c:crosses val="autoZero"/>
        <c:auto val="1"/>
        <c:lblAlgn val="ctr"/>
        <c:lblOffset val="100"/>
        <c:noMultiLvlLbl val="0"/>
      </c:catAx>
      <c:valAx>
        <c:axId val="191736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36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803149606299214E-2"/>
          <c:y val="0.23406969962088073"/>
          <c:w val="0.72267825896762905"/>
          <c:h val="0.566959025955088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7D-48DC-8B73-E2033887E46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7D-48DC-8B73-E2033887E46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7D-48DC-8B73-E2033887E46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7D-48DC-8B73-E2033887E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75060256"/>
        <c:axId val="1777114336"/>
      </c:barChart>
      <c:catAx>
        <c:axId val="177506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114336"/>
        <c:crosses val="autoZero"/>
        <c:auto val="1"/>
        <c:lblAlgn val="ctr"/>
        <c:lblOffset val="100"/>
        <c:noMultiLvlLbl val="0"/>
      </c:catAx>
      <c:valAx>
        <c:axId val="177711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06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of Plays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45000-50000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53-453E-A330-10CE2311649B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45000-50000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853-453E-A330-10CE23116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1964000"/>
        <c:axId val="2061965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 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1000 - 4999</c:v>
                      </c:pt>
                      <c:pt idx="2">
                        <c:v>5000 - 9999</c:v>
                      </c:pt>
                      <c:pt idx="3">
                        <c:v>10000 - 14999</c:v>
                      </c:pt>
                      <c:pt idx="4">
                        <c:v>15000 - 19999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45000-50000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853-453E-A330-10CE2311649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1000 - 4999</c:v>
                      </c:pt>
                      <c:pt idx="2">
                        <c:v>5000 - 9999</c:v>
                      </c:pt>
                      <c:pt idx="3">
                        <c:v>10000 - 14999</c:v>
                      </c:pt>
                      <c:pt idx="4">
                        <c:v>15000 - 19999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45000-50000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5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853-453E-A330-10CE2311649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1000 - 4999</c:v>
                      </c:pt>
                      <c:pt idx="2">
                        <c:v>5000 - 9999</c:v>
                      </c:pt>
                      <c:pt idx="3">
                        <c:v>10000 - 14999</c:v>
                      </c:pt>
                      <c:pt idx="4">
                        <c:v>15000 - 19999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45000-50000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853-453E-A330-10CE2311649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1000 - 4999</c:v>
                      </c:pt>
                      <c:pt idx="2">
                        <c:v>5000 - 9999</c:v>
                      </c:pt>
                      <c:pt idx="3">
                        <c:v>10000 - 14999</c:v>
                      </c:pt>
                      <c:pt idx="4">
                        <c:v>15000 - 19999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45000-50000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5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853-453E-A330-10CE2311649B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1000 - 4999</c:v>
                      </c:pt>
                      <c:pt idx="2">
                        <c:v>5000 - 9999</c:v>
                      </c:pt>
                      <c:pt idx="3">
                        <c:v>10000 - 14999</c:v>
                      </c:pt>
                      <c:pt idx="4">
                        <c:v>15000 - 19999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45000-50000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Goals'!$H$2:$H$13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C853-453E-A330-10CE2311649B}"/>
                  </c:ext>
                </c:extLst>
              </c15:ser>
            </c15:filteredLineSeries>
          </c:ext>
        </c:extLst>
      </c:lineChart>
      <c:catAx>
        <c:axId val="206196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965248"/>
        <c:crosses val="autoZero"/>
        <c:auto val="1"/>
        <c:lblAlgn val="ctr"/>
        <c:lblOffset val="100"/>
        <c:noMultiLvlLbl val="0"/>
      </c:catAx>
      <c:valAx>
        <c:axId val="206196524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96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85725</xdr:colOff>
      <xdr:row>4</xdr:row>
      <xdr:rowOff>9524</xdr:rowOff>
    </xdr:from>
    <xdr:to>
      <xdr:col>18</xdr:col>
      <xdr:colOff>314325</xdr:colOff>
      <xdr:row>25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55582B-E7AD-466D-B889-64287F616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714375</xdr:colOff>
      <xdr:row>2</xdr:row>
      <xdr:rowOff>152399</xdr:rowOff>
    </xdr:from>
    <xdr:to>
      <xdr:col>12</xdr:col>
      <xdr:colOff>504825</xdr:colOff>
      <xdr:row>22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76F171-86B7-42BF-B775-EE6F89882A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</xdr:row>
      <xdr:rowOff>171450</xdr:rowOff>
    </xdr:from>
    <xdr:to>
      <xdr:col>14</xdr:col>
      <xdr:colOff>352425</xdr:colOff>
      <xdr:row>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025617-7E4B-4F78-B4C0-268ABDBFA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2</xdr:row>
      <xdr:rowOff>57150</xdr:rowOff>
    </xdr:from>
    <xdr:to>
      <xdr:col>14</xdr:col>
      <xdr:colOff>352425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802344-95F3-405D-8B34-36258571FF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1362075</xdr:colOff>
      <xdr:row>15</xdr:row>
      <xdr:rowOff>9524</xdr:rowOff>
    </xdr:from>
    <xdr:to>
      <xdr:col>7</xdr:col>
      <xdr:colOff>247650</xdr:colOff>
      <xdr:row>33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DA50FE-B9A5-4279-89BF-4C242D036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katz" refreshedDate="44546.465280208336" createdVersion="7" refreshedVersion="7" minRefreshableVersion="3" recordCount="4114" xr:uid="{1C497E3B-F9BE-4D00-8EA9-C34F7A03A9E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MixedTypes="1" containsNumber="1" containsInteger="1" minValue="0" maxValue="2500000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katz" refreshedDate="44546.532119560186" createdVersion="7" refreshedVersion="7" minRefreshableVersion="3" recordCount="4115" xr:uid="{2C2EF230-07D2-4530-9521-8F6E45A21AEC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500000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 Date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katz" refreshedDate="44546.544074537036" createdVersion="7" refreshedVersion="7" minRefreshableVersion="3" recordCount="4114" xr:uid="{95E9B0E7-DE63-42F1-BE1B-E585A440CA69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500000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 Date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73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70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9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96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81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9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94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99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7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83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60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63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99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94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99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94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69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92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8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84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9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75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64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9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81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99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98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77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60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70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5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9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7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99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70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2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83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96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93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93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7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8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9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99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78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9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98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97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97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67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6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88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58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93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84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8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79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90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79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81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92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8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87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65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2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79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9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51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98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80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94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9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97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8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83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9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90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96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7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8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94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94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94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7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9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8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9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98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41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46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7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6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96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7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97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71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88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88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9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700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00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e v="#DIV/0!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36424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e v="#DIV/0!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7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180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4211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5356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e v="#DIV/0!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e v="#DIV/0!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e v="#DIV/0!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45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e v="#DIV/0!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e v="#DIV/0!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74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e v="#DIV/0!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e v="#DIV/0!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18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e v="#DIV/0!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92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00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e v="#DIV/0!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36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133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739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e v="#DIV/0!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12500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087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43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17857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126666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39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750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1666667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196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37438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e v="#DIV/0!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500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e v="#DIV/0!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00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64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e v="#DIV/0!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875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e v="#DIV/0!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16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00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246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44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077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500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e v="#DIV/0!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e v="#DIV/0!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e v="#DIV/0!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154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e v="#DIV/0!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25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e v="#DIV/0!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5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29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474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e v="#DIV/0!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27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2941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181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e v="#DIV/0!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6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e v="#DIV/0!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144928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2400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2000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588235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e v="#DIV/0!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8333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e v="#DIV/0!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23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9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896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e v="#DIV/0!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38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171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e v="#DIV/0!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3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197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61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e v="#DIV/0!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65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e v="#DIV/0!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e v="#DIV/0!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396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224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6300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2500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12500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440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1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837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50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567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3889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e v="#DIV/0!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769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e v="#DIV/0!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e v="#DIV/0!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e v="#DIV/0!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160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e v="#DIV/0!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e v="#DIV/0!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e v="#DIV/0!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2500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e v="#DIV/0!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63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e v="#DIV/0!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24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e v="#DIV/0!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e v="#DIV/0!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00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e v="#DIV/0!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4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93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8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88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97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88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96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75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99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8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95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80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54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99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8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94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72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94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52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76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9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9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42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85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85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90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69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76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90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68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66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96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56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93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6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92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6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9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67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64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6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83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99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88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96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44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9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57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97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9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94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83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99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99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75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84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99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92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56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98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84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73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43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77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34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90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95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84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96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96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8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9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26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99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88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99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35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8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94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97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93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81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98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8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73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97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9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98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94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88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80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9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97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8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99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9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9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80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94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98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98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81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59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9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97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9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87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79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8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92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96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97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5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97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9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90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81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99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9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96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99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97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96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9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8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88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80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94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77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83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94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87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89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8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71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9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3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4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89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94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47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7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55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99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99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9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8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93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94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96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80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94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8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96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7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9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9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93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93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98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99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73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7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99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79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9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97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98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83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99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22759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498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930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3072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147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833333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7519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e v="#DIV/0!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1775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e v="#DIV/0!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4167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723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53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e v="#DIV/0!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200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366666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e v="#DIV/0!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e v="#DIV/0!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1066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e v="#DIV/0!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00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e v="#DIV/0!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254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00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200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00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1371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600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048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4444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2626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e v="#DIV/0!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15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36490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2195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14444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457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e v="#DIV/0!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121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15600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3400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e v="#DIV/0!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e v="#DIV/0!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4400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10100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371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3158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463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e v="#DIV/0!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e v="#DIV/0!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9804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84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567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48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300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e v="#DIV/0!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4484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e v="#DIV/0!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e v="#DIV/0!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0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515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1639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00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19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53691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45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1100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e v="#DIV/0!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e v="#DIV/0!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34882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e v="#DIV/0!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e v="#DIV/0!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e v="#DIV/0!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e v="#DIV/0!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64516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e v="#DIV/0!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600000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493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217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4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02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e v="#DIV/0!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8696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57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73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23077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800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1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250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500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e v="#DIV/0!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33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72727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718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000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393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e v="#DIV/0!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731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e v="#DIV/0!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437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98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96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8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83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92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88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99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8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7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93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81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9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98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85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83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3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99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1500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800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2500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1429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8333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365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115385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e v="#DIV/0!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11111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67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428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1984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e v="#DIV/0!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20325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273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e v="#DIV/0!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40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098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e v="#DIV/0!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4800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833333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2727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e v="#DIV/0!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11029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1800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e v="#DIV/0!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500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e v="#DIV/0!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00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250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59859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23585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e v="#DIV/0!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2569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397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2316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800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500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89285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6857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00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e v="#DIV/0!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e v="#DIV/0!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900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00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e v="#DIV/0!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7857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1101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2990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7500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224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16393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00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435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9615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23474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33333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3750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29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16129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50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7143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e v="#DIV/0!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254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e v="#DIV/0!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817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500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e v="#DIV/0!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026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560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e v="#DIV/0!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e v="#DIV/0!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e v="#DIV/0!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468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e v="#DIV/0!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e v="#DIV/0!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e v="#DIV/0!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33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e v="#DIV/0!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2500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00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957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1760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e v="#DIV/0!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e v="#DIV/0!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e v="#DIV/0!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575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500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e v="#DIV/0!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5714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11999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7246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e v="#DIV/0!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80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500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12500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500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e v="#DIV/0!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111111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00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6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84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7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95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36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76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9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79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71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89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99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7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3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68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47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80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96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99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270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0526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2500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2857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1327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536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2500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998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2193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46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342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254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46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4878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33333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673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6798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39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2617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646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38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2500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9434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1745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1336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36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e v="#DIV/0!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2817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137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173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810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923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1531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28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25424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9434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17500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21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650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121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72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37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25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179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1435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0235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e v="#DIV/0!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12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453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2459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e v="#DIV/0!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296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4619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256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66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198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979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2787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333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77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69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8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76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9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9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99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6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95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77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76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7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63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83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80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87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2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8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94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6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9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98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90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6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98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56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90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95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97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84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9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7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96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98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85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42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98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98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e v="#DIV/0!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2128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e v="#DIV/0!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8580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e v="#DIV/0!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278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e v="#DIV/0!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282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e v="#DIV/0!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242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e v="#DIV/0!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3800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00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174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14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588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195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4286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2500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750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96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6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9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55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70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88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49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9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69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9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97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9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8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99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9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87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66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9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99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8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9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96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9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96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9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96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66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63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7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9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87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73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6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92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7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84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56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7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99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97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9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9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93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4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99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98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7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85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99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8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69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8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83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99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96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3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52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83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8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83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64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77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9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85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46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69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96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551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445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29412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222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2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4889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547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416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900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846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225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1846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2308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777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411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e v="#DIV/0!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245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14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769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26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345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250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497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25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00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133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244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e v="#DIV/0!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138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105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2400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077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24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25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410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25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e v="#DIV/0!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571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26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2381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e v="#DIV/0!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333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125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311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31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e v="#DIV/0!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e v="#DIV/0!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e v="#DIV/0!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077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44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e v="#DIV/0!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166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1514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e v="#DIV/0!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1733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e v="#DIV/0!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6667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1990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200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e v="#DIV/0!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2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475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4545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91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75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e v="#DIV/0!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e v="#DIV/0!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92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e v="#DIV/0!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26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152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688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1667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2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700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e v="#DIV/0!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875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2800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687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58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4307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112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3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750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4026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52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e v="#DIV/0!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833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732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357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260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25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1905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230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176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5807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5150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883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257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217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237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351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9284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2514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838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676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56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7547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214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21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4424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289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4866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7857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83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519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29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178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121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673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808073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583333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39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9434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1589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784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756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e v="#DIV/0!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596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9615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2358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2141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399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4284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137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6154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769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171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1284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451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96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38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62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12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133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1709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22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374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762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52386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26667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0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290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27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75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519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437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22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211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49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2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87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4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84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9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97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85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8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29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9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92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97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77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93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89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98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69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7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3400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e v="#DIV/0!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650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1171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11666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759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e v="#DIV/0!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200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7075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e v="#DIV/0!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e v="#DIV/0!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e v="#DIV/0!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e v="#DIV/0!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00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e v="#DIV/0!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e v="#DIV/0!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e v="#DIV/0!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e v="#DIV/0!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e v="#DIV/0!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e v="#DIV/0!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00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e v="#DIV/0!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10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e v="#DIV/0!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1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704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2970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385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6666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25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4286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e v="#DIV/0!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14705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750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1585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222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15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34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1333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835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1098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56666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7857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2195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e v="#DIV/0!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292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1200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e v="#DIV/0!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705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127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25998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80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9524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710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54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1986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55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212766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138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200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40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243902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188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617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2020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6289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242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e v="#DIV/0!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41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22222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9608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2500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28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200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6000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75472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280081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1205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4128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4200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e v="#DIV/0!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862069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e v="#DIV/0!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45455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21176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e v="#DIV/0!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200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598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00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95238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45455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e v="#DIV/0!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695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500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2500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200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15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253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2800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1600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e v="#DIV/0!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e v="#DIV/0!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e v="#DIV/0!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2419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e v="#DIV/0!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800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113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e v="#DIV/0!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20548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66667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99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e v="#DIV/0!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175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600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1538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3298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e v="#DIV/0!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662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21429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e v="#DIV/0!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2597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e v="#DIV/0!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171429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e v="#DIV/0!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e v="#DIV/0!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483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522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6129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176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58824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250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00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e v="#DIV/0!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41666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1693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41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17500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e v="#DIV/0!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1500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187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85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125000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2381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2500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9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9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94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96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62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93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74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92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34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9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1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74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3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3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38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99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80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98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50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98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97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99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87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96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64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94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39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77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98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7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1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69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97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58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63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96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90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3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89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1415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2273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2581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e v="#DIV/0!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341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100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e v="#DIV/0!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e v="#DIV/0!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250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86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e v="#DIV/0!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588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e v="#DIV/0!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e v="#DIV/0!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56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e v="#DIV/0!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320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197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822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71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96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83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85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8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66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96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5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9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73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0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50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49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85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34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47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96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88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99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80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84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60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84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9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8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92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87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9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94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97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6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96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94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6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90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90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90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8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47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99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98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9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41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80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92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69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9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98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8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98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7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9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96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81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74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97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77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252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38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153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869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880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8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64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1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6429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2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8876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248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7500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1744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653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662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988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7676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3019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1126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16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411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885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281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4291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2255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445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7316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e v="#DIV/0!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e v="#DIV/0!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930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50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118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203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027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150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e v="#DIV/0!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142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500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26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80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68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98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98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49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96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99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73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75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77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82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5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80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9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8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58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7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92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8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7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88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90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9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9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9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81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9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53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58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40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8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49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9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9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96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4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81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9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46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73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69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92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9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88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98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8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8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9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88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9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7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60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20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92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97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6017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2381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800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2000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138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e v="#DIV/0!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600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42857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2188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20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500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550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e v="#DIV/0!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818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500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1416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66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00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9615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00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491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e v="#DIV/0!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e v="#DIV/0!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1193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222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e v="#DIV/0!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1241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3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e v="#DIV/0!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149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0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000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298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37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33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1514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1300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891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e v="#DIV/0!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e v="#DIV/0!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e v="#DIV/0!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e v="#DIV/0!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e v="#DIV/0!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666667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e v="#DIV/0!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e v="#DIV/0!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00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94750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e v="#DIV/0!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e v="#DIV/0!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1667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952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448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e v="#DIV/0!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e v="#DIV/0!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e v="#DIV/0!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e v="#DIV/0!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99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92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6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61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22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93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87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9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92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80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96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72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83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89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53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15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90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8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73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85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476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00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400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e v="#DIV/0!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4467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41667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e v="#DIV/0!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4167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e v="#DIV/0!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2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12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333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e v="#DIV/0!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112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e v="#DIV/0!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e v="#DIV/0!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1500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526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400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399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60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99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93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3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97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90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47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90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81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99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89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18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67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94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64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92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49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97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97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9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72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80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4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5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8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9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36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99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74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57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21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69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24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76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4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56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97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7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85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00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250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2250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e v="#DIV/0!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00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346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e v="#DIV/0!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1167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29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74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e v="#DIV/0!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203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e v="#DIV/0!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e v="#DIV/0!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e v="#DIV/0!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222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25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2143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00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2660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4925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e v="#DIV/0!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7059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00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40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47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2429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733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e v="#DIV/0!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242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51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2000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4036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197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436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769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8182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92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190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e v="#DIV/0!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200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1075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13333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e v="#DIV/0!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127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e v="#DIV/0!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7500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e v="#DIV/0!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e v="#DIV/0!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588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342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e v="#DIV/0!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733333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488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35714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433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e v="#DIV/0!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800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e v="#DIV/0!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136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8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99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99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69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99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8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37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80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9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97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88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96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69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9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75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88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83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98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99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85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64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99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85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99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9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38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6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98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80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97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96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9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59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99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80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9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9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9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9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80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99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7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99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99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5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83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70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9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76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8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8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98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97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93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8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84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62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7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97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7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97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8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7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5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73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87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9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8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57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8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9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e v="#DIV/0!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46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92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97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27778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20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22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39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29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209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107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200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854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e v="#DIV/0!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495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e v="#DIV/0!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2363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384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5050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16500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9804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154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e v="#DIV/0!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e v="#DIV/0!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27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e v="#DIV/0!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205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4706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952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e v="#DIV/0!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600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1271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45455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1333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234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4666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1429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1778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e v="#DIV/0!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2880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1538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714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9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296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00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14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e v="#DIV/0!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e v="#DIV/0!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e v="#DIV/0!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e v="#DIV/0!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e v="#DIV/0!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4500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909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3636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47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2500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00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e v="#DIV/0!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90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92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84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88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6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9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77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81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5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97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38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93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90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8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97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8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8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94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60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6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11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98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51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168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e v="#DIV/0!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219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26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700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17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46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641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1598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218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154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149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737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5025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27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252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388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646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422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252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495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210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652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723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200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2017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28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164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750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903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258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453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14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733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5728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489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722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20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25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284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27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384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904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242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92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00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13500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75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e v="#DIV/0!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203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e v="#DIV/0!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491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19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e v="#DIV/0!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480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152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74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9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99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99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60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98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97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7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38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85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96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5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4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92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98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80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8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99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73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83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9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99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85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98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98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65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99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92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76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75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e v="#DIV/0!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1237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2500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23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27500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200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200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2054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e v="#DIV/0!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97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139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9434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22222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615385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9608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e v="#DIV/0!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e v="#DIV/0!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e v="#DIV/0!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8333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49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58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99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9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74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8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98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90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60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94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69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95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73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96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87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98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81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98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69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75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9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70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8333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215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00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59524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234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3529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5774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709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254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42500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16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7535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11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6250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9608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190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9615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211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23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73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87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42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87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9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51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97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97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79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83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9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58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81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9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8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53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8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90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59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7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72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6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13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29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99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12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94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50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4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50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44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1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25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3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60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7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64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8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5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79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39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3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4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2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3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17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9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38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15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3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27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48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29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25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87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28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196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e v="#DIV/0!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2326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473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137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200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235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2400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00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589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142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7500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e v="#DIV/0!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e v="#DIV/0!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128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e v="#DIV/0!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e v="#DIV/0!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382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3136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800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2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46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43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8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4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8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85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1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4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20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1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88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11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80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98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2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5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36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80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62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17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50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75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83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7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28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44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83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3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56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26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47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76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2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73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4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55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8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20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92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1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83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97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67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83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21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77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2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99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88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60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65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49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5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70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51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93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8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6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52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50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4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7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9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7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2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36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90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66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9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6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18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87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7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35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2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8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90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88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92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81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9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8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83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87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83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99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98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83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98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76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73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88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7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68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77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39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9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93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9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94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94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9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96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44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9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6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74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99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99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76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25806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0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95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704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200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347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600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847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49412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2000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473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6250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5769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4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1677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352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781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184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89286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e v="#DIV/0!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1747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88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5848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29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500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4359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500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e v="#DIV/0!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2346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38136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6000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1095956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250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434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751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355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151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3846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1765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8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89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76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97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72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68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8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8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5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94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79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97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4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7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72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6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9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65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19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20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3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5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9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24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2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54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8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9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2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19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8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8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1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75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6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18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2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1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9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75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66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97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98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66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90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51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87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5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34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6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95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9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81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99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9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62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9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41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11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92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64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58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7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8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20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0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9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65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19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2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73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7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37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12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7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2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4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9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9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5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10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7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3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8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22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3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45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1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68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5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13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6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87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56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34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26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97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6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1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35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45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84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25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9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7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3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65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25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54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54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99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94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82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83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9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9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5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9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92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68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80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6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99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9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99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75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59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9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99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99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9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99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94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23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96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93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57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64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97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9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96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83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93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92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256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17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20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482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1250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388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1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39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94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98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69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94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4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98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98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19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90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99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3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95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e v="#DIV/0!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e v="#DIV/0!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33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00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e v="#DIV/0!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153846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6667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2592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e v="#DIV/0!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e v="#DIV/0!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750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e v="#DIV/0!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e v="#DIV/0!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1400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454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e v="#DIV/0!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e v="#DIV/0!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e v="#DIV/0!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68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2500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e v="#DIV/0!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35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e v="#DIV/0!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e v="#DIV/0!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e v="#DIV/0!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95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7463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400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e v="#DIV/0!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048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e v="#DIV/0!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0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1700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2200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e v="#DIV/0!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919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e v="#DIV/0!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e v="#DIV/0!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e v="#DIV/0!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2727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5496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400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2299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250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8249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e v="#DIV/0!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462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799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5333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e v="#DIV/0!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800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e v="#DIV/0!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200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16666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e v="#DIV/0!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500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e v="#DIV/0!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e v="#DIV/0!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e v="#DIV/0!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e v="#DIV/0!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393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23077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594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e v="#DIV/0!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44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242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396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500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5435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e v="#DIV/0!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6556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e v="#DIV/0!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200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261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791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400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e v="#DIV/0!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500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e v="#DIV/0!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67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600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500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7500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8065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3500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e v="#DIV/0!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500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3500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6983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4286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500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700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e v="#DIV/0!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7692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20425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26000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e v="#DIV/0!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00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e v="#DIV/0!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500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93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7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4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92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5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60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2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93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93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98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87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7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6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9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55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55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98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9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98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99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96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90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8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90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56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84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9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88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97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7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7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9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9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58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7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75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8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88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84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97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38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94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75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82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97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80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78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99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7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8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95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49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88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915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127907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e v="#DIV/0!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e v="#DIV/0!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e v="#DIV/0!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6667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e v="#DIV/0!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e v="#DIV/0!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950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66667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e v="#DIV/0!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e v="#DIV/0!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e v="#DIV/0!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5714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53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e v="#DIV/0!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19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e v="#DIV/0!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230769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e v="#DIV/0!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9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6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98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8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98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9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96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7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90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9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96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8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9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88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97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9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97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6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99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5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9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83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98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97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99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97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94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6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81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9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95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8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92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9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e v="#DIV/0!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333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e v="#DIV/0!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e v="#DIV/0!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00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e v="#DIV/0!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3750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200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448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1864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4000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e v="#DIV/0!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e v="#DIV/0!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e v="#DIV/0!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e v="#DIV/0!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e v="#DIV/0!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e v="#DIV/0!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e v="#DIV/0!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72202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6667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943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900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200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e v="#DIV/0!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600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600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4108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257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00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e v="#DIV/0!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5769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600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e v="#DIV/0!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800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82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4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1765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256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0046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144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1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1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9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96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9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9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25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45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7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4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58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99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98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59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87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11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9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53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70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69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7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88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7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10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8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15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9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7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63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87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73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2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94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5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60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9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61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95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00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e v="#DIV/0!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2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4871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952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118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69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132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100806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67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5351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1299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86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196078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475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874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5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10769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67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10526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97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94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96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97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81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63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90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59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80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1559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882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01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36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159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131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19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571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727273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030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159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454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35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41667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875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500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e v="#DIV/0!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e v="#DIV/0!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67568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3500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932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18571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400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250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00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21127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1770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379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0757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e v="#DIV/0!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4284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21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291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96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1659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94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89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29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4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98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65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99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7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98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8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38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83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83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97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92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85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7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40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7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34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69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9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20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5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96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59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96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85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93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1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8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4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6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26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97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22857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342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e v="#DIV/0!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1916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457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375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357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9434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909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e v="#DIV/0!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e v="#DIV/0!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87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526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e v="#DIV/0!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19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9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500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855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952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e v="#DIV/0!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388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300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43778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8889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e v="#DIV/0!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50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1765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699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400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96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e v="#DIV/0!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e v="#DIV/0!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5300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702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33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126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00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391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4717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e v="#DIV/0!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9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83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87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84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96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85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84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9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99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9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98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93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90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67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96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87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97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99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8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75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75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98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7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87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9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89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7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98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9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88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7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9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41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71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77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94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9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7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81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8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97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93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83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94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90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87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92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59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53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93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83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90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96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00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e v="#DIV/0!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e v="#DIV/0!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1833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e v="#DIV/0!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e v="#DIV/0!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5000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00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257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e v="#DIV/0!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526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e v="#DIV/0!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240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2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205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50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e v="#DIV/0!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5714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1504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13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23091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2500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6250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e v="#DIV/0!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111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49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238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129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66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2141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e v="#DIV/0!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262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184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28571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e v="#DIV/0!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923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476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3862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429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e v="#DIV/0!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29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524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24324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08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20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600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e v="#DIV/0!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263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9524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66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1100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200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e v="#DIV/0!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2174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48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218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2373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e v="#DIV/0!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1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250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600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282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200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563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106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12500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63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900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00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274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71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500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2500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164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1276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458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36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1176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37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78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97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98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8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7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98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99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94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9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97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93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9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7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75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97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9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2500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49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e v="#DIV/0!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00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e v="#DIV/0!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00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233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2083333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400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e v="#DIV/0!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456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1246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66116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e v="#DIV/0!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16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59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5357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e v="#DIV/0!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e v="#DIV/0!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e v="#DIV/0!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9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8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94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92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88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88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94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62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94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9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57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98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58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88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7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99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92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78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98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68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8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9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9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5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97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96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22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9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58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96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97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84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92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99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8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83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93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56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99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84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63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8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85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64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88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97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97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94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99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8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99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8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97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4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3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70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7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60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9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94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79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68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8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92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79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47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92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93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9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7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9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9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75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52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67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60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94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94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42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66667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2500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e v="#DIV/0!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20000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e v="#DIV/0!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e v="#DIV/0!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6000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32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65672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e v="#DIV/0!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150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511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885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25000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834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40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14285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70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299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167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6000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434109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113636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115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66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20952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84507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188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531915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4755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e v="#DIV/0!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35714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864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4098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4000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600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51587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427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1968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628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845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440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40000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2984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2516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58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277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71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65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833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256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3727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38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23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2439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506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192308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400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25000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375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2111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2357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e v="#DIV/0!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33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174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000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2258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20000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101562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500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17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147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0769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e v="#DIV/0!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24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e v="#DIV/0!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92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250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2667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63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00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93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444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48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00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e v="#DIV/0!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185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0417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194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6111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e v="#DIV/0!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133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e v="#DIV/0!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952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85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7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9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99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94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0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8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53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98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99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88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75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98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9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79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90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94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61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6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8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81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97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89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92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87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97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99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9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87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85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58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88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84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92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9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92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9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98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8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154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81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e v="#DIV/0!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248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9804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85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e v="#DIV/0!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16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166667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873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2727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19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50000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800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18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400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e v="#DIV/0!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2930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e v="#DIV/0!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21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97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80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84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7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98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8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98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99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97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80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9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98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98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96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8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98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93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9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6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7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84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9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99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99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89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94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99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8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7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97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97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96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90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94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99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9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98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90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7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98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99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57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7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94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9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94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92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97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89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97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61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7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98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7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9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77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65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9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9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8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92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97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88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97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8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97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9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98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89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98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75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83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88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35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59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85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97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69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98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8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73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75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97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8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9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98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57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94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8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6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9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8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47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9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94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80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93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99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9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99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7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9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8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99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6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8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94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9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96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72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9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9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96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72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98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58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99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77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9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84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65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96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93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2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9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7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99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99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97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94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9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88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46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99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94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96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45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84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9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96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85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72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97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94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99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93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96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96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98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99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9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9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8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96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87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98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45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95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70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5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96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89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90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96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98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9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8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73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9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47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81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92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9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77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97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84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99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9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72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99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92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7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97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97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92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97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77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92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9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95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89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94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99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96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7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9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97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54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3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9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93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9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59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66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99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65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7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99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99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52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71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80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7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53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72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5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97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98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97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79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99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8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88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67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47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98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99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88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9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87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8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7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70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84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72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63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88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99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64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7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83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8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7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63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9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94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80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92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98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9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94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99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9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93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9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96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56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94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99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99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8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9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97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9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99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99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5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88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98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94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98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8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99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76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7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8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7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6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97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65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5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7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84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81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9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98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9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98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87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98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98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9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9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94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8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69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97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92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98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67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9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77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9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92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90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87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8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97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94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99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77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3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92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87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84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9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79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7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57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79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90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7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84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9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97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9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5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77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96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59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8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5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77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9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6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7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69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99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94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80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84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99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88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9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9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83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9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97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98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e v="#DIV/0!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500000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000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19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5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28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235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27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e v="#DIV/0!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2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1528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25000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1818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e v="#DIV/0!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466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e v="#DIV/0!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609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000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2079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166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9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96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40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5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8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95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90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99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98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9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99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9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9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87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97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97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72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9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99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98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88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71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78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97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98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9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8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8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72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90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72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95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99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92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85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83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7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7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77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9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6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93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90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99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83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92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81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73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9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8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54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92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7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88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65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98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97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6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99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42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48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96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99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90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98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98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79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0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99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107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1381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88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64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e v="#DIV/0!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351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75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500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46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556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497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55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e v="#DIV/0!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50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e v="#DIV/0!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e v="#DIV/0!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0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420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00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97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9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75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88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97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83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77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99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9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98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9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99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9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88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97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8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93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68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9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9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94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70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9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96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8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9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98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78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87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66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90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50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060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e v="#DIV/0!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e v="#DIV/0!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35714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16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00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600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22500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112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6829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248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2497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117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e v="#DIV/0!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50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e v="#DIV/0!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500000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15000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99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8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9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99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71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84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9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44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9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7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96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9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94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93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9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84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44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94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9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8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92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6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8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98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99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99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2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1147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45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46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2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4751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704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619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611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1420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263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293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500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384615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61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400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500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1923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500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2500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566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20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7500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e v="#DIV/0!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8333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371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8182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797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500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2901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66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750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e v="#DIV/0!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e v="#DIV/0!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e v="#DIV/0!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e v="#DIV/0!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1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201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1800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e v="#DIV/0!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7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200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e v="#DIV/0!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e v="#DIV/0!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e v="#DIV/0!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e v="#DIV/0!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e v="#DIV/0!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5714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369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678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594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08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e v="#DIV/0!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464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2885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200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94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56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07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800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185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200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205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e v="#DIV/0!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33333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867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149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654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115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44444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24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26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1500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0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275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00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e v="#DIV/0!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3500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500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555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185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e v="#DIV/0!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1230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83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65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0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333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00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76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4415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e v="#DIV/0!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e v="#DIV/0!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1200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635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909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228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e v="#DIV/0!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11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820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00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45455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10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e v="#DIV/0!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28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e v="#DIV/0!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400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077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2970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e v="#DIV/0!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634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60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200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10400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e v="#DIV/0!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e v="#DIV/0!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412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e v="#DIV/0!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400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1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411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6667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2381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11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e v="#DIV/0!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158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70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6667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41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94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1339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13636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0294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474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12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13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e v="#DIV/0!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21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6897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93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5455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556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2449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50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287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157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1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25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26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468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e v="#DIV/0!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239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5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1848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166666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400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286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604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e v="#DIV/0!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17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606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800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26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5435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995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500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750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1500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400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166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2573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41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131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e v="#DIV/0!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769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e v="#DIV/0!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700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7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9524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115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206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600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200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144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e v="#DIV/0!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800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200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e v="#DIV/0!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1395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35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e v="#DIV/0!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625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e v="#DIV/0!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1464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389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675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27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21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87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83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16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2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2381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4761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e v="#DIV/0!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267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500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1217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4545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566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12500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1500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e v="#DIV/0!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266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455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e v="#DIV/0!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56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189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45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947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4000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509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e v="#DIV/0!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408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703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5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4815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600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164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000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291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60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e v="#DIV/0!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2500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9459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37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347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e v="#DIV/0!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112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e v="#DIV/0!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600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e v="#DIV/0!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63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500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46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00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3500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2128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e v="#DIV/0!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926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2083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125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784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5500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4167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274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75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87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e v="#DIV/0!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e v="#DIV/0!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900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e v="#DIV/0!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e v="#DIV/0!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365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0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468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1435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142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487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5085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e v="#DIV/0!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34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191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2500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500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73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70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9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96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81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1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94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99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79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3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60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63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99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94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99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4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69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2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8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84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92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75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4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90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81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99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98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7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0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70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55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91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6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99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70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2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83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96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93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93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7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8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1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99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78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93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98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97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97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67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6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88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58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93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84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8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79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90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79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81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92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89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7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65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5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4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79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93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1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98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80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94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9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97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87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83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9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90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96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76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87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94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94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4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7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9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83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93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98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41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76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6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96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7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97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71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88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88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6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0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0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24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02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11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56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45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4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8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28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0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62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31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9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0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70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32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71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67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28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50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67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61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38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0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0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44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50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67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0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62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46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77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0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42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0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99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74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7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41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18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25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28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0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00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53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3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39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54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6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82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71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35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97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15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57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96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24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0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0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0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0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80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37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00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67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89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69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00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0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36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49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0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00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93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89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88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97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88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96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3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75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99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89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95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80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54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99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6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94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72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94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52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76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94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3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2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85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85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0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69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6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90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68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66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96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56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93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64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92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6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91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67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64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64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99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88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96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44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92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57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97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9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94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83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99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99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75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84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99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92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56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98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84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73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3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77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4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90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95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4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96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96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89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9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6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99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88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9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35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89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94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7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93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81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98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96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89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73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97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95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98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4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88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80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99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97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86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9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91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93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80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94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98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98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81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59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90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97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94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87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79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86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92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96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8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97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57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97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9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99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90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81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99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91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96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99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97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96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91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8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88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80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94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77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83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94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87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89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8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71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9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39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8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89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94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7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79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99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9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91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89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93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94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96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80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94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89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96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71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9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97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93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93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8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99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73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7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99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79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9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7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98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83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99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59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83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02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72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71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33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19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75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67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23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53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00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67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66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0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54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0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00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0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71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0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48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44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26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56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0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95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4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70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1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0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0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00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0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71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58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63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04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41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67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84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0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84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07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15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39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0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99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91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56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0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82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16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0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3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7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47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2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96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0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13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77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0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25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00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0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3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27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18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00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93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17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37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98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6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87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83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92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88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99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8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77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93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81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96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98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85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83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3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99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0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00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0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29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33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65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85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11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76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86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84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25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73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00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8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0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33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7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9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0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0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00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00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59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85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9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75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66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0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0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57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57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0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0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00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57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01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90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0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42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3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00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35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5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74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3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0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9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9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00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43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42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17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0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67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00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68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3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0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00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79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60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75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0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43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9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46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03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0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0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0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11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0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69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84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7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95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3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6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76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93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79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71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89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99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7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68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47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80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96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99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70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26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0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71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27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36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0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98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93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6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42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54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6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8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3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73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98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9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17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46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8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0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4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45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36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6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17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37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73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10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3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31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83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24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34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0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1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50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1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2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76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25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92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35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35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27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53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9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96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9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6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67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80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79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87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3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9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76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9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9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99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64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95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77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76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79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63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83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80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87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2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8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94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3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93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98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90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6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98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6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90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97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84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90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7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96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98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85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42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98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8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28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0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78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25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42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0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00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47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42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8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95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86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0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50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96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75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98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55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70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8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49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1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69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96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97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9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9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99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93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87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66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90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99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81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9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96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9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96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9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96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66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63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79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3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87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73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64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92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5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84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56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7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99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97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3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96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93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4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9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98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76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85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99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8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69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6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83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99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96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3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52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83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8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83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64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77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9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85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97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46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69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96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51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5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12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2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41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89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47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16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0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46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58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46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08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78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11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45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4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9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26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45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00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97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5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00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33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44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89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5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00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77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45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0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55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03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5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71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68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1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3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25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13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16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77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47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67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14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33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67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90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00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24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75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45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17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50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2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61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2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88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67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29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00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50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0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75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83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07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2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38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50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26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4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33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26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57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60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5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05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30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6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07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50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83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57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17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37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51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84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14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89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76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61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47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14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18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4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89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66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57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36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9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9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78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21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73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73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33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39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34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89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84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56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96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5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58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1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99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84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7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54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92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71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84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13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96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38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23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2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33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09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26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0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62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86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67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0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90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27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50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19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37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21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11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49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8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87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42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84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1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97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85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89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9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93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92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97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77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93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89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98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9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7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0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00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71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67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59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0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75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00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00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0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14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04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70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85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67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5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86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59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00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85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2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59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40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33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35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98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67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57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95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24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0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05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7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8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00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24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10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46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86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5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66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8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00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00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02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82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73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20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9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42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1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22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08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0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81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00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0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72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81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05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28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0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69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55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76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00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83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0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38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55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95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00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0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00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5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0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0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94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0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32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48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67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92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5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00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38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98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23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29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97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29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83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22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29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65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24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0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0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67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93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19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0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0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7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51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0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81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00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9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9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94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96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62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93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74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92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4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96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1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4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37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39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8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99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80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98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50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98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97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99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87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96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64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94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9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7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98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76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13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9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97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58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63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96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90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36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89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15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73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81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41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00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00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6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88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62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20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97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20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10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96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83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85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6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96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5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98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73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0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50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49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85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4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47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96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88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99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80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84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60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84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98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86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2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87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98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94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97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6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96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4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6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90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90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90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81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47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99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98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92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41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80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92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69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91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98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8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98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7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1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6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1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74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97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77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52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85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53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69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80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89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45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1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29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76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48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0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44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53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62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8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76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19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26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16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15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50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15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91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55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45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16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30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0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18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03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27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0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42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0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98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6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80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68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98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98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49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96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99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73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75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77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82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55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80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90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8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58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79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2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84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79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88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90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9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9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93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81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9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53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58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40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8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49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90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93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96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47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1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91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6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3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74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69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92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91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88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98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8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89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93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88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91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79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60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20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92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97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17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1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0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00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89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0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57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88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00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0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50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8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0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16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67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0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5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0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91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93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2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41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3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91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01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0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8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72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3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14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0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1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67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0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0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67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52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48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99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92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6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61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22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93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87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98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92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80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72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83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89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53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5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73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6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0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00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67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67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67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24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00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3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24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0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63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0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99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60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99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93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36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97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90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47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0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81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99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89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8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67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94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64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92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49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97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97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94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72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80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48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57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83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91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36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99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74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7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21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69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4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76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4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56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97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4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85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0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00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0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0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46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67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9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4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03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22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00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43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0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60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25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59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0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00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7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29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33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42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2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00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36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76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36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69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82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25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04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00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75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33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27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0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8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42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33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88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14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33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0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62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92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8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99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99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69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99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85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7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80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9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99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97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88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96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9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9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75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88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83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98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99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85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64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9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85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99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96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38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64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98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80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97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96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9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59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9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80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1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90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91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9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80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99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71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99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99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7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83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70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9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6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89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8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98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97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93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8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84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62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79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97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2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97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99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89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7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73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7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90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84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57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8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9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61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92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97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78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0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26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94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99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09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71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0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54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95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63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84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0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0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04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54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27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59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06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52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00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71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55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33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34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67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29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78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0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38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4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82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96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0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46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0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09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36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7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0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0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90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92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84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8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6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9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77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81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97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8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93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90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83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97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87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94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60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6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1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98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1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68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19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7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00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7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6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41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98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18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54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93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37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25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7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52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88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46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22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52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95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10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52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37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00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17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0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64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00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03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58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53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4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33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28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89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22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06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25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84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75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84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04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42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2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00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0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51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03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1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91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00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23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74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8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9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99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99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60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98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97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70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38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85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96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3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9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92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98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80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81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99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73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83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93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99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85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98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98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65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99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92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6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75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37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0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3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0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00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0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54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7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39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34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22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85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08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3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98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58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99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9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74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8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98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90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60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94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69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95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73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96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87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98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81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98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9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75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91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0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33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15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0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24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34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94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74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09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54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0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6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35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10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50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08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90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15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11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32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73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87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42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87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91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51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97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97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79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83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93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58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1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92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86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3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8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90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59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79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72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3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9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67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99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2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94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0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47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50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44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4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25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3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60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64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85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52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79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39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38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48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7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3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7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9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38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5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9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7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48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5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87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28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69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26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73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37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0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35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0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00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89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29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0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8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82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36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00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26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46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43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81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85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3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1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12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43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20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88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1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80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98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21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5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36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80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2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7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50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5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83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9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8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4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83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3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56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6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47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76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3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4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73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0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55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1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20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2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2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83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97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67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3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1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77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8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99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88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60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65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9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59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70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51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93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87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6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52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0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46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79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9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7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2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6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90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66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98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6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8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87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76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35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20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87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90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88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92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1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99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97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87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83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87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3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99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98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83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98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76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73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88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74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68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77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9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93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93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93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94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94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9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96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44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99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6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4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9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99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06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0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57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42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0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7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0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47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12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00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33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50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69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46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5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52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81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4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86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47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89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48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29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0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59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00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46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36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0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56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00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4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51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55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1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46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65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8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9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6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97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72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68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83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8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55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4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79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97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4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79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72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2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93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65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9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20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3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91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24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20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54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8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2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9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83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88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75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68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8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6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91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75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66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97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98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66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90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51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7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34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64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95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99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81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99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99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92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62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95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41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1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92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4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9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8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79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0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0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9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5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9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28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73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37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12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4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96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93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5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0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7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37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89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22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35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45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68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1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13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65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87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56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4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1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6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97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6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4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5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45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84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5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95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7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7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65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5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4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54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99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94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82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3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93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96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58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93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92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8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80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67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99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9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9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99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75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59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91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99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99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94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94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99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94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23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6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93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7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4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97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96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96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83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93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92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56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76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0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82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50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89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9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39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94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98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69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94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47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98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98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19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90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99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3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95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3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0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46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67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26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00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0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4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8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0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50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5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63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0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88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56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0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0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19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73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96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00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99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00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49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20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9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3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0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0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67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0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30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77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94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44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42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96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0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35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56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00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61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10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0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0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7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0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0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0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65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0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0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0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83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86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0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0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2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25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0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0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0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93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79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49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92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58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60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23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93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3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98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87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7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99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55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55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98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91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98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99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6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90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8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90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6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84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93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88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97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7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74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9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9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8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7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75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89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88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84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97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38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94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75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82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97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80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78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99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7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9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95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9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8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15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07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67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00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67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14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38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19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69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91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64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98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89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98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93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96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79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90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9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96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8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9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88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7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93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97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64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99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51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90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83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98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97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99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97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94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64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81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93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95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84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92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90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3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00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0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00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83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64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0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02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67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43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0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00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0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0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08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75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0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69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0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0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2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65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56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46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43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5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1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9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96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93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91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5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45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3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7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4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99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98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59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87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11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9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53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0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9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76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88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0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89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15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91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7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63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7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73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8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94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5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60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98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61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95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00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98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71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52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8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2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06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60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51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99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68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78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75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74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34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9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76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63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97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94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6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97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63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0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59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80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59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82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01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63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59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1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98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71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73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0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9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4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53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67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50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0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68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0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32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1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00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00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0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27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70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79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57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84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17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91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6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59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49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89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9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98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65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99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76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98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8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8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83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83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97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2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85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7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40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71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34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69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95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20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50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96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59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96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85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93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0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81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1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6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6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97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57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42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16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57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75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7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34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9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73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26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9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54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00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55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52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89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00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78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89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00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65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99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0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6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0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02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3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69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0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91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17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9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83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87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84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96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85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84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98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99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9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98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93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90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67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96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87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97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99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6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75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75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98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7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87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91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89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79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98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92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88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9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1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71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77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94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9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4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1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86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97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93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83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94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90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87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92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9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53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93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83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90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96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00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33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7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0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00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72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63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40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0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5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7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14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04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13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91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0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50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1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9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38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99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67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41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62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4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14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23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6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21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29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98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24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24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08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00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0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63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24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6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00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00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74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80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82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73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00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0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2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00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63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62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0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36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0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0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74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11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0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0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64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76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58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6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76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73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78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97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98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80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76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98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9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94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9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97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93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9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7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75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99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97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93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0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9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00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0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32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33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00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6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46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16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68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98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57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9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8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94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99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92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8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94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2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94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9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57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98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8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88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77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99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92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78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98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68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8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95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91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5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7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96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2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9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58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6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97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4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92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99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89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83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93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6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99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84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63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81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64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88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97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97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94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99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2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99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8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99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97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41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3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70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76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60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1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94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79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68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92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79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47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93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1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7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91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91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75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52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67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60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94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94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23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67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0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0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0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26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72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50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11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85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0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34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00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57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09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94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67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0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09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36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57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64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52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07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80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15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51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14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64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98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0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00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87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27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68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28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52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40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0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4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16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83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72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19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57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33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56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7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38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36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39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06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08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400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0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75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11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57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3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74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0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58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0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2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00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72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47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2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0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92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00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67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3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0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93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44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80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7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00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5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17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94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11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33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52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85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76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96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99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94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0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89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53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98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9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8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75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98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9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79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90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94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61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2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8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81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97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89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92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87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97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99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87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85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58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88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84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92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99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92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93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98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8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54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11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83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04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5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6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67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73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73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9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0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00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83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00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30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1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97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84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80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4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79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98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8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98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99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97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80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91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98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98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96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80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98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93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91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2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76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84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97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99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99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89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94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99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87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79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97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97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6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90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94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9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9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98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90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7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98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99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57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94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94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92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7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89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97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61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76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98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7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98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77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65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93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99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86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92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97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8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97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8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97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9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98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89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98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75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83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88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35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59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85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97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9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98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8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73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75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97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8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96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98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57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94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8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6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91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47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91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94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80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93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99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93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99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79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98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89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99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99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68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86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96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96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72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91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98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96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72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98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8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99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77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84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65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96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9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93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2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98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79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99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9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97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94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99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8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46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99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94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96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45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84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96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85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2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97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94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99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93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96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96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8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99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90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9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86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96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87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98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45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95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70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5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96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89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90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96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98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1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8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73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93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47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81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92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97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77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97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84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99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94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72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99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92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71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97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97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92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97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77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92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91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95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89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94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99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96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74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9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97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54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35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9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93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91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9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66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99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65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7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99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99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52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71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80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79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3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72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50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7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98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97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9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99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8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88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67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47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98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99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88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96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87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89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7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70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84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72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63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88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99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64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7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83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89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7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63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9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94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80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92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98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95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94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99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9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93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6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96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56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4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99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99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84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9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97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91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99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9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5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88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98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94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8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6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99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76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7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84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9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64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97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65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7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84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81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9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98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96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98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87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98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98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9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98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94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88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69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97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92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98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67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9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77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92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90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8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97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94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77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88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35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92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87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84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91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79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7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7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9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90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79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84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9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97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91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0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77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96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59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89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5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77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9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65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74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69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99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94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80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84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99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88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9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91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3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9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97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98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0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0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96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0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84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55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74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24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28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0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18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67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09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0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79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67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6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96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0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57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95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90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99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98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0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99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6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91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87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7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97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72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91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99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98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88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71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78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97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98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9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89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89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72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90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72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95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99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92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85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83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7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9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77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93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6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93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90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99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83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92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81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73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7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82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54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3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92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7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88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65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99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98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7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64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99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42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48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96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99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90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8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98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79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0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99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74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81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87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49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51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50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00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6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56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97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59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00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0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08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00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7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9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75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88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97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83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77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99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9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98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91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99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94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88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97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86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93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68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91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2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4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70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9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96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83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1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98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78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87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66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0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00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60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14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68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00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00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0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12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29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88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97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74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09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0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0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99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8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91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99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71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84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93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44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94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70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96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91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94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93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9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84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66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44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94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96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86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92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63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89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98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99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99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47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56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69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51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04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19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11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20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3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93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0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15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1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00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0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23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00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0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66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00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0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33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71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82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97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0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01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67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50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89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1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0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65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00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14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69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80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94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08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64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85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00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4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6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07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00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5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00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05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3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67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49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54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54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44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4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6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0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0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75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0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0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0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56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5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30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31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5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0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3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00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68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15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0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35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09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28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1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20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0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55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00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81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0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77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70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34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00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0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0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12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0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1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11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67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1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11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87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02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67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5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49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39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6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94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74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2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13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10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97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35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55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56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49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0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87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7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1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25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65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88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91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0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48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67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0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86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04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75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06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0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65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35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95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0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00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0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0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67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73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13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1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9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0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24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54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69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00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00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44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00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00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95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57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25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64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89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50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71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13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75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31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67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0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1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19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67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0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17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45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66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0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0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66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55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6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89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5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47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00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09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8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37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15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0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64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0000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91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06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0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59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74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47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24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0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35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00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61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0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0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28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26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83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25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84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0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67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74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50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75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00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65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0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68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35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42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78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85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4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91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0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00"/>
    <n v="1"/>
    <x v="1"/>
    <x v="6"/>
    <x v="4113"/>
    <d v="2016-01-08T06:34:00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73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70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9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96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81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1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94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99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79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3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60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63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99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94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99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4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69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92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85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84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92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75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4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90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81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99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98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7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0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70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55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91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6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99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70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2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83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96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93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93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7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8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91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99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78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93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98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97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97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67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6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88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58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93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84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8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79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90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79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81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92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89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7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65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25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4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79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93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1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98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80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94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96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97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87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83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9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90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96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76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87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94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94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4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7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9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83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93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98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41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6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76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6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96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7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97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71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88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88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6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0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0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24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02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11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56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45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44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8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28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0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62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31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9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0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70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32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71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67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28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50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67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61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38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0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0000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644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8750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67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0000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2462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446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077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500000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42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50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299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474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279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941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818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625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44928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400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000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882353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83333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39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954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896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382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71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35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97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15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657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396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24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3000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5000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5000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400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80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37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5000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567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3889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769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1600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2500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636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249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000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400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93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89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88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97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88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96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3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75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99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89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95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80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54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99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6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94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72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94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52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76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94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3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2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85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85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0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69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6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90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68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66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96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56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93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64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92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6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91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67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64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64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3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99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88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96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44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92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57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97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9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94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83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99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99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75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84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99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92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56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98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84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73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3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77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4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90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95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4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96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96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89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9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6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99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88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9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35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89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94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7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93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81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98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96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89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73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97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95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98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4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88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80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99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97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86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9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91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93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80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94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98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98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81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59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90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97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94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87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79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86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92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96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8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97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57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97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9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99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90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81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99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91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96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99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97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96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91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8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88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80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94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77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83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94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87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89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8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71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9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39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8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89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94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7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79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99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9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91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89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93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94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96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80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94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89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96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71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9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97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93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93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8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99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73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7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99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79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9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7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98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83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99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2759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983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9302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3072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471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833333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7519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775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167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23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53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e v="#DIV/0!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000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3666667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66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000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54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000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2000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00000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371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60000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048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444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626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56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64904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2195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44444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4570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21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5600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400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400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100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71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3158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63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9804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841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567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484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3000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484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07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15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639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000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99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3691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456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10000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4882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64516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600000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4933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17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47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02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8696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70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313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3077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8000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125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2500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5000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33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2727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718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000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393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7317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37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98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6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87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83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92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88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99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8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77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93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81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96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98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85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83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3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99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50000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8000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500000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1429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8333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65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15385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11111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676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4286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984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325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73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4000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98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48000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833333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273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10294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80000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50000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000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2500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59859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3585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569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3975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3166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800000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5000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892857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6857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0000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90000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000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e v="#DIV/0!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7857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101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2990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5000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242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63934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000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435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96154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23474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33333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750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9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6129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00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43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42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17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0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67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00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68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3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0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00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79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60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75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0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43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9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46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03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0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0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0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11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0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69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84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7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95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3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6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76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93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79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71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89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99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7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68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47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80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96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99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270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526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500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8571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327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536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50000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998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193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65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42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54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46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878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33333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673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798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91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617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646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8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5000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9434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1745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336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362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2817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37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73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810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923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531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283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5424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434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50000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1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650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1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722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376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25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792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1435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0235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27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53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2459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296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619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2563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667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980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979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2787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3333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773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9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76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9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9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99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64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95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77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76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79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63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83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80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87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2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8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94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3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93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98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90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6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98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6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90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5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97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84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90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7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96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98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85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42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98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8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128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580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78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825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42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8000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000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1747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42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588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95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4286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500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750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96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75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98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55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70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8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49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91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69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96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97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9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9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99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93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87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66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90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99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81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9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96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9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96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9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96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66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63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79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3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87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73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64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92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5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84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56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7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99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97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3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96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93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4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9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98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76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85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99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8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69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6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83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99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96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3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52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83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8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83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64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77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9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85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97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46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69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96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51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455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9412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222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41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889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47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416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9000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846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2258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846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2308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778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411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45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4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7692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26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345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2500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97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5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000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33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44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389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5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400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077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45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0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55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103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25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71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68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381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3333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125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3113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316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077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47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1667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514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733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6667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90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000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24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475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4545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917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750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92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61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2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688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667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29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7000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8750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800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6875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583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307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123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38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750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026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245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833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326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57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60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5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905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30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76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807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5150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883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57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17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237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351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9284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2514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8389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676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561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547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14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18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4248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89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866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7857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836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519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97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78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21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673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08073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583333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39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434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589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784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56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e v="#DIV/0!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96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96154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358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21413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99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84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37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6154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692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71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284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13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96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38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23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2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33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09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26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0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62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86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67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0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90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27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50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19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37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21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11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49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8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87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42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84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91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97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85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89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29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93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92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97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77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93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89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98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9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7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0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00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71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67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59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0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75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00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00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0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114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704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2970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85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66667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5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4286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47059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500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585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222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59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40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33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835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98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566667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7857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2195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924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2000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705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27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5998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800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9524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10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546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986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55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12766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38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0000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000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243902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882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6173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020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2893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42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1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2222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9608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5000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281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000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6000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5472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80081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205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128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4200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862069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5455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1176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000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5983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000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95238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5455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695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5000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50000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000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55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2800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6000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e v="#DIV/0!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4194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8000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32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0548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66667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992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75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6000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538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3298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6623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21429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597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1429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e v="#DIV/0!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483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522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29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765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8824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500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0000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16667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693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419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5000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50000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87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851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25000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381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500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9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9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94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96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62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93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74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92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34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96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1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4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37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39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38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99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80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98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50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98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97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99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87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96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64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94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9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99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7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98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76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13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9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97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58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63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96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90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36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89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15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73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81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41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00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00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6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88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62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20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97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20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10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96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83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85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6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96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5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98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73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0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50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49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85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34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47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96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88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99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80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84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60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84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98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86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2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87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98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94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97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6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96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4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6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90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90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90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81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47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99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98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92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41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80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92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69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91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98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8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98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7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1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6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1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74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97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77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52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85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53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69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80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89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45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1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29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76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48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0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44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53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62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8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76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19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26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16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15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50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15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91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55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45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16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30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06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18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03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27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0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42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0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98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26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80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68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98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98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49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96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99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73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75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77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82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55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80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90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8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58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79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2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84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79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88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90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9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96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93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81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9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53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58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40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8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49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90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93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96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47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1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91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6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3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74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69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92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91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88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98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8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89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93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88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91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79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60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20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92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97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6017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381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8000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0000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389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60000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42857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188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00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000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550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8182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5000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416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667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00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6154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000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491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193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22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241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3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491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01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0000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2987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72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33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514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30000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891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666667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00000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0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67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52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48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99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92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6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61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22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93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87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98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92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80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72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83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89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53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15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90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73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76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000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4000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4467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1667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167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24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200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3333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24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50000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5263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4000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99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60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99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93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36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97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90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47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0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81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99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89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8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67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94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64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92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49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97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97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94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72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80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48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57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83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91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36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99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74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7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21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69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4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76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4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56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97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4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85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0000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500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50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0000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46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1167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9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74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03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222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500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2143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000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660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25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59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0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00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7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29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33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42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25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00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36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76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36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69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82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25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04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20000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75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33333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27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5000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8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42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733333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488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5714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4333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8000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362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92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8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99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99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69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99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85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7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80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9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99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97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88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96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9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9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75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88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83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98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99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85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64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9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85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99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96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38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64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98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80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97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96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9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59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9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80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1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90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91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9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80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99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71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99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99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7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83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70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9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6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89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8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98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97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93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8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84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62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79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97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2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97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99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89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7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50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73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7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90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84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57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85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9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61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92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97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7778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0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26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94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99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09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71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20000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854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495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e v="#DIV/0!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363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384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50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5000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9804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54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27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059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4706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952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000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271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5455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333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34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46667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429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778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800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538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7143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982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96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0000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46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5000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909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3636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7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500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000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90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92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84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8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6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9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77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81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50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97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8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93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90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83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97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87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94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60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6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1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98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1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68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19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67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700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7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69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41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598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18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54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493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737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25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27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252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88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646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22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252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95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210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52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7237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000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17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0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64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7500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03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58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53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4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733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5728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89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722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06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25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84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75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384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904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42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92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000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3500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751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203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91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91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800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523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74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8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9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99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99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60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98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97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70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38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85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96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5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3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9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92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98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80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81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99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73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83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93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99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85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98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98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65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99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92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6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75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37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500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3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5000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0000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000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054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97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39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9434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22222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15385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9608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83333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98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58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99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9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74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8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98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90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60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94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69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95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73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96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87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98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81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98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9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75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91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708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8333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15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000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59524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34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5294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5774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709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54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500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6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7535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110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6250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608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90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9615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11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32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73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87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42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87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91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51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97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97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79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83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93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58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1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92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86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3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8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90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59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79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72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6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3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9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67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99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2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94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50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47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50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44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14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25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3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60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7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64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85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52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79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39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38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48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27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3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17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9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38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5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9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27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48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9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5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87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28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969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326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73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137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000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35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400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000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89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429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7500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82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382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3136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800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26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46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43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81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85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3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1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12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43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20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88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1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80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98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21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5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36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80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2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7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50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5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83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9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28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4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83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3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56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6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47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76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3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4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73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0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55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1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20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2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2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83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97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67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3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1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77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28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99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88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60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65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9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59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70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51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93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87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6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52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0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46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79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9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7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2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6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90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66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98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6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8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87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76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35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20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87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90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88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92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1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99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97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87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83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87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3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99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98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83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98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76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73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88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74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68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77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9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93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93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93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94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94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9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96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44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99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6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4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9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99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7606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25806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0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57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7042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00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7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6000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847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9412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000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733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6250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769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46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6775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52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781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84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89286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747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889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5848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29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0000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359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5000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2346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8136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000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095956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2500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348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751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55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51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846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1765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8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9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6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97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72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68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83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8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55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4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79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97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4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79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72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2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93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65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9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20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3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91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24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20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54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84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2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19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83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88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1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75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68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18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26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1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91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75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66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97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98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66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90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51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7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34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64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95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99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81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99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99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92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62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95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41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1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92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4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9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8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79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0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0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9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5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9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28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73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37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12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2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4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96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93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5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10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7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37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89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22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35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45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68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1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13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65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87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56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4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1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26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97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6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4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5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45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84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5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95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7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7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65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5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4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54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99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94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82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3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93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96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58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93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92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8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80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67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99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9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29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99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75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59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91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99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99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94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94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99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94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23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6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93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7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4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97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96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96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83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93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92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56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176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0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82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250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3889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9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39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94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98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69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94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47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98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98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19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90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99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3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95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3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0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46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67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26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00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0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45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81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0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50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5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63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0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88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56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0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0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19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73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96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00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99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00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49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20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9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33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0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0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67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0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3930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3077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594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444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42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396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5000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435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6556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2000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261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7910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40000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0000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7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000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5000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75000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065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5000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500000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50000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6983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286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500000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70000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7692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0425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6000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000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000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93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79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49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92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58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60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23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93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3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98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87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75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99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55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55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98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91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98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99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6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90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8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90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6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84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93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88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97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7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74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9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9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8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7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75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89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88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84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97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38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94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75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82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97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80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78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99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7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9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95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9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8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915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27907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e v="#DIV/0!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6667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500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66667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714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538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19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30769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91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64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98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89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98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93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96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79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90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9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96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8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9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88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7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93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97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64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99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51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90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83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98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97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99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97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94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64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81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93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95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84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92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90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33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00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0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00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83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64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0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02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67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943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900000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0000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6000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6000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108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575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00000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5769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6000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800000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82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4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765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56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0046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443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15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1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9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96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93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91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5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45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3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7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4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99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98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59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87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11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9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53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70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9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76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88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0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89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15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91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7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63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7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73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28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94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5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60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98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61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95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000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98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71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52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8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44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2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06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60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51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99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68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78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75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74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34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92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76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63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97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94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6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97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63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0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59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80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559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882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01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363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59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31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98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571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27273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0303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594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4545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353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1667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8750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50000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67568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50000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932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85714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4000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2500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00000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1127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770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79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0757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4284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17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91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6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59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949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89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9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98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65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99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76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98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8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38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83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83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97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2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85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7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40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71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34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69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95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20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50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96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59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96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85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93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10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81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1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6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6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97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2857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42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916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457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75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7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9434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09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73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526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9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954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5000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855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952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3889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3000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43778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8889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5000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765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699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4000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96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300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702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3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69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000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391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717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9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83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87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84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96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85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84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98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99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9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98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93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90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67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96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87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97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99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6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75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75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98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7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87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91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89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79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98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92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88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93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1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71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77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94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9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4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1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86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97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93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83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94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90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87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92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9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53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93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83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90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96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00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833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7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5000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000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572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5263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40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0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05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7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5714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504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13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23091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5000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6250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111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496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238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1299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667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141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62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84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85714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923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476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8621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429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98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524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4324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08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00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6000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263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9524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66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00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0000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174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480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2182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373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2500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60000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282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000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63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62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2500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636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90000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000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74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11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000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000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64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276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58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6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76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373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78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97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98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80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76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98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9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94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9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97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93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9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7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75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99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97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93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50000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9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00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000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32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083333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00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6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46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16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68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98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57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9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8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94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99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92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8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94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2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94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9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57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98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8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88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77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99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92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78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98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68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8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95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91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5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7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96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2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9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58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6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97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4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92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99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89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83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93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6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99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84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63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81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64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88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97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97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94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99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2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99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8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99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97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41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3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70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76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60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1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94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79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68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9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92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79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47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2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93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1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7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91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91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75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52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67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60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94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94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423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66667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2500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e v="#DIV/0!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200000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e v="#DIV/0!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e v="#DIV/0!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60000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326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65672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e v="#DIV/0!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50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511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885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5000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834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4000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42857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709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994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67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60000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434109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13636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157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664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0952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84507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1880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1915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7551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e v="#DIV/0!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5714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864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4098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4000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6000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51587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427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968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628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8452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40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40000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2984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2516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583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2772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719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657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833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256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7273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38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236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2439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506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92308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400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5000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375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2111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2357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e v="#DIV/0!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33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74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000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2258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20000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015625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5000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72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47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76923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e v="#DIV/0!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40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e v="#DIV/0!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92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500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2667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63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0000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93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444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480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7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000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e v="#DIV/0!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852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0417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94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6111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e v="#DIV/0!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33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e v="#DIV/0!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952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85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76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96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99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94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0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89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53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98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9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8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75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98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9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79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90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94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61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2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8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81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97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89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92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87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97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99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87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85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58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88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84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92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99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92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93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98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8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54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811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e v="#DIV/0!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2483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9804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85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e v="#DIV/0!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6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66667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873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7273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9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500000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8000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83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00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e v="#DIV/0!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930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e v="#DIV/0!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1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97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84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80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4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79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98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8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98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99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97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80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91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98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98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96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80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98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93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91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2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76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84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97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99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99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89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94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99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87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79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97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97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6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90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94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9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9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98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90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7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98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99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57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94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94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92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7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89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97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61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76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98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7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99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98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77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65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93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99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86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92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97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8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97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8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97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9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98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89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98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75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83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88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35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59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85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97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9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98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8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73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75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97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8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96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98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57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94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8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63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91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47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91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94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80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93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99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93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99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79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98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89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99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99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68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86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96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96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72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91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98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96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72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98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8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99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77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1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84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65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96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9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93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2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98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79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99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9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97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94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99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8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46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99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94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96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45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84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96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85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2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97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94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99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93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96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96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8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99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90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9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86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96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87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98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45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95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70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5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96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89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90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96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98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1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8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73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93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47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81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92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97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77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97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84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99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94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72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99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92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71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97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97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92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97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77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92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91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95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89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94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99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96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74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9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97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54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35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92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93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91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9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66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99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65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7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99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99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52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71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80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79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3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72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50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7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98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97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9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99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8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88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67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47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98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99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88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96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87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89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7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70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84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72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63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88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99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64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7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83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89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7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63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9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94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80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92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98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95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94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99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9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93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6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99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96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56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4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99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99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84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9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97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91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99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9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5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88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98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94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8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6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99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76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7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84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9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64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97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65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5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7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84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81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9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98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96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98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87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98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98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9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98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94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88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69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97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92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98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67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9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77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92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90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8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97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94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9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77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88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35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92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87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84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91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79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7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7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9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90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79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84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93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97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91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0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77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96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59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89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5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77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9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65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74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69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99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94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80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84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99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88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9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91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3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9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97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98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e v="#DIV/0!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5000000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0000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96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50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284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2355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74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e v="#DIV/0!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24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528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50000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18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e v="#DIV/0!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4667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e v="#DIV/0!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09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000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2079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667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6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96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0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57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95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90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99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98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0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99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6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91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87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7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97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72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91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99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98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88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71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78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97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98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9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89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89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72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90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72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95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99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92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85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83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7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9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77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93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6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93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90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99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83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92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81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73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7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82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54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3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92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7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88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65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99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98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7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64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99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42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48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96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99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90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8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98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79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0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99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74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381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887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649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e v="#DIV/0!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51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750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5000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467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556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497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559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e v="#DIV/0!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5000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e v="#DIV/0!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e v="#DIV/0!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0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4208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0000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7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9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75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88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97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83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77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99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92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98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91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99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94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88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97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86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93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68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91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2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4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70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9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96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83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1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98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78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87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66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0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5000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060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e v="#DIV/0!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e v="#DIV/0!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5714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68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0000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6000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25000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12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6829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2488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497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174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e v="#DIV/0!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09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e v="#DIV/0!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500000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5000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99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8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91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99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71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84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93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44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94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70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96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91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94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93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9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84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66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44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94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96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86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92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63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89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98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99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99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2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147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56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469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2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4751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704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619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611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420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2632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293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5000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384615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615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4000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50000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923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5000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5000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566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00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5000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e v="#DIV/0!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8333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371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8182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797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5000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2901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667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750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e v="#DIV/0!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e v="#DIV/0!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e v="#DIV/0!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e v="#DIV/0!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89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01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8000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e v="#DIV/0!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765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000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e v="#DIV/0!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e v="#DIV/0!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e v="#DIV/0!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e v="#DIV/0!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e v="#DIV/0!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5714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69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6780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594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08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e v="#DIV/0!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464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2885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2000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94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56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07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8000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852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2000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05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e v="#DIV/0!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33333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867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49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654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154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44444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24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26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50000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0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75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000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e v="#DIV/0!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500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5000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5556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852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e v="#DIV/0!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230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31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65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0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333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000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768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4415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e v="#DIV/0!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e v="#DIV/0!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20000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635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909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228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e v="#DIV/0!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1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820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0000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45455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1000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e v="#DIV/0!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281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e v="#DIV/0!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4000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077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970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e v="#DIV/0!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634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6000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2000000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0400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e v="#DIV/0!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e v="#DIV/0!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412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e v="#DIV/0!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40000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1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411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6667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2381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111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e v="#DIV/0!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587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02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6667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5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949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339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36364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0294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474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2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13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e v="#DIV/0!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210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6897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935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5455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56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2449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50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287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579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1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25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65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4688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e v="#DIV/0!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91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50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848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666667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4000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86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604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e v="#DIV/0!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75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606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8000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265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435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995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5000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7500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50000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4000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667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73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13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1316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e v="#DIV/0!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7692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e v="#DIV/0!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70000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7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9524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154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2069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600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2000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44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e v="#DIV/0!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8000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2000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e v="#DIV/0!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395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357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e v="#DIV/0!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25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e v="#DIV/0!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464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389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6750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71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213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875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831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67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0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2381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47619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e v="#DIV/0!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267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50000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1217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4545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566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2500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5000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e v="#DIV/0!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266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455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e v="#DIV/0!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56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89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45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947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4000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509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e v="#DIV/0!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408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7037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5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4815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6000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64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0000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91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606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e v="#DIV/0!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500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9459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74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347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e v="#DIV/0!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124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e v="#DIV/0!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6000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e v="#DIV/0!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635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5000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461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000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500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2128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e v="#DIV/0!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926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2083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125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784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55000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4167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274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750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75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e v="#DIV/0!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e v="#DIV/0!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9000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e v="#DIV/0!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e v="#DIV/0!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365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0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68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435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42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4878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085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34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191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5000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5000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DEFB0F-83F7-4897-BB89-6E0112CC1D58}" name="PivotTable6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6:F24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2FFCEC-FBA3-403D-A8BF-46B011BCD9BB}" name="PivotTable7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showAll="0">
      <items count="12">
        <item sd="0" x="0"/>
        <item x="1"/>
        <item sd="0" x="2"/>
        <item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16C613-AC02-4EB5-BC21-B44AAA839EB2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AAC854-8132-4EA6-9471-B9467C7577A1}" name="PivotTable5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FF0000"/>
      </a:accent2>
      <a:accent3>
        <a:srgbClr val="FFC000"/>
      </a:accent3>
      <a:accent4>
        <a:srgbClr val="8496B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4057B-311A-46A1-A760-3EF91107B7E6}">
  <dimension ref="A3:F24"/>
  <sheetViews>
    <sheetView tabSelected="1" workbookViewId="0">
      <selection activeCell="I30" sqref="I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3" spans="1:6" x14ac:dyDescent="0.25">
      <c r="A3" s="11" t="s">
        <v>8358</v>
      </c>
      <c r="B3" t="s">
        <v>8363</v>
      </c>
    </row>
    <row r="4" spans="1:6" x14ac:dyDescent="0.25">
      <c r="A4" s="11" t="s">
        <v>8383</v>
      </c>
      <c r="B4" t="s">
        <v>8363</v>
      </c>
    </row>
    <row r="6" spans="1:6" x14ac:dyDescent="0.25">
      <c r="A6" s="11" t="s">
        <v>8362</v>
      </c>
      <c r="B6" s="11" t="s">
        <v>8361</v>
      </c>
    </row>
    <row r="7" spans="1:6" x14ac:dyDescent="0.25">
      <c r="A7" s="11" t="s">
        <v>8359</v>
      </c>
      <c r="B7" t="s">
        <v>8219</v>
      </c>
      <c r="C7" t="s">
        <v>8220</v>
      </c>
      <c r="D7" t="s">
        <v>8221</v>
      </c>
      <c r="E7" t="s">
        <v>8218</v>
      </c>
      <c r="F7" t="s">
        <v>8360</v>
      </c>
    </row>
    <row r="8" spans="1:6" x14ac:dyDescent="0.25">
      <c r="A8" s="12" t="s">
        <v>8370</v>
      </c>
      <c r="B8" s="13">
        <v>89</v>
      </c>
      <c r="C8" s="13">
        <v>363</v>
      </c>
      <c r="D8" s="13">
        <v>50</v>
      </c>
      <c r="E8" s="13">
        <v>564</v>
      </c>
      <c r="F8" s="13">
        <v>1066</v>
      </c>
    </row>
    <row r="9" spans="1:6" x14ac:dyDescent="0.25">
      <c r="A9" s="16" t="s">
        <v>8378</v>
      </c>
      <c r="B9" s="13">
        <v>34</v>
      </c>
      <c r="C9" s="13">
        <v>149</v>
      </c>
      <c r="D9" s="13">
        <v>2</v>
      </c>
      <c r="E9" s="13">
        <v>182</v>
      </c>
      <c r="F9" s="13">
        <v>367</v>
      </c>
    </row>
    <row r="10" spans="1:6" x14ac:dyDescent="0.25">
      <c r="A10" s="16" t="s">
        <v>8379</v>
      </c>
      <c r="B10" s="13">
        <v>27</v>
      </c>
      <c r="C10" s="13">
        <v>106</v>
      </c>
      <c r="D10" s="13">
        <v>18</v>
      </c>
      <c r="E10" s="13">
        <v>202</v>
      </c>
      <c r="F10" s="13">
        <v>353</v>
      </c>
    </row>
    <row r="11" spans="1:6" x14ac:dyDescent="0.25">
      <c r="A11" s="16" t="s">
        <v>8371</v>
      </c>
      <c r="B11" s="13">
        <v>28</v>
      </c>
      <c r="C11" s="13">
        <v>108</v>
      </c>
      <c r="D11" s="13">
        <v>30</v>
      </c>
      <c r="E11" s="13">
        <v>180</v>
      </c>
      <c r="F11" s="13">
        <v>346</v>
      </c>
    </row>
    <row r="12" spans="1:6" x14ac:dyDescent="0.25">
      <c r="A12" s="12" t="s">
        <v>8372</v>
      </c>
      <c r="B12" s="13">
        <v>80</v>
      </c>
      <c r="C12" s="13">
        <v>375</v>
      </c>
      <c r="D12" s="13"/>
      <c r="E12" s="13">
        <v>637</v>
      </c>
      <c r="F12" s="13">
        <v>1092</v>
      </c>
    </row>
    <row r="13" spans="1:6" x14ac:dyDescent="0.25">
      <c r="A13" s="16" t="s">
        <v>8381</v>
      </c>
      <c r="B13" s="13">
        <v>27</v>
      </c>
      <c r="C13" s="13">
        <v>102</v>
      </c>
      <c r="D13" s="13"/>
      <c r="E13" s="13">
        <v>192</v>
      </c>
      <c r="F13" s="13">
        <v>321</v>
      </c>
    </row>
    <row r="14" spans="1:6" x14ac:dyDescent="0.25">
      <c r="A14" s="16" t="s">
        <v>8380</v>
      </c>
      <c r="B14" s="13">
        <v>26</v>
      </c>
      <c r="C14" s="13">
        <v>126</v>
      </c>
      <c r="D14" s="13"/>
      <c r="E14" s="13">
        <v>234</v>
      </c>
      <c r="F14" s="13">
        <v>386</v>
      </c>
    </row>
    <row r="15" spans="1:6" x14ac:dyDescent="0.25">
      <c r="A15" s="16" t="s">
        <v>8373</v>
      </c>
      <c r="B15" s="13">
        <v>27</v>
      </c>
      <c r="C15" s="13">
        <v>147</v>
      </c>
      <c r="D15" s="13"/>
      <c r="E15" s="13">
        <v>211</v>
      </c>
      <c r="F15" s="13">
        <v>385</v>
      </c>
    </row>
    <row r="16" spans="1:6" x14ac:dyDescent="0.25">
      <c r="A16" s="12" t="s">
        <v>8367</v>
      </c>
      <c r="B16" s="13">
        <v>100</v>
      </c>
      <c r="C16" s="13">
        <v>411</v>
      </c>
      <c r="D16" s="13"/>
      <c r="E16" s="13">
        <v>507</v>
      </c>
      <c r="F16" s="13">
        <v>1018</v>
      </c>
    </row>
    <row r="17" spans="1:6" x14ac:dyDescent="0.25">
      <c r="A17" s="16" t="s">
        <v>8374</v>
      </c>
      <c r="B17" s="13">
        <v>43</v>
      </c>
      <c r="C17" s="13">
        <v>150</v>
      </c>
      <c r="D17" s="13"/>
      <c r="E17" s="13">
        <v>194</v>
      </c>
      <c r="F17" s="13">
        <v>387</v>
      </c>
    </row>
    <row r="18" spans="1:6" x14ac:dyDescent="0.25">
      <c r="A18" s="16" t="s">
        <v>8368</v>
      </c>
      <c r="B18" s="13">
        <v>33</v>
      </c>
      <c r="C18" s="13">
        <v>134</v>
      </c>
      <c r="D18" s="13"/>
      <c r="E18" s="13">
        <v>166</v>
      </c>
      <c r="F18" s="13">
        <v>333</v>
      </c>
    </row>
    <row r="19" spans="1:6" x14ac:dyDescent="0.25">
      <c r="A19" s="16" t="s">
        <v>8369</v>
      </c>
      <c r="B19" s="13">
        <v>24</v>
      </c>
      <c r="C19" s="13">
        <v>127</v>
      </c>
      <c r="D19" s="13"/>
      <c r="E19" s="13">
        <v>147</v>
      </c>
      <c r="F19" s="13">
        <v>298</v>
      </c>
    </row>
    <row r="20" spans="1:6" x14ac:dyDescent="0.25">
      <c r="A20" s="12" t="s">
        <v>8375</v>
      </c>
      <c r="B20" s="13">
        <v>80</v>
      </c>
      <c r="C20" s="13">
        <v>381</v>
      </c>
      <c r="D20" s="13"/>
      <c r="E20" s="13">
        <v>477</v>
      </c>
      <c r="F20" s="13">
        <v>938</v>
      </c>
    </row>
    <row r="21" spans="1:6" x14ac:dyDescent="0.25">
      <c r="A21" s="16" t="s">
        <v>8382</v>
      </c>
      <c r="B21" s="13">
        <v>20</v>
      </c>
      <c r="C21" s="13">
        <v>149</v>
      </c>
      <c r="D21" s="13"/>
      <c r="E21" s="13">
        <v>183</v>
      </c>
      <c r="F21" s="13">
        <v>352</v>
      </c>
    </row>
    <row r="22" spans="1:6" x14ac:dyDescent="0.25">
      <c r="A22" s="16" t="s">
        <v>8376</v>
      </c>
      <c r="B22" s="13">
        <v>37</v>
      </c>
      <c r="C22" s="13">
        <v>114</v>
      </c>
      <c r="D22" s="13"/>
      <c r="E22" s="13">
        <v>183</v>
      </c>
      <c r="F22" s="13">
        <v>334</v>
      </c>
    </row>
    <row r="23" spans="1:6" x14ac:dyDescent="0.25">
      <c r="A23" s="16" t="s">
        <v>8377</v>
      </c>
      <c r="B23" s="13">
        <v>23</v>
      </c>
      <c r="C23" s="13">
        <v>118</v>
      </c>
      <c r="D23" s="13"/>
      <c r="E23" s="13">
        <v>111</v>
      </c>
      <c r="F23" s="13">
        <v>252</v>
      </c>
    </row>
    <row r="24" spans="1:6" x14ac:dyDescent="0.25">
      <c r="A24" s="12" t="s">
        <v>8360</v>
      </c>
      <c r="B24" s="13">
        <v>349</v>
      </c>
      <c r="C24" s="13">
        <v>1530</v>
      </c>
      <c r="D24" s="13">
        <v>50</v>
      </c>
      <c r="E24" s="13">
        <v>2185</v>
      </c>
      <c r="F24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BA742-A5ED-471C-BAB8-C8E4EF539E3C}">
  <dimension ref="A1:E18"/>
  <sheetViews>
    <sheetView workbookViewId="0">
      <selection activeCell="O3" sqref="O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1.5703125" bestFit="1" customWidth="1"/>
    <col min="8" max="8" width="18" bestFit="1" customWidth="1"/>
    <col min="9" max="9" width="11.5703125" bestFit="1" customWidth="1"/>
    <col min="10" max="10" width="23" bestFit="1" customWidth="1"/>
    <col min="11" max="11" width="16.57031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8384</v>
      </c>
      <c r="B2" t="s">
        <v>8363</v>
      </c>
    </row>
    <row r="4" spans="1:5" x14ac:dyDescent="0.25">
      <c r="A4" s="11" t="s">
        <v>8362</v>
      </c>
      <c r="B4" s="11" t="s">
        <v>8361</v>
      </c>
    </row>
    <row r="5" spans="1:5" x14ac:dyDescent="0.25">
      <c r="A5" s="11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8" t="s">
        <v>8378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8" t="s">
        <v>8379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8" t="s">
        <v>8371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8" t="s">
        <v>8381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8" t="s">
        <v>8380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8" t="s">
        <v>8373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8" t="s">
        <v>8374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8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8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8" t="s">
        <v>8382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8" t="s">
        <v>8376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8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8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I1" zoomScale="75" zoomScaleNormal="75" workbookViewId="0">
      <selection activeCell="G5" sqref="G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7109375" customWidth="1"/>
    <col min="16" max="16" width="19.7109375" customWidth="1"/>
    <col min="17" max="17" width="41.140625" customWidth="1"/>
    <col min="18" max="18" width="24.42578125" customWidth="1"/>
    <col min="19" max="19" width="32.85546875" style="15" customWidth="1"/>
    <col min="20" max="20" width="23.85546875" style="15" customWidth="1"/>
    <col min="21" max="21" width="34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8364</v>
      </c>
      <c r="S1" s="14" t="s">
        <v>8365</v>
      </c>
      <c r="T1" s="14" t="s">
        <v>8366</v>
      </c>
      <c r="U1" s="17" t="s">
        <v>8384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ROUND(D2/E2*100,0)</f>
        <v>73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ROUND(D3/E3*100,0)</f>
        <v>70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95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96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81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91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94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99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79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100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83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60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63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99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94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99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94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69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92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85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84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92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75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64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90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81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99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98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77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60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70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55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91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76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99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70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32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83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96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93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93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78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86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91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99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78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93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98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97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97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67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65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88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58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ROUND(D67/E67*100,0)</f>
        <v>93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84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86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79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90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79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81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92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89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87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65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25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4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79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93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51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98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80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94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96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97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87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83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95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90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96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76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87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94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94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94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78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95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83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93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100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98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41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46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76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65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96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71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97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71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88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88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96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700000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300000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e">
        <f t="shared" si="5"/>
        <v>#DIV/0!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36424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e">
        <f t="shared" si="5"/>
        <v>#DIV/0!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714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1802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4211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5356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e">
        <f t="shared" ref="O131:O194" si="10">ROUND(D131/E131*100,0)</f>
        <v>#DIV/0!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e">
        <f t="shared" si="10"/>
        <v>#DIV/0!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e">
        <f t="shared" si="10"/>
        <v>#DIV/0!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1045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e">
        <f t="shared" si="10"/>
        <v>#DIV/0!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e">
        <f t="shared" si="10"/>
        <v>#DIV/0!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744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e">
        <f t="shared" si="10"/>
        <v>#DIV/0!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e">
        <f t="shared" si="10"/>
        <v>#DIV/0!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3183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e">
        <f t="shared" si="10"/>
        <v>#DIV/0!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928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30000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e">
        <f t="shared" si="10"/>
        <v>#DIV/0!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362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1331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17391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e">
        <f t="shared" si="10"/>
        <v>#DIV/0!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125000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10870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432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178571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1266667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13928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3750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1666667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1961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37438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e">
        <f t="shared" si="10"/>
        <v>#DIV/0!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5000000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e">
        <f t="shared" si="10"/>
        <v>#DIV/0!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1000000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644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e">
        <f t="shared" si="10"/>
        <v>#DIV/0!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18750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e">
        <f t="shared" si="10"/>
        <v>#DIV/0!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167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1000000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2462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446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3077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5000000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e">
        <f t="shared" si="10"/>
        <v>#DIV/0!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e">
        <f t="shared" si="10"/>
        <v>#DIV/0!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e">
        <f t="shared" si="10"/>
        <v>#DIV/0!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1542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e">
        <f t="shared" si="10"/>
        <v>#DIV/0!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250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e">
        <f t="shared" si="10"/>
        <v>#DIV/0!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500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299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474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e">
        <f t="shared" si="10"/>
        <v>#DIV/0!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279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2941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1818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e">
        <f t="shared" si="10"/>
        <v>#DIV/0!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625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e">
        <f t="shared" si="10"/>
        <v>#DIV/0!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144928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24000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2000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5882353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e">
        <f t="shared" ref="O195:O258" si="15">ROUND(D195/E195*100,0)</f>
        <v>#DIV/0!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83333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e">
        <f t="shared" si="15"/>
        <v>#DIV/0!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239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954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8961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e">
        <f t="shared" si="15"/>
        <v>#DIV/0!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382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171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e">
        <f t="shared" si="15"/>
        <v>#DIV/0!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335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197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615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e">
        <f t="shared" si="15"/>
        <v>#DIV/0!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657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e">
        <f t="shared" si="15"/>
        <v>#DIV/0!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e">
        <f t="shared" si="15"/>
        <v>#DIV/0!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396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224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630000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250000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1250000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44000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180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837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5000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567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13889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e">
        <f t="shared" si="15"/>
        <v>#DIV/0!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769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e">
        <f t="shared" si="15"/>
        <v>#DIV/0!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e">
        <f t="shared" si="15"/>
        <v>#DIV/0!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e">
        <f t="shared" si="15"/>
        <v>#DIV/0!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11600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e">
        <f t="shared" si="15"/>
        <v>#DIV/0!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e">
        <f t="shared" si="15"/>
        <v>#DIV/0!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e">
        <f t="shared" si="15"/>
        <v>#DIV/0!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25000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e">
        <f t="shared" si="15"/>
        <v>#DIV/0!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3636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e">
        <f t="shared" si="15"/>
        <v>#DIV/0!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249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e">
        <f t="shared" si="15"/>
        <v>#DIV/0!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e">
        <f t="shared" si="15"/>
        <v>#DIV/0!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30000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e">
        <f t="shared" si="15"/>
        <v>#DIV/0!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400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93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89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88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97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88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96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33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75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99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89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95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80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54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99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86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94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72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ROUND(D259/E259*100,0)</f>
        <v>94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52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76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94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93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42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85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85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90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69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76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90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68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66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96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56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93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64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92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68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91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67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64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64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83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99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88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96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44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92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57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97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95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94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83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99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99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75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84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99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92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56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98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84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73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43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77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34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90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95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84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96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96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89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95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26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99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88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99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35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89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94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ROUND(D323/E323*100,0)</f>
        <v>97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93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81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98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96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89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73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97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95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98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94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88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80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99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97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86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99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91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93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80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94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98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98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81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59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90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97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94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87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79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86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92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96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86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97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57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97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95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99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90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81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99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91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96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99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97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96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91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82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88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80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94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77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83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94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87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89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86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71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95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39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48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89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ROUND(D387/E387*100,0)</f>
        <v>94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47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79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55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99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99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91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89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93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94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96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80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94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89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96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71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95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97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93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93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98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99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73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78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99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79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95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97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98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83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99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22759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4983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9302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13072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1471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833333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7519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e">
        <f t="shared" si="30"/>
        <v>#DIV/0!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1775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e">
        <f t="shared" si="30"/>
        <v>#DIV/0!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4167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723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1053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e">
        <f t="shared" si="30"/>
        <v>#DIV/0!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2000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3666667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e">
        <f t="shared" si="30"/>
        <v>#DIV/0!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e">
        <f t="shared" si="30"/>
        <v>#DIV/0!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1066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e">
        <f t="shared" si="30"/>
        <v>#DIV/0!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100000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e">
        <f t="shared" si="30"/>
        <v>#DIV/0!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254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100000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2000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3000000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1371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600000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3048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ROUND(D451/E451*100,0)</f>
        <v>4444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12626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e">
        <f t="shared" si="35"/>
        <v>#DIV/0!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156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364904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12195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144444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14570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e">
        <f t="shared" si="35"/>
        <v>#DIV/0!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1218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156000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34000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e">
        <f t="shared" si="35"/>
        <v>#DIV/0!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e">
        <f t="shared" si="35"/>
        <v>#DIV/0!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4400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101000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371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13158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463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e">
        <f t="shared" si="35"/>
        <v>#DIV/0!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e">
        <f t="shared" si="35"/>
        <v>#DIV/0!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9804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841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567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3484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330000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e">
        <f t="shared" si="35"/>
        <v>#DIV/0!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4484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e">
        <f t="shared" si="35"/>
        <v>#DIV/0!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e">
        <f t="shared" si="35"/>
        <v>#DIV/0!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307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515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1639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100000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199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53691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456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1100000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e">
        <f t="shared" si="35"/>
        <v>#DIV/0!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e">
        <f t="shared" si="35"/>
        <v>#DIV/0!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34882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e">
        <f t="shared" si="35"/>
        <v>#DIV/0!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e">
        <f t="shared" si="35"/>
        <v>#DIV/0!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e">
        <f t="shared" si="35"/>
        <v>#DIV/0!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e">
        <f t="shared" si="35"/>
        <v>#DIV/0!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64516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e">
        <f t="shared" si="35"/>
        <v>#DIV/0!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6000000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14933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2175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1047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3023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e">
        <f t="shared" si="35"/>
        <v>#DIV/0!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8696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5702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7313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23077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80000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3125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12500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50000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e">
        <f t="shared" si="35"/>
        <v>#DIV/0!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3333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72727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ROUND(D515/E515*100,0)</f>
        <v>718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3000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393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e">
        <f t="shared" si="40"/>
        <v>#DIV/0!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7317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e">
        <f t="shared" si="40"/>
        <v>#DIV/0!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437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98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96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87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83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92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88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99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86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77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93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81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96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98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85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83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33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99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1500000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18000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25000000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31429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8333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365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115385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e">
        <f t="shared" si="40"/>
        <v>#DIV/0!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111111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3676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14286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1984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e">
        <f t="shared" si="40"/>
        <v>#DIV/0!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20325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273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e">
        <f t="shared" si="40"/>
        <v>#DIV/0!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4000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10981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e">
        <f t="shared" si="40"/>
        <v>#DIV/0!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480000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833333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27273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e">
        <f t="shared" si="40"/>
        <v>#DIV/0!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110294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1800000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e">
        <f t="shared" si="40"/>
        <v>#DIV/0!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500000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e">
        <f t="shared" si="40"/>
        <v>#DIV/0!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10000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12500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59859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23585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e">
        <f t="shared" si="40"/>
        <v>#DIV/0!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25690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13975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23166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8000000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ROUND(D579/E579*100,0)</f>
        <v>50000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892857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6857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300000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e">
        <f t="shared" si="45"/>
        <v>#DIV/0!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e">
        <f t="shared" si="45"/>
        <v>#DIV/0!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900000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10000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e">
        <f t="shared" si="45"/>
        <v>#DIV/0!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17857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1101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2990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750000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2242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163934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3000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435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96154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23474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333333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37500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294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161290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5000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7143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e">
        <f t="shared" si="45"/>
        <v>#DIV/0!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2542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e">
        <f t="shared" si="45"/>
        <v>#DIV/0!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3817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50000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e">
        <f t="shared" si="45"/>
        <v>#DIV/0!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10267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15600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e">
        <f t="shared" si="45"/>
        <v>#DIV/0!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e">
        <f t="shared" si="45"/>
        <v>#DIV/0!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e">
        <f t="shared" si="45"/>
        <v>#DIV/0!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468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e">
        <f t="shared" si="45"/>
        <v>#DIV/0!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e">
        <f t="shared" si="45"/>
        <v>#DIV/0!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e">
        <f t="shared" si="45"/>
        <v>#DIV/0!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3333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e">
        <f t="shared" si="45"/>
        <v>#DIV/0!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250000000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10000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9579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1760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e">
        <f t="shared" si="45"/>
        <v>#DIV/0!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e">
        <f t="shared" si="45"/>
        <v>#DIV/0!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e">
        <f t="shared" si="45"/>
        <v>#DIV/0!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575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500000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e">
        <f t="shared" si="45"/>
        <v>#DIV/0!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57143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119990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7246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e">
        <f t="shared" si="45"/>
        <v>#DIV/0!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803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500000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1250000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50000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e">
        <f t="shared" si="45"/>
        <v>#DIV/0!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1111111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100000000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69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ROUND(D643/E643*100,0)</f>
        <v>84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7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95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33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36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76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93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79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71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89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99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71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37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68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47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80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96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99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3270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10526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25000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28571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1327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536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2500000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998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2193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465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342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254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462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48780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333333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673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6798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391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2617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646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386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250000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94340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11745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1336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362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e">
        <f t="shared" si="50"/>
        <v>#DIV/0!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2817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137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173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810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19231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1531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283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25424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9434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17500000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216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650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121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3722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376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325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1792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11435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ROUND(D707/E707*100,0)</f>
        <v>10235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e">
        <f t="shared" si="55"/>
        <v>#DIV/0!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127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453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24590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e">
        <f t="shared" si="55"/>
        <v>#DIV/0!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296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46190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12563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667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1980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979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32787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13333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7732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69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82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76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91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95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99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64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95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77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76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79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63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83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80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87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32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82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94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63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93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98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90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68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98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56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90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95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97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84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90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78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96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98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85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42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98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98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e">
        <f t="shared" si="55"/>
        <v>#DIV/0!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2128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e">
        <f t="shared" si="55"/>
        <v>#DIV/0!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85800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e">
        <f t="shared" si="55"/>
        <v>#DIV/0!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278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e">
        <f t="shared" si="55"/>
        <v>#DIV/0!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2825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e">
        <f t="shared" si="55"/>
        <v>#DIV/0!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ROUND(D771/E771*100,0)</f>
        <v>242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e">
        <f t="shared" si="60"/>
        <v>#DIV/0!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380000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3000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11747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142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5882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195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14286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25000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3750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96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75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68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98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55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70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88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49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91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69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96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97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95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89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99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93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87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66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90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99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81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95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96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95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96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95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96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66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63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79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93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87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73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64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92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75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84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56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74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99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97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93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96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93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43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99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ROUND(D835/E835*100,0)</f>
        <v>98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76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85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99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82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69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86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83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99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96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37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52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83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82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83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64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77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95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85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97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46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69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96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551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4455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29412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2222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241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4889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547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416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90000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846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32258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1846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12308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7778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411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e">
        <f t="shared" si="65"/>
        <v>#DIV/0!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245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148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7692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326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3345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12500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497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250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10000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133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244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e">
        <f t="shared" si="65"/>
        <v>#DIV/0!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1389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1059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2400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3077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245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1000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255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4103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250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e">
        <f t="shared" ref="O899:O962" si="70">ROUND(D899/E899*100,0)</f>
        <v>#DIV/0!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3571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268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23810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e">
        <f t="shared" si="70"/>
        <v>#DIV/0!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33333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3125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33113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3316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e">
        <f t="shared" si="70"/>
        <v>#DIV/0!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e">
        <f t="shared" si="70"/>
        <v>#DIV/0!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e">
        <f t="shared" si="70"/>
        <v>#DIV/0!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3077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447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e">
        <f t="shared" si="70"/>
        <v>#DIV/0!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11667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1514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e">
        <f t="shared" si="70"/>
        <v>#DIV/0!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1733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e">
        <f t="shared" si="70"/>
        <v>#DIV/0!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16667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1990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20000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e">
        <f t="shared" si="70"/>
        <v>#DIV/0!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324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475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4545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917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3750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e">
        <f t="shared" si="70"/>
        <v>#DIV/0!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e">
        <f t="shared" si="70"/>
        <v>#DIV/0!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921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e">
        <f t="shared" si="70"/>
        <v>#DIV/0!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261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1527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688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1667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329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7000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e">
        <f t="shared" si="70"/>
        <v>#DIV/0!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8750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28000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6875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583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4307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1123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1038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750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4026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5245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e">
        <f t="shared" si="70"/>
        <v>#DIV/0!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833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7326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357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260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250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11905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230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1766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5807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5150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883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257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217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ROUND(D963/E963*100,0)</f>
        <v>237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351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9284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12514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8389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676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561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7547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214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218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44248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289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4866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17857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3836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5192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297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178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121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673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808073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583333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339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9434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1589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784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756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e">
        <f t="shared" si="75"/>
        <v>#DIV/0!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596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96154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2358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21413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399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4284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1377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6154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7692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171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1284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4513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96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338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623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122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133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1709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226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37400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762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52386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26667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0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290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327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3750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3519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437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3221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211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49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28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87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42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84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ROUND(D1027/E1027*100,0)</f>
        <v>91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97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85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89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29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93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92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97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77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93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89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98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69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78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34000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e">
        <f t="shared" si="80"/>
        <v>#DIV/0!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6500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1171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116667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3759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e">
        <f t="shared" si="80"/>
        <v>#DIV/0!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200000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7075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e">
        <f t="shared" si="80"/>
        <v>#DIV/0!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e">
        <f t="shared" si="80"/>
        <v>#DIV/0!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e">
        <f t="shared" si="80"/>
        <v>#DIV/0!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e">
        <f t="shared" si="80"/>
        <v>#DIV/0!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10000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e">
        <f t="shared" si="80"/>
        <v>#DIV/0!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e">
        <f t="shared" si="80"/>
        <v>#DIV/0!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e">
        <f t="shared" si="80"/>
        <v>#DIV/0!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e">
        <f t="shared" si="80"/>
        <v>#DIV/0!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e">
        <f t="shared" si="80"/>
        <v>#DIV/0!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e">
        <f t="shared" si="80"/>
        <v>#DIV/0!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10000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e">
        <f t="shared" si="80"/>
        <v>#DIV/0!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105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e">
        <f t="shared" si="80"/>
        <v>#DIV/0!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1114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3704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2970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385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66667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259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14286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e">
        <f t="shared" si="80"/>
        <v>#DIV/0!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147059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7500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1585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2222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159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340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1333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3835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1098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566667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17857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12195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e">
        <f t="shared" si="80"/>
        <v>#DIV/0!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2924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120000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e">
        <f t="shared" si="80"/>
        <v>#DIV/0!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705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ROUND(D1091/E1091*100,0)</f>
        <v>1278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259980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800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9524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710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546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1986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558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212766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1387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20000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4000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243902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1882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6173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2020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62893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242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e">
        <f t="shared" si="85"/>
        <v>#DIV/0!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3413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22222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19608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250000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281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20000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60000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75472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280081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1205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4128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42000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e">
        <f t="shared" si="85"/>
        <v>#DIV/0!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862069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e">
        <f t="shared" si="85"/>
        <v>#DIV/0!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45455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21176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e">
        <f t="shared" si="85"/>
        <v>#DIV/0!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20000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5983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100000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95238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45455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e">
        <f t="shared" si="85"/>
        <v>#DIV/0!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695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15000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2500000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2000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1552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253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28000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160000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e">
        <f t="shared" si="85"/>
        <v>#DIV/0!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e">
        <f t="shared" si="85"/>
        <v>#DIV/0!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e">
        <f t="shared" si="85"/>
        <v>#DIV/0!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24194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e">
        <f t="shared" si="85"/>
        <v>#DIV/0!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80000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1132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e">
        <f t="shared" si="85"/>
        <v>#DIV/0!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20548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66667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992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e">
        <f t="shared" si="85"/>
        <v>#DIV/0!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1756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ROUND(D1155/E1155*100,0)</f>
        <v>16000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1538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13298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e">
        <f t="shared" si="90"/>
        <v>#DIV/0!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6623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21429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e">
        <f t="shared" si="90"/>
        <v>#DIV/0!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2597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e">
        <f t="shared" si="90"/>
        <v>#DIV/0!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171429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e">
        <f t="shared" si="90"/>
        <v>#DIV/0!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e">
        <f t="shared" si="90"/>
        <v>#DIV/0!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483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522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6129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1765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58824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25000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100000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e">
        <f t="shared" si="90"/>
        <v>#DIV/0!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416667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1693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3419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1750000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e">
        <f t="shared" si="90"/>
        <v>#DIV/0!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1500000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1875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851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1250000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2381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2500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95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95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94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96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62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93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74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92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34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96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31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74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37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39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38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99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80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98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50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98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97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99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87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96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64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94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39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99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77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98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76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13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69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ROUND(D1219/E1219*100,0)</f>
        <v>97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58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63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96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90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36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89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1415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2273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2581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e">
        <f t="shared" si="95"/>
        <v>#DIV/0!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341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11000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e">
        <f t="shared" si="95"/>
        <v>#DIV/0!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e">
        <f t="shared" si="95"/>
        <v>#DIV/0!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12500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862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e">
        <f t="shared" si="95"/>
        <v>#DIV/0!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3588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e">
        <f t="shared" si="95"/>
        <v>#DIV/0!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e">
        <f t="shared" si="95"/>
        <v>#DIV/0!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562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e">
        <f t="shared" si="95"/>
        <v>#DIV/0!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3320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197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18220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710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96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83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85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82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66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96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50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98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73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0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50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49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85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34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47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96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88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99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80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84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60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84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98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86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92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87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98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94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97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65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96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94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65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90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90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ROUND(D1283/E1283*100,0)</f>
        <v>90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81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47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99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98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92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41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80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92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69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91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98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82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98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71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91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96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81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74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97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77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252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385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153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869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880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89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645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312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16429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321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8876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248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7500000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1744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653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662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19881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7676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33019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1126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1016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4115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8850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2815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4291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12255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445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7316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e">
        <f t="shared" si="100"/>
        <v>#DIV/0!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e">
        <f t="shared" si="100"/>
        <v>#DIV/0!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930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506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118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203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3027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1507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e">
        <f t="shared" si="100"/>
        <v>#DIV/0!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142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50000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98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26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ROUND(D1347/E1347*100,0)</f>
        <v>80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68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98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98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49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96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99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73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75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77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82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55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80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90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86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58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79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92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84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79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88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90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95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96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93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81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95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53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58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40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86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49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90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93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96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47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81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91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46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73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74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69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92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91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88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98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82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89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93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88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91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79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60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20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92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97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6017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23810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80000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20000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1389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e">
        <f t="shared" ref="O1411:O1474" si="110">ROUND(D1411/E1411*100,0)</f>
        <v>#DIV/0!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600000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42857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2188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2000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50000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550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e">
        <f t="shared" si="110"/>
        <v>#DIV/0!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8182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50000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1416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3667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100000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96154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30000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491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e">
        <f t="shared" si="110"/>
        <v>#DIV/0!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e">
        <f t="shared" si="110"/>
        <v>#DIV/0!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1193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2222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e">
        <f t="shared" si="110"/>
        <v>#DIV/0!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1241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313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e">
        <f t="shared" si="110"/>
        <v>#DIV/0!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1491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1001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100000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12987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372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3333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1514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1300000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8911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e">
        <f t="shared" si="110"/>
        <v>#DIV/0!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e">
        <f t="shared" si="110"/>
        <v>#DIV/0!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e">
        <f t="shared" si="110"/>
        <v>#DIV/0!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e">
        <f t="shared" si="110"/>
        <v>#DIV/0!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e">
        <f t="shared" si="110"/>
        <v>#DIV/0!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666667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e">
        <f t="shared" si="110"/>
        <v>#DIV/0!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e">
        <f t="shared" si="110"/>
        <v>#DIV/0!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10000000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947500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e">
        <f t="shared" si="110"/>
        <v>#DIV/0!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e">
        <f t="shared" si="110"/>
        <v>#DIV/0!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11667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952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3448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e">
        <f t="shared" si="110"/>
        <v>#DIV/0!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e">
        <f t="shared" si="110"/>
        <v>#DIV/0!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e">
        <f t="shared" si="110"/>
        <v>#DIV/0!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e">
        <f t="shared" si="110"/>
        <v>#DIV/0!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99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92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68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61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22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93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87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98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92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80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96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72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ROUND(D1475/E1475*100,0)</f>
        <v>83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89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53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15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90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8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73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85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4762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100000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14000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e">
        <f t="shared" si="115"/>
        <v>#DIV/0!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4467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41667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e">
        <f t="shared" si="115"/>
        <v>#DIV/0!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4167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e">
        <f t="shared" si="115"/>
        <v>#DIV/0!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324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1200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13333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e">
        <f t="shared" si="115"/>
        <v>#DIV/0!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1124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e">
        <f t="shared" si="115"/>
        <v>#DIV/0!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e">
        <f t="shared" si="115"/>
        <v>#DIV/0!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1500000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5263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40000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399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60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99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93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36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97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90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47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90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81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99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89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18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67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94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64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92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49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97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97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94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72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80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48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57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83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91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36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99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74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57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21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69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24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76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40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ROUND(D1539/E1539*100,0)</f>
        <v>56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97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74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85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300000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2500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22500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e">
        <f t="shared" si="120"/>
        <v>#DIV/0!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300000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346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e">
        <f t="shared" si="120"/>
        <v>#DIV/0!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1167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294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743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e">
        <f t="shared" si="120"/>
        <v>#DIV/0!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203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e">
        <f t="shared" si="120"/>
        <v>#DIV/0!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e">
        <f t="shared" si="120"/>
        <v>#DIV/0!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e">
        <f t="shared" si="120"/>
        <v>#DIV/0!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222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2500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2143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30000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2660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14925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e">
        <f t="shared" si="120"/>
        <v>#DIV/0!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7059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100000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4000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471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2429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733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e">
        <f t="shared" si="120"/>
        <v>#DIV/0!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242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15125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2000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4036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1976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436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769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18182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925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11904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e">
        <f t="shared" si="120"/>
        <v>#DIV/0!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20000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1075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133333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e">
        <f t="shared" si="120"/>
        <v>#DIV/0!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127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e">
        <f t="shared" si="120"/>
        <v>#DIV/0!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750000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e">
        <f t="shared" si="120"/>
        <v>#DIV/0!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e">
        <f t="shared" si="120"/>
        <v>#DIV/0!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5882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342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e">
        <f t="shared" si="120"/>
        <v>#DIV/0!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733333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488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35714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4333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e">
        <f t="shared" si="120"/>
        <v>#DIV/0!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80000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e">
        <f t="shared" si="120"/>
        <v>#DIV/0!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1362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ROUND(D1603/E1603*100,0)</f>
        <v>92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82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99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99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69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99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85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37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80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91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99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97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88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96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69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95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75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88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83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98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99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85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64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99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85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99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96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38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64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98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100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80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97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96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95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59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99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80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91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90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91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95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80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99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71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99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99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57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83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70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95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76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89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8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98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97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93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82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ROUND(D1667/E1667*100,0)</f>
        <v>84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62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79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97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72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97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99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89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78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50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73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87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90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84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57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85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99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e">
        <f t="shared" si="130"/>
        <v>#DIV/0!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461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92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97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27778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320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226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394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299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209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1071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200000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854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e">
        <f t="shared" si="130"/>
        <v>#DIV/0!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495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e">
        <f t="shared" si="130"/>
        <v>#DIV/0!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2363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384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50500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1650000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9804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154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e">
        <f t="shared" si="130"/>
        <v>#DIV/0!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e">
        <f t="shared" si="130"/>
        <v>#DIV/0!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1027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e">
        <f t="shared" si="130"/>
        <v>#DIV/0!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2059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14706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952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e">
        <f t="shared" si="130"/>
        <v>#DIV/0!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6000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1271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45455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1333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234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46667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11429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1778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e">
        <f t="shared" si="130"/>
        <v>#DIV/0!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288000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1538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17143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982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296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300000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146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e">
        <f t="shared" ref="O1731:O1794" si="135">ROUND(D1731/E1731*100,0)</f>
        <v>#DIV/0!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e">
        <f t="shared" si="135"/>
        <v>#DIV/0!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e">
        <f t="shared" si="135"/>
        <v>#DIV/0!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e">
        <f t="shared" si="135"/>
        <v>#DIV/0!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e">
        <f t="shared" si="135"/>
        <v>#DIV/0!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450000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909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13636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471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25000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100000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e">
        <f t="shared" si="135"/>
        <v>#DIV/0!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90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92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84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88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68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95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77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81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50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97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38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93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90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83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97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86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87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94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60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65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11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98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510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168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e">
        <f t="shared" si="135"/>
        <v>#DIV/0!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219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2674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3700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177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469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641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1598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218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154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1493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737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5025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276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252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388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646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422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252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495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210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652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7237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20000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2017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2804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164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ROUND(D1795/E1795*100,0)</f>
        <v>7500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903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258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453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148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733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5728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489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722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206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325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284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275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3384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904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242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921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3000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135000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751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e">
        <f t="shared" si="140"/>
        <v>#DIV/0!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203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e">
        <f t="shared" si="140"/>
        <v>#DIV/0!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4912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191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e">
        <f t="shared" si="140"/>
        <v>#DIV/0!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4800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1523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74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86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95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99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99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60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98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97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70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38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85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96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50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33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49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92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98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80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81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99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73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83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93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99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85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98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98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65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99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ROUND(D1859/E1859*100,0)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92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76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75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e">
        <f t="shared" si="145"/>
        <v>#DIV/0!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1237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25000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233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2750000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20000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200000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2054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e">
        <f t="shared" si="145"/>
        <v>#DIV/0!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970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139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9434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22222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615385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19608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e">
        <f t="shared" si="145"/>
        <v>#DIV/0!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e">
        <f t="shared" si="145"/>
        <v>#DIV/0!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e">
        <f t="shared" si="145"/>
        <v>#DIV/0!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83333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498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58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99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95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74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86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98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90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60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94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69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95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73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96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87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98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81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98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69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75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91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3708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8333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215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100000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59524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234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35294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5774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709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254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425000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169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7535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1110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6250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19608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190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9615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211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232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ROUND(D1923/E1923*100,0)</f>
        <v>73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87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42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87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91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51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97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97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79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83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93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58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81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92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86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53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86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90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59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79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72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6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13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29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67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99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12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94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50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47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50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44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14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25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34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60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7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64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85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9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52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79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39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38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48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27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35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17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9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38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15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39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27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48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29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25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87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28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1969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e">
        <f t="shared" si="150"/>
        <v>#DIV/0!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2326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473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ROUND(D1987/E1987*100,0)</f>
        <v>3137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200000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235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24000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10000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589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1429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75000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e">
        <f t="shared" si="155"/>
        <v>#DIV/0!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e">
        <f t="shared" si="155"/>
        <v>#DIV/0!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1282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e">
        <f t="shared" si="155"/>
        <v>#DIV/0!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e">
        <f t="shared" si="155"/>
        <v>#DIV/0!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382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13136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800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26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46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43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81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40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86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85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33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31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12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43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20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1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88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11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80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98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21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52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36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80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62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17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50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75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83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79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28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44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83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33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56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26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47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76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33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24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73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40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55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81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20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92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12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83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97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67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ROUND(D2051/E2051*100,0)</f>
        <v>83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21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77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28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99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88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60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65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49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59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70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51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93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87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68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52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50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46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79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95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78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32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36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90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66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98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6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18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87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76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35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20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87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90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88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92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81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99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97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87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83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87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83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99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98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83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98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76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73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88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74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68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77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39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93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93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93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94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94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ROUND(D2115/E2115*100,0)</f>
        <v>95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96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44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99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68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74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99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99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17606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25806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1000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957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7042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200000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347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60000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847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49412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2000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4733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6250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5769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1046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167750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352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781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1845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89286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e">
        <f t="shared" si="165"/>
        <v>#DIV/0!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1747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889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5848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329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500000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14359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5000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e">
        <f t="shared" si="165"/>
        <v>#DIV/0!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12346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38136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60000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1095956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12500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4348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3751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355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1517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13846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11765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86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89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76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97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72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68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83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82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55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94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79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97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40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79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ROUND(D2179/E2179*100,0)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72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62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93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65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19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20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35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5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91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24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20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54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84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9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22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19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83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88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11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75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68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18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26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14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91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75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66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97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98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66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90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51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87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50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34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64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95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99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81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99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99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92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62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95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41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11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92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64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9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58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79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8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20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30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9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65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19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28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73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78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37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ROUND(D2243/E2243*100,0)</f>
        <v>12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7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27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4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96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93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59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10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74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37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89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22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35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45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16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68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5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31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13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65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87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56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34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31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26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97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6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14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35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45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84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25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95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71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37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65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25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54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54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99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94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82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83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93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96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58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93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92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68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80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67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99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95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29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99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75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59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91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99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ROUND(D2307/E2307*100,0)</f>
        <v>99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94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94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99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94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23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96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93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57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64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97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96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96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83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93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92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256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3176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208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482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1250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13889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19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39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94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98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69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94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47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98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98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19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90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99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34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95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e">
        <f t="shared" si="180"/>
        <v>#DIV/0!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e">
        <f t="shared" si="180"/>
        <v>#DIV/0!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3333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100000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e">
        <f t="shared" si="180"/>
        <v>#DIV/0!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153846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6667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25926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e">
        <f t="shared" si="180"/>
        <v>#DIV/0!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e">
        <f t="shared" si="180"/>
        <v>#DIV/0!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17500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e">
        <f t="shared" si="180"/>
        <v>#DIV/0!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e">
        <f t="shared" si="180"/>
        <v>#DIV/0!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140000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14545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e">
        <f t="shared" si="180"/>
        <v>#DIV/0!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e">
        <f t="shared" si="180"/>
        <v>#DIV/0!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e">
        <f t="shared" si="180"/>
        <v>#DIV/0!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681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250000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e">
        <f t="shared" si="180"/>
        <v>#DIV/0!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350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e">
        <f t="shared" si="180"/>
        <v>#DIV/0!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e">
        <f t="shared" si="180"/>
        <v>#DIV/0!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e">
        <f t="shared" si="180"/>
        <v>#DIV/0!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951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7463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40000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e">
        <f t="shared" ref="O2371:O2434" si="185">ROUND(D2371/E2371*100,0)</f>
        <v>#DIV/0!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30488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e">
        <f t="shared" si="185"/>
        <v>#DIV/0!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3056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1700000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220000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e">
        <f t="shared" si="185"/>
        <v>#DIV/0!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919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e">
        <f t="shared" si="185"/>
        <v>#DIV/0!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e">
        <f t="shared" si="185"/>
        <v>#DIV/0!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e">
        <f t="shared" si="185"/>
        <v>#DIV/0!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27273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5496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4000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2299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12500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8249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e">
        <f t="shared" si="185"/>
        <v>#DIV/0!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14620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7991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53333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e">
        <f t="shared" si="185"/>
        <v>#DIV/0!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80000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e">
        <f t="shared" si="185"/>
        <v>#DIV/0!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200000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166667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e">
        <f t="shared" si="185"/>
        <v>#DIV/0!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50000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e">
        <f t="shared" si="185"/>
        <v>#DIV/0!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e">
        <f t="shared" si="185"/>
        <v>#DIV/0!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e">
        <f t="shared" si="185"/>
        <v>#DIV/0!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e">
        <f t="shared" si="185"/>
        <v>#DIV/0!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13930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23077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594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e">
        <f t="shared" si="185"/>
        <v>#DIV/0!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444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242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396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50000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5435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e">
        <f t="shared" si="185"/>
        <v>#DIV/0!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16556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e">
        <f t="shared" si="185"/>
        <v>#DIV/0!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12000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3261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17910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400000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e">
        <f t="shared" si="185"/>
        <v>#DIV/0!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500000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e">
        <f t="shared" si="185"/>
        <v>#DIV/0!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675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600000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50000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750000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8065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350000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e">
        <f t="shared" si="185"/>
        <v>#DIV/0!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5000000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3500000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6983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14286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5000000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700000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e">
        <f t="shared" ref="O2435:O2498" si="190">ROUND(D2435/E2435*100,0)</f>
        <v>#DIV/0!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76923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20425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260000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e">
        <f t="shared" si="190"/>
        <v>#DIV/0!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30000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e">
        <f t="shared" si="190"/>
        <v>#DIV/0!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50000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93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79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49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92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58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60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23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93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93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98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87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75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65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99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55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55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98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91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98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99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96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90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86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90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56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84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93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88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97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78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74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95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95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58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78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75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89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88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84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97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38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94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75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82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97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80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78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99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78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ROUND(D2499/E2499*100,0)</f>
        <v>89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95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49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88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3915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127907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e">
        <f t="shared" si="195"/>
        <v>#DIV/0!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e">
        <f t="shared" si="195"/>
        <v>#DIV/0!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e">
        <f t="shared" si="195"/>
        <v>#DIV/0!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16667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e">
        <f t="shared" si="195"/>
        <v>#DIV/0!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e">
        <f t="shared" si="195"/>
        <v>#DIV/0!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9500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66667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e">
        <f t="shared" si="195"/>
        <v>#DIV/0!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e">
        <f t="shared" si="195"/>
        <v>#DIV/0!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e">
        <f t="shared" si="195"/>
        <v>#DIV/0!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5714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538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e">
        <f t="shared" si="195"/>
        <v>#DIV/0!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1019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e">
        <f t="shared" si="195"/>
        <v>#DIV/0!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230769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e">
        <f t="shared" si="195"/>
        <v>#DIV/0!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91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64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98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89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98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93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96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79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90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95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96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86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91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88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97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93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97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64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99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51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90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83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98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97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99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97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94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64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81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93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95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84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92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90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e">
        <f t="shared" ref="O2563:O2626" si="200">ROUND(D2563/E2563*100,0)</f>
        <v>#DIV/0!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13333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e">
        <f t="shared" si="200"/>
        <v>#DIV/0!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e">
        <f t="shared" si="200"/>
        <v>#DIV/0!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10000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e">
        <f t="shared" si="200"/>
        <v>#DIV/0!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37500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20000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4483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11864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40000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e">
        <f t="shared" si="200"/>
        <v>#DIV/0!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e">
        <f t="shared" si="200"/>
        <v>#DIV/0!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e">
        <f t="shared" si="200"/>
        <v>#DIV/0!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e">
        <f t="shared" si="200"/>
        <v>#DIV/0!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e">
        <f t="shared" si="200"/>
        <v>#DIV/0!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e">
        <f t="shared" si="200"/>
        <v>#DIV/0!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e">
        <f t="shared" si="200"/>
        <v>#DIV/0!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72202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16667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943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9000000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20000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e">
        <f t="shared" si="200"/>
        <v>#DIV/0!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60000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60000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4108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2575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1000000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e">
        <f t="shared" si="200"/>
        <v>#DIV/0!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5769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60000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e">
        <f t="shared" si="200"/>
        <v>#DIV/0!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8000000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822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424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1765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256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10046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1443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15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31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99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96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93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91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25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45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33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71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4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58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99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98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59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87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11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95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53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70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69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76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88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7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ROUND(D2627/E2627*100,0)</f>
        <v>10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89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15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91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78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63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87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73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28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94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53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60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98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61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95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10000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e">
        <f t="shared" si="205"/>
        <v>#DIV/0!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298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4871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952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1188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6944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11321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100806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16760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5351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11299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868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196078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475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874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534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107692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3676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105263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97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94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96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97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81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63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90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59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80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1559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882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301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363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159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1318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198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571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727273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30303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11594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14545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353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41667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8750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500000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e">
        <f t="shared" si="205"/>
        <v>#DIV/0!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e">
        <f t="shared" si="205"/>
        <v>#DIV/0!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67568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ROUND(D2691/E2691*100,0)</f>
        <v>3500000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932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185714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14000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12500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3000000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21127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1770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379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30757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e">
        <f t="shared" si="210"/>
        <v>#DIV/0!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14284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217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291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96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1659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949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89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29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43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98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65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99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76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98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86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38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83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83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97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92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85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7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40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71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34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69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95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20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50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96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59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96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85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93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10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81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41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68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26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97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22857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342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e">
        <f t="shared" si="210"/>
        <v>#DIV/0!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1916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457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375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357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9434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9091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e">
        <f t="shared" si="210"/>
        <v>#DIV/0!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e">
        <f t="shared" si="210"/>
        <v>#DIV/0!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873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ROUND(D2755/E2755*100,0)</f>
        <v>526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e">
        <f t="shared" si="215"/>
        <v>#DIV/0!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192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954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15000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855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952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e">
        <f t="shared" si="215"/>
        <v>#DIV/0!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13889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13000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43778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8889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e">
        <f t="shared" si="215"/>
        <v>#DIV/0!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5000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11765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699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40000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960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e">
        <f t="shared" si="215"/>
        <v>#DIV/0!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e">
        <f t="shared" si="215"/>
        <v>#DIV/0!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53000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702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3333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1269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30000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391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4717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e">
        <f t="shared" si="215"/>
        <v>#DIV/0!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95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83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87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84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96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85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84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98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99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95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98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93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90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67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96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87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97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99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86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75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75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98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78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87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91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89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79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98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92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88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78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93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41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71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ROUND(D2819/E2819*100,0)</f>
        <v>77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94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95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74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81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86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97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93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83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94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90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87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92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59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53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93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83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90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96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10000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e">
        <f t="shared" si="220"/>
        <v>#DIV/0!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e">
        <f t="shared" si="220"/>
        <v>#DIV/0!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1833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317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e">
        <f t="shared" si="220"/>
        <v>#DIV/0!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e">
        <f t="shared" si="220"/>
        <v>#DIV/0!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50000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10000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2572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e">
        <f t="shared" si="220"/>
        <v>#DIV/0!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5263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e">
        <f t="shared" si="220"/>
        <v>#DIV/0!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240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200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2055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507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e">
        <f t="shared" si="220"/>
        <v>#DIV/0!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5714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1504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313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23091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250000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6250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e">
        <f t="shared" si="220"/>
        <v>#DIV/0!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11111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496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238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11299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667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2141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e">
        <f t="shared" si="220"/>
        <v>#DIV/0!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262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1845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285714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e">
        <f t="shared" si="220"/>
        <v>#DIV/0!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923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4762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38621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429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e">
        <f t="shared" ref="O2883:O2946" si="225">ROUND(D2883/E2883*100,0)</f>
        <v>#DIV/0!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298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524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24324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308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2000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60000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e">
        <f t="shared" si="225"/>
        <v>#DIV/0!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263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9524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3663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1100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20000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e">
        <f t="shared" si="225"/>
        <v>#DIV/0!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2174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480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2182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2373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e">
        <f t="shared" si="225"/>
        <v>#DIV/0!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162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12500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600000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12821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2000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563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1062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125000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3636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900000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3000000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274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711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500000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2500000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164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1276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458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367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1176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373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78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97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98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80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76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98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99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94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95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97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93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99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78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75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99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97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93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2500000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490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e">
        <f t="shared" si="225"/>
        <v>#DIV/0!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10000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e">
        <f t="shared" ref="O2947:O3010" si="230">ROUND(D2947/E2947*100,0)</f>
        <v>#DIV/0!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100000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2332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2083333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4000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e">
        <f t="shared" si="230"/>
        <v>#DIV/0!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4562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1246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66116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e">
        <f t="shared" si="230"/>
        <v>#DIV/0!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168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598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5357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e">
        <f t="shared" si="230"/>
        <v>#DIV/0!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e">
        <f t="shared" si="230"/>
        <v>#DIV/0!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e">
        <f t="shared" si="230"/>
        <v>#DIV/0!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91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82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94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99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92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88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88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94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62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94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95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57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98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58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88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77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99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92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78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98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68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82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95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91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57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97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96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22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95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58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96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97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84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92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99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89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83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93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56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99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ROUND(D3011/E3011*100,0)</f>
        <v>84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63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81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85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64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88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97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97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94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99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82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99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86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99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97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41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33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70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76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60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91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94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79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68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89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92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79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47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100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92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93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91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78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91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91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75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52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67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60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94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94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423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66667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25000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e">
        <f t="shared" si="235"/>
        <v>#DIV/0!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2000000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e">
        <f t="shared" si="235"/>
        <v>#DIV/0!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e">
        <f t="shared" si="235"/>
        <v>#DIV/0!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600000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3326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65672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e">
        <f t="shared" si="235"/>
        <v>#DIV/0!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150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511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885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250000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834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4000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142857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709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2994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167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600000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ROUND(D3075/E3075*100,0)</f>
        <v>434109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113636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1157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664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20952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84507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11880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531915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47551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e">
        <f t="shared" si="240"/>
        <v>#DIV/0!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35714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864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4098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40000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16000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51587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427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1968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628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8452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440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400000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29840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2516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583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2772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719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657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833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256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37273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338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236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2439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506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192308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400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250000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375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2111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2357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e">
        <f t="shared" si="240"/>
        <v>#DIV/0!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3333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174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100000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32258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200000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1015625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15000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172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147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3076923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e">
        <f t="shared" si="240"/>
        <v>#DIV/0!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2404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e">
        <f t="shared" si="240"/>
        <v>#DIV/0!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92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12500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2667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636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300000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93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444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480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78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ROUND(D3139/E3139*100,0)</f>
        <v>3000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e">
        <f t="shared" si="245"/>
        <v>#DIV/0!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1852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10417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194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6111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e">
        <f t="shared" si="245"/>
        <v>#DIV/0!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133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e">
        <f t="shared" si="245"/>
        <v>#DIV/0!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952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85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76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96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99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94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30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89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53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98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99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88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75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98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95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79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90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94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61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62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86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81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97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89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92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87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97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99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91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87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85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58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88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84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92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99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92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93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98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86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154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811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e">
        <f t="shared" si="245"/>
        <v>#DIV/0!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2483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9804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852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e">
        <f t="shared" si="245"/>
        <v>#DIV/0!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169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166667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873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27273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192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5000000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ROUND(D3203/E3203*100,0)</f>
        <v>8000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183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400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e">
        <f t="shared" si="250"/>
        <v>#DIV/0!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2930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e">
        <f t="shared" si="250"/>
        <v>#DIV/0!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216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97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84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80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84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79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98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86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98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99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97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80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91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98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98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96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80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98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93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91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62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76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84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97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99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99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89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94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99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87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79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97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97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96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90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94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99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95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98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90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78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98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99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57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78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94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95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94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92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97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89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97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ROUND(D3267/E3267*100,0)</f>
        <v>61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76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98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78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99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98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77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65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93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99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86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92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97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88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97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82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97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95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98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89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98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75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83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88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35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59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85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97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69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98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86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73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75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97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86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96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98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57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94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82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63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91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86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47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91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94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80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93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99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93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99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79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98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89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99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99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68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ROUND(D3331/E3331*100,0)</f>
        <v>86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94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96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96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72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91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98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96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72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98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58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99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77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91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84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65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96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99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93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32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98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79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99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99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97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94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99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88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46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99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94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96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45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84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96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96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85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72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97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94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99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93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96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96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98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99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90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95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86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96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87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98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45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ROUND(D3395/E3395*100,0)</f>
        <v>95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70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54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96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89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90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96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98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91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82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73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93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47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81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92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97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77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97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84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99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94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72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99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92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71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97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97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92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97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77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92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91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95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89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94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99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96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74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95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97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54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35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92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93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91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59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66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99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65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78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99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99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52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ROUND(D3459/E3459*100,0)</f>
        <v>71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80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79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53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72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50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97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98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97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79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99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82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88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67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47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98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99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88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96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87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89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78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70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84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72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63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88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99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64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78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83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89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78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63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95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94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80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92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98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95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94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99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95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93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96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99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96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56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94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99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99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84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91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97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91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99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99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ROUND(D3523/E3523*100,0)</f>
        <v>59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88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98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94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98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86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99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76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78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84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79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64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97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65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55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78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84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81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95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98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96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98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87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98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98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95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98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94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88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69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97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92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98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67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95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100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77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95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92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90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87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82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97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94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99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77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88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35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92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87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ROUND(D3587/E3587*100,0)</f>
        <v>84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91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79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100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78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57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79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90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79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84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93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97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91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50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77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96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59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89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54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77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95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65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74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69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99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94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80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84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99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88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95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91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83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95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97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98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e">
        <f t="shared" si="280"/>
        <v>#DIV/0!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50000000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300000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196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500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284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2355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274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e">
        <f t="shared" si="280"/>
        <v>#DIV/0!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324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1528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2500000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1818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e">
        <f t="shared" si="280"/>
        <v>#DIV/0!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4667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e">
        <f t="shared" si="280"/>
        <v>#DIV/0!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609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100000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2079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1667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ROUND(D3651/E3651*100,0)</f>
        <v>96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96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40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100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57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86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95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90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99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98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90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99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96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91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87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97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97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72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91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99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98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88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71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78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97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98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91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89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89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72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90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72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95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99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92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85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83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78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79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77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93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65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93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90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99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83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92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81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73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97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82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54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33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92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71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88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65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ROUND(D3715/E3715*100,0)</f>
        <v>99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98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97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64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99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42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48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96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99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90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98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98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79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30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99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1074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1381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1000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887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649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e">
        <f t="shared" si="290"/>
        <v>#DIV/0!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351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750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15000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467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556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497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559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e">
        <f t="shared" si="290"/>
        <v>#DIV/0!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5000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e">
        <f t="shared" si="290"/>
        <v>#DIV/0!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e">
        <f t="shared" si="290"/>
        <v>#DIV/0!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1000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4208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10000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97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95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75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88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97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83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77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99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92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98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91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99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94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88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97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86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93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68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91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92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94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ROUND(D3779/E3779*100,0)</f>
        <v>70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95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96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83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91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98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78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87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66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90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15000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3060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e">
        <f t="shared" si="295"/>
        <v>#DIV/0!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e">
        <f t="shared" si="295"/>
        <v>#DIV/0!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35714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168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10000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6000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2250000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112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6829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2488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2497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1174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e">
        <f t="shared" si="295"/>
        <v>#DIV/0!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509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e">
        <f t="shared" si="295"/>
        <v>#DIV/0!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5000000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150000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99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82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91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99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71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84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93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44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94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70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96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91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94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93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95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84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66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44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94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96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86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92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63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89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98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99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99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2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ROUND(D3843/E3843*100,0)</f>
        <v>1147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456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469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241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4751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3704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619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611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1420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2632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293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50000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384615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615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4000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500000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1923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5000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250000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566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2000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750000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e">
        <f t="shared" si="300"/>
        <v>#DIV/0!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8333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371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18182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797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50000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2901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667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3750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e">
        <f t="shared" si="300"/>
        <v>#DIV/0!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e">
        <f t="shared" si="300"/>
        <v>#DIV/0!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e">
        <f t="shared" si="300"/>
        <v>#DIV/0!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e">
        <f t="shared" si="300"/>
        <v>#DIV/0!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189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2015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180000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e">
        <f t="shared" si="300"/>
        <v>#DIV/0!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765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2000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e">
        <f t="shared" si="300"/>
        <v>#DIV/0!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e">
        <f t="shared" si="300"/>
        <v>#DIV/0!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e">
        <f t="shared" si="300"/>
        <v>#DIV/0!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e">
        <f t="shared" si="300"/>
        <v>#DIV/0!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e">
        <f t="shared" si="300"/>
        <v>#DIV/0!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5714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369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6780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594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308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e">
        <f t="shared" si="300"/>
        <v>#DIV/0!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464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2885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2000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941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568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307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8000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1852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12000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205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e">
        <f t="shared" si="300"/>
        <v>#DIV/0!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333333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ROUND(D3907/E3907*100,0)</f>
        <v>867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149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654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1154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44444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3243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267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1500000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1000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275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30000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e">
        <f t="shared" si="305"/>
        <v>#DIV/0!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35000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50000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5556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1852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e">
        <f t="shared" si="305"/>
        <v>#DIV/0!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1230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831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655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1000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33333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10000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768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4415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e">
        <f t="shared" si="305"/>
        <v>#DIV/0!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e">
        <f t="shared" si="305"/>
        <v>#DIV/0!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1200000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635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909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228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e">
        <f t="shared" si="305"/>
        <v>#DIV/0!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116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820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100000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45455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11000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e">
        <f t="shared" si="305"/>
        <v>#DIV/0!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281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e">
        <f t="shared" si="305"/>
        <v>#DIV/0!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40000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3077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2970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e">
        <f t="shared" si="305"/>
        <v>#DIV/0!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634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16000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20000000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104000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e">
        <f t="shared" si="305"/>
        <v>#DIV/0!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e">
        <f t="shared" si="305"/>
        <v>#DIV/0!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412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e">
        <f t="shared" si="305"/>
        <v>#DIV/0!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400000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312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411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6667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23810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3111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e">
        <f t="shared" si="305"/>
        <v>#DIV/0!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1587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702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16667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415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949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ROUND(D3971/E3971*100,0)</f>
        <v>1339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136364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10294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474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128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313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e">
        <f t="shared" si="310"/>
        <v>#DIV/0!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210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6897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935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5455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556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2449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500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287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1579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312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1025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265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4688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e">
        <f t="shared" si="310"/>
        <v>#DIV/0!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2391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500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1848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1666667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40000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286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604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e">
        <f t="shared" si="310"/>
        <v>#DIV/0!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175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606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80000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265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5435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995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50000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7500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1500000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40000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1667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2573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413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1316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e">
        <f t="shared" si="310"/>
        <v>#DIV/0!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7692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e">
        <f t="shared" si="310"/>
        <v>#DIV/0!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700000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714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9524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1154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12069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600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12000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144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e">
        <f t="shared" si="310"/>
        <v>#DIV/0!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8000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2000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e">
        <f t="shared" si="310"/>
        <v>#DIV/0!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1395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357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e">
        <f t="shared" si="310"/>
        <v>#DIV/0!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625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e">
        <f t="shared" si="310"/>
        <v>#DIV/0!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1464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ROUND(D4035/E4035*100,0)</f>
        <v>389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6750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271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213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875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831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167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320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23810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47619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e">
        <f t="shared" si="315"/>
        <v>#DIV/0!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267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500000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1217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4545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566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125000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150000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e">
        <f t="shared" si="315"/>
        <v>#DIV/0!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266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455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e">
        <f t="shared" si="315"/>
        <v>#DIV/0!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568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189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452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3947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4000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3509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e">
        <f t="shared" si="315"/>
        <v>#DIV/0!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4082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7037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519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14815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60000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164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10000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291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606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e">
        <f t="shared" si="315"/>
        <v>#DIV/0!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25000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9459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374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347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e">
        <f t="shared" si="315"/>
        <v>#DIV/0!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1124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e">
        <f t="shared" si="315"/>
        <v>#DIV/0!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60000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e">
        <f t="shared" si="315"/>
        <v>#DIV/0!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635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5000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461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30000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35000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2128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e">
        <f t="shared" si="315"/>
        <v>#DIV/0!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926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2083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3125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784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550000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4167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274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3750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875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e">
        <f t="shared" ref="O4099:O4115" si="320">ROUND(D4099/E4099*100,0)</f>
        <v>#DIV/0!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e">
        <f t="shared" si="320"/>
        <v>#DIV/0!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9000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e">
        <f t="shared" si="320"/>
        <v>#DIV/0!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e">
        <f t="shared" si="320"/>
        <v>#DIV/0!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365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1000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468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1435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142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4878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5085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e">
        <f t="shared" si="320"/>
        <v>#DIV/0!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349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3191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250000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50000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5" operator="equal">
      <formula>"successful"</formula>
    </cfRule>
    <cfRule type="cellIs" dxfId="2" priority="4" operator="equal">
      <formula>"canceled"</formula>
    </cfRule>
    <cfRule type="cellIs" dxfId="1" priority="3" operator="equal">
      <formula>"failed"</formula>
    </cfRule>
    <cfRule type="cellIs" dxfId="0" priority="2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80E85-6723-4DEF-92FA-7EC28E787FFB}">
  <dimension ref="A1:F14"/>
  <sheetViews>
    <sheetView workbookViewId="0">
      <selection activeCell="Q7" sqref="Q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8362</v>
      </c>
      <c r="B3" s="11" t="s">
        <v>8361</v>
      </c>
    </row>
    <row r="4" spans="1:6" x14ac:dyDescent="0.25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8360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8333E-A380-4C25-856B-A9F144A5E13F}">
  <dimension ref="A1:F9"/>
  <sheetViews>
    <sheetView workbookViewId="0">
      <selection activeCell="Q28" sqref="Q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8363</v>
      </c>
    </row>
    <row r="2" spans="1:6" x14ac:dyDescent="0.25">
      <c r="A2" s="11" t="s">
        <v>8358</v>
      </c>
      <c r="B2" t="s">
        <v>8315</v>
      </c>
    </row>
    <row r="4" spans="1:6" x14ac:dyDescent="0.25">
      <c r="A4" s="11" t="s">
        <v>8362</v>
      </c>
      <c r="B4" s="11" t="s">
        <v>8361</v>
      </c>
    </row>
    <row r="5" spans="1:6" x14ac:dyDescent="0.25">
      <c r="A5" s="11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2" t="s">
        <v>8357</v>
      </c>
      <c r="B6" s="13">
        <v>20</v>
      </c>
      <c r="C6" s="13">
        <v>60</v>
      </c>
      <c r="D6" s="13"/>
      <c r="E6" s="13">
        <v>60</v>
      </c>
      <c r="F6" s="13">
        <v>140</v>
      </c>
    </row>
    <row r="7" spans="1:6" x14ac:dyDescent="0.25">
      <c r="A7" s="12" t="s">
        <v>8316</v>
      </c>
      <c r="B7" s="13"/>
      <c r="C7" s="13">
        <v>353</v>
      </c>
      <c r="D7" s="13">
        <v>19</v>
      </c>
      <c r="E7" s="13">
        <v>694</v>
      </c>
      <c r="F7" s="13">
        <v>1066</v>
      </c>
    </row>
    <row r="8" spans="1:6" x14ac:dyDescent="0.25">
      <c r="A8" s="12" t="s">
        <v>8355</v>
      </c>
      <c r="B8" s="13">
        <v>17</v>
      </c>
      <c r="C8" s="13">
        <v>80</v>
      </c>
      <c r="D8" s="13">
        <v>5</v>
      </c>
      <c r="E8" s="13">
        <v>85</v>
      </c>
      <c r="F8" s="13">
        <v>187</v>
      </c>
    </row>
    <row r="9" spans="1:6" x14ac:dyDescent="0.25">
      <c r="A9" s="12" t="s">
        <v>8360</v>
      </c>
      <c r="B9" s="13">
        <v>37</v>
      </c>
      <c r="C9" s="13">
        <v>493</v>
      </c>
      <c r="D9" s="13">
        <v>24</v>
      </c>
      <c r="E9" s="13">
        <v>839</v>
      </c>
      <c r="F9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BB4AC-E0E4-4DED-9696-DAFB03D7434D}">
  <dimension ref="A1:H13"/>
  <sheetViews>
    <sheetView workbookViewId="0">
      <selection activeCell="I21" sqref="I21"/>
    </sheetView>
  </sheetViews>
  <sheetFormatPr defaultRowHeight="15" x14ac:dyDescent="0.25"/>
  <cols>
    <col min="1" max="1" width="20.7109375" customWidth="1"/>
    <col min="2" max="2" width="25.85546875" customWidth="1"/>
    <col min="3" max="3" width="18.7109375" customWidth="1"/>
    <col min="4" max="4" width="21.7109375" customWidth="1"/>
    <col min="5" max="5" width="18.42578125" customWidth="1"/>
    <col min="6" max="6" width="25" customWidth="1"/>
    <col min="7" max="7" width="20.5703125" customWidth="1"/>
    <col min="8" max="8" width="21.7109375" customWidth="1"/>
  </cols>
  <sheetData>
    <row r="1" spans="1:8" x14ac:dyDescent="0.25">
      <c r="A1" t="s">
        <v>8385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</row>
    <row r="2" spans="1:8" x14ac:dyDescent="0.25">
      <c r="A2" t="s">
        <v>8393</v>
      </c>
      <c r="B2">
        <f>COUNTIFS(Data!$D:$D,"&lt;1000", Data!$F:$F, "successful",Data!$R:$R,"plays")</f>
        <v>141</v>
      </c>
      <c r="C2">
        <f>COUNTIFS(Data!$D:$D,"&lt;1000", Data!$F:$F, "failed",Data!$R:$R,"plays")</f>
        <v>45</v>
      </c>
      <c r="D2">
        <f>COUNTIFS(Data!$D:$D,"&lt;1000", Data!$F:$F, "canceled",Data!$R:$R,"plays")</f>
        <v>0</v>
      </c>
      <c r="E2">
        <f>SUM(B2+C2+D2)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25">
      <c r="A3" t="s">
        <v>8394</v>
      </c>
      <c r="B3">
        <f>COUNTIFS(Data!$D:$D,"&gt;999", Data!$D:$D,"&lt;5000",Data!$F:$F, "successful",Data!$R:$R,"plays")</f>
        <v>388</v>
      </c>
      <c r="C3">
        <f>COUNTIFS(Data!$D:$D,"&gt;999", Data!$D:$D,"&lt;5000",Data!$F:$F, "failed",Data!$R:$R,"plays")</f>
        <v>146</v>
      </c>
      <c r="D3">
        <f>COUNTIFS(Data!$D:$D,"&gt;999", Data!$D:$D,"&lt;5000",Data!$F:$F, "canceled",Data!$R:$R,"plays")</f>
        <v>0</v>
      </c>
      <c r="E3">
        <f t="shared" ref="E3:E13" si="0">SUM(B3+C3+D3)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25">
      <c r="A4" t="s">
        <v>8395</v>
      </c>
      <c r="B4">
        <f>COUNTIFS(Data!$D:$D,"&gt;4999", Data!$D:$D,"&lt;10000",Data!$F:$F, "successful",Data!$R:$R,"plays")</f>
        <v>93</v>
      </c>
      <c r="C4">
        <f>COUNTIFS(Data!$D:$D,"&gt;4999", Data!$D:$D,"&lt;10000",Data!$F:$F,"failed",Data!$R:$R,"plays")</f>
        <v>76</v>
      </c>
      <c r="D4">
        <f>COUNTIFS(Data!$D:$D,"&gt;4999", Data!$D:$D,"&lt;10000",Data!$F:$F, "canceled",Data!$R:$R,"plays")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5">
      <c r="A5" t="s">
        <v>8396</v>
      </c>
      <c r="B5">
        <f>COUNTIFS(Data!$D:$D,"&gt;9999", Data!$D:$D,"&lt;15000",Data!$F:$F, "successful",Data!$R:$R,"plays")</f>
        <v>39</v>
      </c>
      <c r="C5">
        <f>COUNTIFS(Data!$D:$D,"&gt;9999", Data!$D:$D,"&lt;15000",Data!$F:$F,"failed",Data!$R:$R,"plays")</f>
        <v>33</v>
      </c>
      <c r="D5">
        <f>COUNTIFS(Data!$D:$D,"&gt;9999", Data!$D:$D,"&lt;15000",Data!$F:$F,"canceled",Data!$R:$R,"plays")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5">
      <c r="A6" t="s">
        <v>8397</v>
      </c>
      <c r="B6">
        <f>COUNTIFS(Data!$D:$D,"&gt;14999", Data!$D:$D,"&lt;20000",Data!$F:$F, "successful",Data!$R:$R,"plays")</f>
        <v>12</v>
      </c>
      <c r="C6">
        <f>COUNTIFS(Data!$D:$D,"&gt;14999", Data!$D:$D,"&lt;20000",Data!$F:$F,"failed",Data!$R:$R,"plays")</f>
        <v>12</v>
      </c>
      <c r="D6">
        <f>COUNTIFS(Data!$D:$D,"&gt;14999", Data!$D:$D,"&lt;20000",Data!$F:$F, "canceled",Data!$R:$R,"plays")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8398</v>
      </c>
      <c r="B7">
        <f>COUNTIFS(Data!$D:$D,"&gt;19999", Data!$D:$D,"&lt;25000",Data!$F:$F, "successful",Data!$R:$R,"plays")</f>
        <v>9</v>
      </c>
      <c r="C7">
        <f>COUNTIFS(Data!$D:$D,"&gt;19999", Data!$D:$D,"&lt;25000",Data!$F:$F, "failed",Data!$R:$R,"plays")</f>
        <v>11</v>
      </c>
      <c r="D7">
        <f>COUNTIFS(Data!$D:$D,"&gt;19999", Data!$D:$D,"&lt;25000",Data!$F:$F,"canceled",Data!$R:$R,"plays")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t="s">
        <v>8399</v>
      </c>
      <c r="B8">
        <f>COUNTIFS(Data!$D:$D,"&gt;24999", Data!$D:$D,"&lt;30000",Data!$F:$F, "successful",Data!$R:$R,"plays")</f>
        <v>1</v>
      </c>
      <c r="C8">
        <f>COUNTIFS(Data!$D:$D,"&gt;24999", Data!$D:$D,"&lt;30000",Data!$F:$F,"failed",Data!$R:$R,"plays")</f>
        <v>4</v>
      </c>
      <c r="D8">
        <f>COUNTIFS(Data!$D:$D,"&gt;24999", Data!$D:$D,"&lt;30000",Data!$F:$F, "canceled",Data!$R:$R,"plays")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8400</v>
      </c>
      <c r="B9">
        <f>COUNTIFS(Data!$D:$D,"&gt;29000", Data!$D:$D,"&lt;35000",Data!$F:$F, "successful",Data!$R:$R,"plays")</f>
        <v>3</v>
      </c>
      <c r="C9">
        <f>COUNTIFS(Data!$D:$D,"&gt;29000", Data!$D:$D,"&lt;35000",Data!$F:$F, "failed",Data!$R:$R,"plays")</f>
        <v>8</v>
      </c>
      <c r="D9">
        <f>COUNTIFS(Data!$D:$D,"&gt;29000", Data!$D:$D,"&lt;35000",Data!$F:$F, "canceled",Data!$R:$R,"plays")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5">
      <c r="A10" t="s">
        <v>8401</v>
      </c>
      <c r="B10">
        <f>COUNTIFS(Data!$D:$D,"&gt;34999", Data!$D:$D,"&lt;40000",Data!$F:$F, "successful",Data!$R:$R,"plays")</f>
        <v>4</v>
      </c>
      <c r="C10">
        <f>COUNTIFS(Data!$D:$D,"&gt;34999", Data!$D:$D,"&lt;40000",Data!$F:$F,"failed",Data!$R:$R,"plays")</f>
        <v>2</v>
      </c>
      <c r="D10">
        <f>COUNTIFS(Data!$D:$D,"&gt;34999", Data!$D:$D,"&lt;40000",Data!$F:$F, "canceled",Data!$R:$R,"plays")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5">
      <c r="A11" t="s">
        <v>8402</v>
      </c>
      <c r="B11">
        <f>COUNTIFS(Data!$D:$D,"&gt;39999", Data!$D:$D,"&lt;45000",Data!$F:$F, "successful",Data!$R:$R,"plays")</f>
        <v>2</v>
      </c>
      <c r="C11">
        <f>COUNTIFS(Data!$D:$D,"&gt;39999", Data!$D:$D,"&lt;45000",Data!$F:$F,"failed",Data!$R:$R,"plays")</f>
        <v>1</v>
      </c>
      <c r="D11">
        <f>COUNTIFS(Data!$D:$D,"&gt;39999", Data!$D:$D,"&lt;45000",Data!$F:$F,"canceled",Data!$R:$R,"plays")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5">
      <c r="A12" t="s">
        <v>8404</v>
      </c>
      <c r="B12">
        <f>COUNTIFS(Data!$D:$D,"&gt;44999", Data!$D:$D,"&lt;50001",Data!$F:$F, "successful",Data!$R:$R,"plays")</f>
        <v>0</v>
      </c>
      <c r="C12">
        <f>COUNTIFS(Data!$D:$D,"&gt;44999", Data!$D:$D,"&lt;50001",Data!$F:$F, "failed",Data!$R:$R,"plays")</f>
        <v>5</v>
      </c>
      <c r="D12">
        <f>COUNTIFS(Data!$D:$D,"&gt;44999", Data!$D:$D,"&lt;50001",Data!$F:$F, "canceled",Data!$R:$R,"plays")</f>
        <v>0</v>
      </c>
      <c r="E12">
        <f t="shared" si="0"/>
        <v>5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8403</v>
      </c>
      <c r="B13">
        <f>COUNTIFS(Data!$D:$D,"&gt;50000",Data!$F:$F, "successful",Data!$R:$R,"plays")</f>
        <v>2</v>
      </c>
      <c r="C13">
        <f>COUNTIFS(Data!$D:$D,"&gt;50000",Data!$F:$F, "failed",Data!$R:$R,"plays")</f>
        <v>10</v>
      </c>
      <c r="D13">
        <f>COUNTIFS(Data!$D:$D,"&gt;50000",Data!$F:$F, "canceled",Data!$R:$R,"plays")</f>
        <v>0</v>
      </c>
      <c r="E13">
        <f t="shared" si="0"/>
        <v>12</v>
      </c>
      <c r="F13">
        <f t="shared" si="1"/>
        <v>17</v>
      </c>
      <c r="G13">
        <f t="shared" si="2"/>
        <v>83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Outcomes Based on Launch Date</vt:lpstr>
      <vt:lpstr>Theater Outcomes by Launch Date</vt:lpstr>
      <vt:lpstr>Data</vt:lpstr>
      <vt:lpstr>Category Statistics</vt:lpstr>
      <vt:lpstr>Subcategory Statistics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katz</cp:lastModifiedBy>
  <dcterms:created xsi:type="dcterms:W3CDTF">2017-04-20T15:17:24Z</dcterms:created>
  <dcterms:modified xsi:type="dcterms:W3CDTF">2021-12-16T19:45:24Z</dcterms:modified>
</cp:coreProperties>
</file>