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david\Documents\git\Civ7CheatSheet\"/>
    </mc:Choice>
  </mc:AlternateContent>
  <xr:revisionPtr revIDLastSave="0" documentId="13_ncr:1_{DE97EA6C-3935-4B96-9AEE-788B76E2FFFA}" xr6:coauthVersionLast="47" xr6:coauthVersionMax="47" xr10:uidLastSave="{00000000-0000-0000-0000-000000000000}"/>
  <bookViews>
    <workbookView xWindow="-25710" yWindow="12200" windowWidth="25820" windowHeight="15500" xr2:uid="{00000000-000D-0000-FFFF-FFFF00000000}"/>
  </bookViews>
  <sheets>
    <sheet name="Tabelle1" sheetId="1" r:id="rId1"/>
    <sheet name="Experiments" sheetId="2" r:id="rId2"/>
    <sheet name="Tabelle2" sheetId="3" r:id="rId3"/>
  </sheets>
  <definedNames>
    <definedName name="_xlnm._FilterDatabase" localSheetId="0" hidden="1">Tabelle1!$A$1:$H$53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2" l="1"/>
  <c r="K8" i="2"/>
  <c r="L7" i="2"/>
  <c r="K7" i="2"/>
  <c r="L6" i="2"/>
  <c r="K6" i="2"/>
  <c r="C3" i="1"/>
</calcChain>
</file>

<file path=xl/sharedStrings.xml><?xml version="1.0" encoding="utf-8"?>
<sst xmlns="http://schemas.openxmlformats.org/spreadsheetml/2006/main" count="365" uniqueCount="170">
  <si>
    <t>Building</t>
  </si>
  <si>
    <t>Age</t>
  </si>
  <si>
    <t>INN</t>
  </si>
  <si>
    <t>Exploration</t>
  </si>
  <si>
    <t>none</t>
  </si>
  <si>
    <t>UNIVERSITY</t>
  </si>
  <si>
    <t>+5 science</t>
  </si>
  <si>
    <t>+1 science to quarters</t>
  </si>
  <si>
    <t>BRICKYARD</t>
  </si>
  <si>
    <t>+1 production</t>
  </si>
  <si>
    <t>yes</t>
  </si>
  <si>
    <t>no</t>
  </si>
  <si>
    <t>ProductionCost</t>
  </si>
  <si>
    <t>AdjacencyBonus</t>
  </si>
  <si>
    <t>BonusTo</t>
  </si>
  <si>
    <t>PruchaseInTowns</t>
  </si>
  <si>
    <t>BaseYield</t>
  </si>
  <si>
    <t>+3 food +2 happiness</t>
  </si>
  <si>
    <t>+1 food for adjacent: coastal terrain, navigable river terrain, wonder</t>
  </si>
  <si>
    <t>+1 science for adjacent: ressource, wonder</t>
  </si>
  <si>
    <t>GRISTMILL</t>
  </si>
  <si>
    <t>+4 food</t>
  </si>
  <si>
    <t>Notes</t>
  </si>
  <si>
    <t>GUILDHALL</t>
  </si>
  <si>
    <t>+1 gold for adjacent: coastal terrain, navigable river terrain, wonder</t>
  </si>
  <si>
    <t>OBSERVATORY</t>
  </si>
  <si>
    <t>+4 science</t>
  </si>
  <si>
    <t>SAW PIT</t>
  </si>
  <si>
    <t>+3 production</t>
  </si>
  <si>
    <t>SHIPYARD</t>
  </si>
  <si>
    <t>+5 production</t>
  </si>
  <si>
    <t>+1 production for adjacent: ressource, wonder</t>
  </si>
  <si>
    <t>GRANARY</t>
  </si>
  <si>
    <t>+1 food</t>
  </si>
  <si>
    <t>GARDEN</t>
  </si>
  <si>
    <t>Antiquity</t>
  </si>
  <si>
    <t>+3 food</t>
  </si>
  <si>
    <t>1+ food for adjacent: coastal terrain, navigable river terrain, wonder</t>
  </si>
  <si>
    <t>ALTAR</t>
  </si>
  <si>
    <t>+2 happiness</t>
  </si>
  <si>
    <t>+1 happiness for adjacent: wonder</t>
  </si>
  <si>
    <t>MARKET</t>
  </si>
  <si>
    <t>+2 gold</t>
  </si>
  <si>
    <t>BATH</t>
  </si>
  <si>
    <t>MONUMENT</t>
  </si>
  <si>
    <t>+2 culture +1 influence</t>
  </si>
  <si>
    <t>+1 culture for adjacent: mountain, natural wonder, wonder</t>
  </si>
  <si>
    <t>BARRACKS</t>
  </si>
  <si>
    <t>+2 production</t>
  </si>
  <si>
    <t>+10% production towards naval units</t>
  </si>
  <si>
    <t>+10% production towards land units</t>
  </si>
  <si>
    <t>+10% growth rate</t>
  </si>
  <si>
    <t>VILLA</t>
  </si>
  <si>
    <t>+3 happiness +2 influence</t>
  </si>
  <si>
    <t>+1 happiness for adjacent: mountain, natural wonder, wonder</t>
  </si>
  <si>
    <t>SAWMILL</t>
  </si>
  <si>
    <t>AMPHITHEATER</t>
  </si>
  <si>
    <t>+4 culture</t>
  </si>
  <si>
    <t>+10% production towards wonders</t>
  </si>
  <si>
    <t>BLACKSMITH</t>
  </si>
  <si>
    <t>KILN</t>
  </si>
  <si>
    <t>TEMPLE</t>
  </si>
  <si>
    <t>+4 happiness</t>
  </si>
  <si>
    <t>+4 gold +2 influence</t>
  </si>
  <si>
    <t>WHARF</t>
  </si>
  <si>
    <t>must be placed on a river</t>
  </si>
  <si>
    <t>must be placed on coast adjacent to land</t>
  </si>
  <si>
    <t>gets additional bonuses from Pantheon</t>
  </si>
  <si>
    <t>1 relic slot; unlocks missionaries in this settlement</t>
  </si>
  <si>
    <t>LIGHTHOUSE</t>
  </si>
  <si>
    <t>+3 gold</t>
  </si>
  <si>
    <t>ARENA</t>
  </si>
  <si>
    <t>ANCIENT BRIDGE</t>
  </si>
  <si>
    <t>+4 gold</t>
  </si>
  <si>
    <t>LIBRARY</t>
  </si>
  <si>
    <t>+2 science</t>
  </si>
  <si>
    <t>2 relic slots</t>
  </si>
  <si>
    <t>ACADEMY</t>
  </si>
  <si>
    <t>3 codex slots</t>
  </si>
  <si>
    <t>FISHING QUAY</t>
  </si>
  <si>
    <t>must be placed on navigable river; land units can move across without needing to embark</t>
  </si>
  <si>
    <t>Can the Gristmill be placed on any river</t>
  </si>
  <si>
    <t>Do Barracks keep their 10% production bonus at age transition?</t>
  </si>
  <si>
    <t>Can the Bath be placed on any river -&gt; can be placed on (small) river and navigable river</t>
  </si>
  <si>
    <t>Does Lighthouse keep ist ressource slots at age transition --&gt; no</t>
  </si>
  <si>
    <t>Does Market keep ist ressource slots at age transition --&gt; no</t>
  </si>
  <si>
    <t>after AT with barracks: Courser at 150 needs 8 rounds at 18 prod and initial overprod bonus</t>
  </si>
  <si>
    <t>after AT with barracks: Courser at 150 needs 5 rounds at 33 prod</t>
  </si>
  <si>
    <t>no 10%</t>
  </si>
  <si>
    <t>with 10%</t>
  </si>
  <si>
    <t>after AT no barracks: Courser at 150 needs 12 rounds at 13 prod</t>
  </si>
  <si>
    <t>is</t>
  </si>
  <si>
    <t>8 (boosted)</t>
  </si>
  <si>
    <t>Does balcksmith keep bonus to quarters at Age transition? --&gt; no</t>
  </si>
  <si>
    <t>STONECUTTER</t>
  </si>
  <si>
    <t>Is STONECUTTER already available in Antiquity</t>
  </si>
  <si>
    <t>STONECUTTER ageless? -&gt; available only from beginning of exploration</t>
  </si>
  <si>
    <t>SAWMILL ageless -&gt;unlocked in Exploration (machinery), can also be build in Modern</t>
  </si>
  <si>
    <t>hoover keys</t>
  </si>
  <si>
    <t>hoover Text</t>
  </si>
  <si>
    <t>on a river</t>
  </si>
  <si>
    <t>Place on (small) river or a navigable river tile. Can therefore be used to place urban districts on navigable river tiles.</t>
  </si>
  <si>
    <t>Is fishing quay only available when tile to build is available? --&gt;yes</t>
  </si>
  <si>
    <t>Gristmill ageless? -&gt;unlocked in Exploration (machinery), can also be build in Modern</t>
  </si>
  <si>
    <t>ageless</t>
  </si>
  <si>
    <t>Means that this building can also be build in the following ages after it is unlocked. Also means that this building can not be overbuild. So, place carefully, because it is going to stay!</t>
  </si>
  <si>
    <t>The Age in which the building is unlocked and can be build. Only ageless buildings can also be build in the subsequent ages.</t>
  </si>
  <si>
    <t>Antiquity - ageless</t>
  </si>
  <si>
    <t>Exploration - ageless</t>
  </si>
  <si>
    <t>city park gives +1 happy on vegetated, all tiles or just the one it is placed on?</t>
  </si>
  <si>
    <t>ARMORER</t>
  </si>
  <si>
    <t>+4 production</t>
  </si>
  <si>
    <t>DUNGEON</t>
  </si>
  <si>
    <t>+3 production +2 influence</t>
  </si>
  <si>
    <t>CANNERY</t>
  </si>
  <si>
    <t>Modern</t>
  </si>
  <si>
    <t>+5 food</t>
  </si>
  <si>
    <t>CITY PARK</t>
  </si>
  <si>
    <t>DEPARTMENT STORE</t>
  </si>
  <si>
    <t>+5 happiness</t>
  </si>
  <si>
    <t>FACTORY</t>
  </si>
  <si>
    <t>+6 production</t>
  </si>
  <si>
    <t>+1 production for adjacent: ressource</t>
  </si>
  <si>
    <t>GROCER</t>
  </si>
  <si>
    <t>Modern - ageless</t>
  </si>
  <si>
    <t>HOSPITAL</t>
  </si>
  <si>
    <t>+15% growth rate</t>
  </si>
  <si>
    <t>IRONWORKS</t>
  </si>
  <si>
    <t>LABORATORY</t>
  </si>
  <si>
    <t>MEDIEVAL BRIDGE</t>
  </si>
  <si>
    <t>MENAGERIE</t>
  </si>
  <si>
    <t>MUSEUM</t>
  </si>
  <si>
    <t>+5 culture</t>
  </si>
  <si>
    <t>OPERA HOUSE</t>
  </si>
  <si>
    <t>+6 culture +3 influence</t>
  </si>
  <si>
    <t>PAVILION</t>
  </si>
  <si>
    <t>PORT</t>
  </si>
  <si>
    <t>+5 gold</t>
  </si>
  <si>
    <t>RADIO STATION</t>
  </si>
  <si>
    <t>+6 happiness +4 influence</t>
  </si>
  <si>
    <t>RAIL STATION</t>
  </si>
  <si>
    <t>+8 gold</t>
  </si>
  <si>
    <t>+10% production towards training units; Upgrades Any Road to Settlements that also have a Rail Station into Railroads; Occupies a full tile.</t>
  </si>
  <si>
    <t>SCHOOLHOUSE</t>
  </si>
  <si>
    <t>STOCK EXCHANGE</t>
  </si>
  <si>
    <t>+6 gold</t>
  </si>
  <si>
    <t>TENEMENT</t>
  </si>
  <si>
    <t>+6 food</t>
  </si>
  <si>
    <t>BANK</t>
  </si>
  <si>
    <t>+3 artifact slots</t>
  </si>
  <si>
    <t>must be placed on coast, lake, or navigable river</t>
  </si>
  <si>
    <t>+ 2 resource slots; must be placed on coast</t>
  </si>
  <si>
    <t>+ 2 resource slots; must be placed on coast adjacent to land</t>
  </si>
  <si>
    <t>+ 2 resource slots; must be placed on coast or navigable river</t>
  </si>
  <si>
    <t>+ 1 resource slot; Allows one type of Factory Resource to be slotted in this Settlement; Must be built in a city connected to the Capital by Railroad.</t>
  </si>
  <si>
    <t>+ 1 resource slot</t>
  </si>
  <si>
    <t>AERODROME</t>
  </si>
  <si>
    <t>+8 production</t>
  </si>
  <si>
    <t>must be placed on Flat Terrain, required to train air units; occupies a full tile</t>
  </si>
  <si>
    <t>+1 food to: Camps, Farms, Fishing Boats, Pastures; Plantations, uncultivated rural tiles</t>
  </si>
  <si>
    <t>+1 food to: Farms, Pastures, and Plantations</t>
  </si>
  <si>
    <t>+1 happiness to: quarters</t>
  </si>
  <si>
    <t>+1 production to: Clay Pits, Mines, and Quarries</t>
  </si>
  <si>
    <t>+1 gold to: quarters</t>
  </si>
  <si>
    <t>+1 production to: Camps, Woodcutters</t>
  </si>
  <si>
    <t>+1 happiness to: Camps and Pastures</t>
  </si>
  <si>
    <t>+1 food to: Fishing Boats</t>
  </si>
  <si>
    <t>+1 production to: quarters</t>
  </si>
  <si>
    <t>+1 happiness on vegetation</t>
  </si>
  <si>
    <t>+1 production to: Mines, Quarries; Woodcutters, Clay Pits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</si>
</sst>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tint="-0.34998626667073579"/>
      <name val="Calibri"/>
      <family val="2"/>
      <scheme val="minor"/>
    </font>
    <font>
      <sz val="11"/>
      <color theme="9"/>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1" fillId="0" borderId="0" xfId="0" applyFont="1"/>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
  <sheetViews>
    <sheetView tabSelected="1" topLeftCell="E19" zoomScale="130" zoomScaleNormal="130" workbookViewId="0">
      <selection activeCell="F27" sqref="F27"/>
    </sheetView>
  </sheetViews>
  <sheetFormatPr baseColWidth="10" defaultColWidth="8.7265625" defaultRowHeight="14.5" x14ac:dyDescent="0.35"/>
  <cols>
    <col min="1" max="1" width="20.1796875" customWidth="1"/>
    <col min="2" max="2" width="27.90625" customWidth="1"/>
    <col min="3" max="3" width="26.6328125" customWidth="1"/>
    <col min="4" max="4" width="23.26953125" style="1" customWidth="1"/>
    <col min="5" max="5" width="63.08984375" style="1" customWidth="1"/>
    <col min="6" max="6" width="42.26953125" style="1" customWidth="1"/>
    <col min="7" max="7" width="78.6328125" style="1" customWidth="1"/>
    <col min="8" max="8" width="19.54296875" customWidth="1"/>
  </cols>
  <sheetData>
    <row r="1" spans="1:8" x14ac:dyDescent="0.35">
      <c r="A1" t="s">
        <v>0</v>
      </c>
      <c r="B1" t="s">
        <v>1</v>
      </c>
      <c r="C1" t="s">
        <v>12</v>
      </c>
      <c r="D1" s="1" t="s">
        <v>16</v>
      </c>
      <c r="E1" s="1" t="s">
        <v>13</v>
      </c>
      <c r="F1" s="1" t="s">
        <v>14</v>
      </c>
      <c r="G1" s="1" t="s">
        <v>22</v>
      </c>
      <c r="H1" s="1" t="s">
        <v>15</v>
      </c>
    </row>
    <row r="2" spans="1:8" x14ac:dyDescent="0.35">
      <c r="A2" t="s">
        <v>77</v>
      </c>
      <c r="B2" t="s">
        <v>35</v>
      </c>
      <c r="C2">
        <v>195</v>
      </c>
      <c r="D2" s="1" t="s">
        <v>26</v>
      </c>
      <c r="E2" s="1" t="s">
        <v>19</v>
      </c>
      <c r="F2" s="1" t="s">
        <v>4</v>
      </c>
      <c r="G2" s="1" t="s">
        <v>78</v>
      </c>
      <c r="H2" s="1" t="s">
        <v>11</v>
      </c>
    </row>
    <row r="3" spans="1:8" x14ac:dyDescent="0.35">
      <c r="A3" t="s">
        <v>38</v>
      </c>
      <c r="B3" t="s">
        <v>35</v>
      </c>
      <c r="C3">
        <f>55*360/220</f>
        <v>90</v>
      </c>
      <c r="D3" s="1" t="s">
        <v>39</v>
      </c>
      <c r="E3" s="1" t="s">
        <v>40</v>
      </c>
      <c r="F3" s="1" t="s">
        <v>4</v>
      </c>
      <c r="G3" s="1" t="s">
        <v>67</v>
      </c>
      <c r="H3" s="1" t="s">
        <v>10</v>
      </c>
    </row>
    <row r="4" spans="1:8" x14ac:dyDescent="0.35">
      <c r="A4" t="s">
        <v>56</v>
      </c>
      <c r="B4" t="s">
        <v>35</v>
      </c>
      <c r="C4">
        <v>195</v>
      </c>
      <c r="D4" s="1" t="s">
        <v>57</v>
      </c>
      <c r="E4" s="1" t="s">
        <v>46</v>
      </c>
      <c r="F4" s="1" t="s">
        <v>58</v>
      </c>
      <c r="H4" s="1" t="s">
        <v>11</v>
      </c>
    </row>
    <row r="5" spans="1:8" x14ac:dyDescent="0.35">
      <c r="A5" t="s">
        <v>72</v>
      </c>
      <c r="B5" t="s">
        <v>35</v>
      </c>
      <c r="C5">
        <v>60</v>
      </c>
      <c r="D5" s="1" t="s">
        <v>73</v>
      </c>
      <c r="E5" s="1" t="s">
        <v>4</v>
      </c>
      <c r="F5" s="1" t="s">
        <v>4</v>
      </c>
      <c r="G5" s="1" t="s">
        <v>80</v>
      </c>
      <c r="H5" s="1" t="s">
        <v>11</v>
      </c>
    </row>
    <row r="6" spans="1:8" x14ac:dyDescent="0.35">
      <c r="A6" t="s">
        <v>156</v>
      </c>
      <c r="B6" t="s">
        <v>115</v>
      </c>
      <c r="C6">
        <v>700</v>
      </c>
      <c r="D6" s="1" t="s">
        <v>157</v>
      </c>
      <c r="E6" s="1" t="s">
        <v>4</v>
      </c>
      <c r="F6" s="1" t="s">
        <v>4</v>
      </c>
      <c r="G6" s="1" t="s">
        <v>158</v>
      </c>
      <c r="H6" s="1" t="s">
        <v>11</v>
      </c>
    </row>
    <row r="7" spans="1:8" x14ac:dyDescent="0.35">
      <c r="A7" t="s">
        <v>71</v>
      </c>
      <c r="B7" t="s">
        <v>35</v>
      </c>
      <c r="C7">
        <v>195</v>
      </c>
      <c r="D7" s="1" t="s">
        <v>62</v>
      </c>
      <c r="E7" s="1" t="s">
        <v>54</v>
      </c>
      <c r="F7" s="1" t="s">
        <v>161</v>
      </c>
      <c r="H7" s="1" t="s">
        <v>11</v>
      </c>
    </row>
    <row r="8" spans="1:8" x14ac:dyDescent="0.35">
      <c r="A8" t="s">
        <v>110</v>
      </c>
      <c r="B8" t="s">
        <v>3</v>
      </c>
      <c r="C8">
        <v>200</v>
      </c>
      <c r="D8" s="1" t="s">
        <v>111</v>
      </c>
      <c r="E8" s="1" t="s">
        <v>31</v>
      </c>
      <c r="F8" s="1" t="s">
        <v>50</v>
      </c>
      <c r="H8" s="1" t="s">
        <v>11</v>
      </c>
    </row>
    <row r="9" spans="1:8" x14ac:dyDescent="0.35">
      <c r="A9" t="s">
        <v>148</v>
      </c>
      <c r="B9" t="s">
        <v>3</v>
      </c>
      <c r="C9">
        <v>250</v>
      </c>
      <c r="D9" s="1" t="s">
        <v>42</v>
      </c>
      <c r="E9" s="1" t="s">
        <v>24</v>
      </c>
      <c r="F9" s="1" t="s">
        <v>163</v>
      </c>
      <c r="H9" s="1" t="s">
        <v>11</v>
      </c>
    </row>
    <row r="10" spans="1:8" x14ac:dyDescent="0.35">
      <c r="A10" t="s">
        <v>47</v>
      </c>
      <c r="B10" t="s">
        <v>35</v>
      </c>
      <c r="C10">
        <v>90</v>
      </c>
      <c r="D10" s="1" t="s">
        <v>48</v>
      </c>
      <c r="E10" s="1" t="s">
        <v>31</v>
      </c>
      <c r="F10" s="1" t="s">
        <v>50</v>
      </c>
      <c r="H10" s="1" t="s">
        <v>11</v>
      </c>
    </row>
    <row r="11" spans="1:8" x14ac:dyDescent="0.35">
      <c r="A11" t="s">
        <v>43</v>
      </c>
      <c r="B11" t="s">
        <v>35</v>
      </c>
      <c r="C11">
        <v>130</v>
      </c>
      <c r="D11" s="1" t="s">
        <v>21</v>
      </c>
      <c r="E11" s="1" t="s">
        <v>18</v>
      </c>
      <c r="F11" s="1" t="s">
        <v>51</v>
      </c>
      <c r="G11" s="1" t="s">
        <v>65</v>
      </c>
      <c r="H11" s="1" t="s">
        <v>11</v>
      </c>
    </row>
    <row r="12" spans="1:8" x14ac:dyDescent="0.35">
      <c r="A12" t="s">
        <v>59</v>
      </c>
      <c r="B12" t="s">
        <v>35</v>
      </c>
      <c r="C12">
        <v>130</v>
      </c>
      <c r="D12" s="1" t="s">
        <v>28</v>
      </c>
      <c r="E12" s="1" t="s">
        <v>31</v>
      </c>
      <c r="F12" s="1" t="s">
        <v>167</v>
      </c>
      <c r="H12" s="1" t="s">
        <v>11</v>
      </c>
    </row>
    <row r="13" spans="1:8" x14ac:dyDescent="0.35">
      <c r="A13" t="s">
        <v>8</v>
      </c>
      <c r="B13" t="s">
        <v>107</v>
      </c>
      <c r="C13">
        <v>55</v>
      </c>
      <c r="D13" s="1" t="s">
        <v>9</v>
      </c>
      <c r="E13" s="1" t="s">
        <v>4</v>
      </c>
      <c r="F13" s="1" t="s">
        <v>162</v>
      </c>
      <c r="H13" s="1" t="s">
        <v>10</v>
      </c>
    </row>
    <row r="14" spans="1:8" x14ac:dyDescent="0.35">
      <c r="A14" t="s">
        <v>114</v>
      </c>
      <c r="B14" t="s">
        <v>115</v>
      </c>
      <c r="C14">
        <v>600</v>
      </c>
      <c r="D14" s="1" t="s">
        <v>116</v>
      </c>
      <c r="E14" s="1" t="s">
        <v>18</v>
      </c>
      <c r="F14" s="1" t="s">
        <v>51</v>
      </c>
      <c r="H14" s="1" t="s">
        <v>11</v>
      </c>
    </row>
    <row r="15" spans="1:8" x14ac:dyDescent="0.35">
      <c r="A15" t="s">
        <v>117</v>
      </c>
      <c r="B15" t="s">
        <v>115</v>
      </c>
      <c r="C15">
        <v>500</v>
      </c>
      <c r="D15" s="1" t="s">
        <v>62</v>
      </c>
      <c r="E15" s="1" t="s">
        <v>54</v>
      </c>
      <c r="F15" s="1" t="s">
        <v>168</v>
      </c>
      <c r="H15" s="1" t="s">
        <v>11</v>
      </c>
    </row>
    <row r="16" spans="1:8" x14ac:dyDescent="0.35">
      <c r="A16" t="s">
        <v>118</v>
      </c>
      <c r="B16" t="s">
        <v>115</v>
      </c>
      <c r="C16">
        <v>600</v>
      </c>
      <c r="D16" s="1" t="s">
        <v>119</v>
      </c>
      <c r="E16" s="1" t="s">
        <v>54</v>
      </c>
      <c r="F16" s="1" t="s">
        <v>4</v>
      </c>
      <c r="G16" s="1" t="s">
        <v>155</v>
      </c>
      <c r="H16" s="1" t="s">
        <v>11</v>
      </c>
    </row>
    <row r="17" spans="1:8" x14ac:dyDescent="0.35">
      <c r="A17" t="s">
        <v>112</v>
      </c>
      <c r="B17" t="s">
        <v>3</v>
      </c>
      <c r="C17">
        <v>200</v>
      </c>
      <c r="D17" s="1" t="s">
        <v>113</v>
      </c>
      <c r="E17" s="1" t="s">
        <v>31</v>
      </c>
      <c r="H17" s="1" t="s">
        <v>11</v>
      </c>
    </row>
    <row r="18" spans="1:8" x14ac:dyDescent="0.35">
      <c r="A18" t="s">
        <v>120</v>
      </c>
      <c r="B18" t="s">
        <v>115</v>
      </c>
      <c r="C18">
        <v>600</v>
      </c>
      <c r="D18" s="1" t="s">
        <v>121</v>
      </c>
      <c r="E18" s="1" t="s">
        <v>122</v>
      </c>
      <c r="F18" s="1" t="s">
        <v>4</v>
      </c>
      <c r="G18" s="1" t="s">
        <v>154</v>
      </c>
      <c r="H18" s="1" t="s">
        <v>11</v>
      </c>
    </row>
    <row r="19" spans="1:8" x14ac:dyDescent="0.35">
      <c r="A19" t="s">
        <v>79</v>
      </c>
      <c r="B19" t="s">
        <v>107</v>
      </c>
      <c r="C19">
        <v>55</v>
      </c>
      <c r="D19" s="1" t="s">
        <v>33</v>
      </c>
      <c r="E19" s="1" t="s">
        <v>4</v>
      </c>
      <c r="F19" s="1" t="s">
        <v>166</v>
      </c>
      <c r="G19" s="1" t="s">
        <v>150</v>
      </c>
      <c r="H19" s="1" t="s">
        <v>10</v>
      </c>
    </row>
    <row r="20" spans="1:8" x14ac:dyDescent="0.35">
      <c r="A20" t="s">
        <v>34</v>
      </c>
      <c r="B20" t="s">
        <v>35</v>
      </c>
      <c r="C20">
        <v>90</v>
      </c>
      <c r="D20" s="1" t="s">
        <v>36</v>
      </c>
      <c r="E20" s="1" t="s">
        <v>37</v>
      </c>
      <c r="F20" s="1" t="s">
        <v>4</v>
      </c>
      <c r="H20" s="1" t="s">
        <v>11</v>
      </c>
    </row>
    <row r="21" spans="1:8" x14ac:dyDescent="0.35">
      <c r="A21" t="s">
        <v>32</v>
      </c>
      <c r="B21" t="s">
        <v>107</v>
      </c>
      <c r="C21">
        <v>55</v>
      </c>
      <c r="D21" s="1" t="s">
        <v>33</v>
      </c>
      <c r="E21" s="1" t="s">
        <v>4</v>
      </c>
      <c r="F21" s="1" t="s">
        <v>160</v>
      </c>
      <c r="H21" s="1" t="s">
        <v>10</v>
      </c>
    </row>
    <row r="22" spans="1:8" x14ac:dyDescent="0.35">
      <c r="A22" t="s">
        <v>20</v>
      </c>
      <c r="B22" t="s">
        <v>108</v>
      </c>
      <c r="C22">
        <v>175</v>
      </c>
      <c r="D22" s="1" t="s">
        <v>21</v>
      </c>
      <c r="E22" s="1" t="s">
        <v>4</v>
      </c>
      <c r="F22" s="1" t="s">
        <v>160</v>
      </c>
      <c r="G22" s="1" t="s">
        <v>65</v>
      </c>
      <c r="H22" s="1" t="s">
        <v>10</v>
      </c>
    </row>
    <row r="23" spans="1:8" x14ac:dyDescent="0.35">
      <c r="A23" t="s">
        <v>123</v>
      </c>
      <c r="B23" t="s">
        <v>124</v>
      </c>
      <c r="C23">
        <v>500</v>
      </c>
      <c r="D23" s="1" t="s">
        <v>21</v>
      </c>
      <c r="E23" s="1" t="s">
        <v>4</v>
      </c>
      <c r="F23" s="1" t="s">
        <v>159</v>
      </c>
      <c r="H23" s="1" t="s">
        <v>10</v>
      </c>
    </row>
    <row r="24" spans="1:8" x14ac:dyDescent="0.35">
      <c r="A24" t="s">
        <v>23</v>
      </c>
      <c r="B24" t="s">
        <v>3</v>
      </c>
      <c r="C24">
        <v>200</v>
      </c>
      <c r="D24" s="1" t="s">
        <v>63</v>
      </c>
      <c r="E24" s="1" t="s">
        <v>24</v>
      </c>
      <c r="F24" s="1" t="s">
        <v>4</v>
      </c>
      <c r="H24" s="1" t="s">
        <v>11</v>
      </c>
    </row>
    <row r="25" spans="1:8" x14ac:dyDescent="0.35">
      <c r="A25" t="s">
        <v>125</v>
      </c>
      <c r="B25" t="s">
        <v>3</v>
      </c>
      <c r="C25">
        <v>250</v>
      </c>
      <c r="D25" s="1" t="s">
        <v>116</v>
      </c>
      <c r="E25" s="1" t="s">
        <v>18</v>
      </c>
      <c r="F25" s="1" t="s">
        <v>126</v>
      </c>
      <c r="H25" s="1" t="s">
        <v>11</v>
      </c>
    </row>
    <row r="26" spans="1:8" x14ac:dyDescent="0.35">
      <c r="A26" t="s">
        <v>2</v>
      </c>
      <c r="B26" t="s">
        <v>3</v>
      </c>
      <c r="C26">
        <v>200</v>
      </c>
      <c r="D26" s="1" t="s">
        <v>17</v>
      </c>
      <c r="E26" s="1" t="s">
        <v>18</v>
      </c>
      <c r="F26" s="1" t="s">
        <v>4</v>
      </c>
      <c r="H26" s="1" t="s">
        <v>11</v>
      </c>
    </row>
    <row r="27" spans="1:8" x14ac:dyDescent="0.35">
      <c r="A27" t="s">
        <v>127</v>
      </c>
      <c r="B27" t="s">
        <v>124</v>
      </c>
      <c r="C27">
        <v>500</v>
      </c>
      <c r="D27" s="1" t="s">
        <v>111</v>
      </c>
      <c r="E27" s="1" t="s">
        <v>4</v>
      </c>
      <c r="F27" s="1" t="s">
        <v>169</v>
      </c>
      <c r="H27" s="1" t="s">
        <v>10</v>
      </c>
    </row>
    <row r="28" spans="1:8" x14ac:dyDescent="0.35">
      <c r="A28" t="s">
        <v>60</v>
      </c>
      <c r="B28" t="s">
        <v>3</v>
      </c>
      <c r="C28">
        <v>200</v>
      </c>
      <c r="D28" s="1" t="s">
        <v>57</v>
      </c>
      <c r="E28" s="1" t="s">
        <v>46</v>
      </c>
      <c r="F28" s="1" t="s">
        <v>58</v>
      </c>
      <c r="H28" s="1" t="s">
        <v>11</v>
      </c>
    </row>
    <row r="29" spans="1:8" x14ac:dyDescent="0.35">
      <c r="A29" t="s">
        <v>128</v>
      </c>
      <c r="B29" t="s">
        <v>115</v>
      </c>
      <c r="C29">
        <v>650</v>
      </c>
      <c r="D29" s="1" t="s">
        <v>26</v>
      </c>
      <c r="E29" s="1" t="s">
        <v>19</v>
      </c>
      <c r="F29" s="1" t="s">
        <v>4</v>
      </c>
      <c r="H29" s="1" t="s">
        <v>11</v>
      </c>
    </row>
    <row r="30" spans="1:8" x14ac:dyDescent="0.35">
      <c r="A30" t="s">
        <v>74</v>
      </c>
      <c r="B30" t="s">
        <v>35</v>
      </c>
      <c r="C30">
        <v>90</v>
      </c>
      <c r="D30" s="1" t="s">
        <v>75</v>
      </c>
      <c r="E30" s="1" t="s">
        <v>19</v>
      </c>
      <c r="F30" s="1" t="s">
        <v>4</v>
      </c>
      <c r="G30" s="1" t="s">
        <v>76</v>
      </c>
      <c r="H30" s="1" t="s">
        <v>11</v>
      </c>
    </row>
    <row r="31" spans="1:8" x14ac:dyDescent="0.35">
      <c r="A31" t="s">
        <v>69</v>
      </c>
      <c r="B31" t="s">
        <v>35</v>
      </c>
      <c r="C31">
        <v>130</v>
      </c>
      <c r="D31" s="1" t="s">
        <v>70</v>
      </c>
      <c r="E31" s="1" t="s">
        <v>24</v>
      </c>
      <c r="F31" s="1" t="s">
        <v>4</v>
      </c>
      <c r="G31" s="1" t="s">
        <v>151</v>
      </c>
      <c r="H31" s="1" t="s">
        <v>11</v>
      </c>
    </row>
    <row r="32" spans="1:8" x14ac:dyDescent="0.35">
      <c r="A32" t="s">
        <v>41</v>
      </c>
      <c r="B32" t="s">
        <v>35</v>
      </c>
      <c r="C32">
        <v>90</v>
      </c>
      <c r="D32" s="1" t="s">
        <v>42</v>
      </c>
      <c r="E32" s="1" t="s">
        <v>24</v>
      </c>
      <c r="F32" s="1" t="s">
        <v>4</v>
      </c>
      <c r="G32" s="1" t="s">
        <v>65</v>
      </c>
      <c r="H32" s="1" t="s">
        <v>11</v>
      </c>
    </row>
    <row r="33" spans="1:8" x14ac:dyDescent="0.35">
      <c r="A33" t="s">
        <v>129</v>
      </c>
      <c r="B33" t="s">
        <v>3</v>
      </c>
      <c r="C33">
        <v>200</v>
      </c>
      <c r="D33" s="1" t="s">
        <v>73</v>
      </c>
      <c r="E33" s="1" t="s">
        <v>4</v>
      </c>
      <c r="F33" s="1" t="s">
        <v>4</v>
      </c>
      <c r="G33" s="1" t="s">
        <v>80</v>
      </c>
      <c r="H33" s="1" t="s">
        <v>11</v>
      </c>
    </row>
    <row r="34" spans="1:8" x14ac:dyDescent="0.35">
      <c r="A34" t="s">
        <v>130</v>
      </c>
      <c r="B34" t="s">
        <v>3</v>
      </c>
      <c r="C34">
        <v>250</v>
      </c>
      <c r="D34" s="1" t="s">
        <v>119</v>
      </c>
      <c r="E34" s="1" t="s">
        <v>54</v>
      </c>
      <c r="F34" s="1" t="s">
        <v>165</v>
      </c>
      <c r="H34" s="1" t="s">
        <v>11</v>
      </c>
    </row>
    <row r="35" spans="1:8" x14ac:dyDescent="0.35">
      <c r="A35" t="s">
        <v>44</v>
      </c>
      <c r="B35" t="s">
        <v>35</v>
      </c>
      <c r="C35">
        <v>90</v>
      </c>
      <c r="D35" s="1" t="s">
        <v>45</v>
      </c>
      <c r="E35" s="1" t="s">
        <v>46</v>
      </c>
      <c r="F35" s="1" t="s">
        <v>4</v>
      </c>
      <c r="H35" s="1" t="s">
        <v>11</v>
      </c>
    </row>
    <row r="36" spans="1:8" x14ac:dyDescent="0.35">
      <c r="A36" t="s">
        <v>131</v>
      </c>
      <c r="B36" t="s">
        <v>115</v>
      </c>
      <c r="C36">
        <v>550</v>
      </c>
      <c r="D36" s="1" t="s">
        <v>132</v>
      </c>
      <c r="E36" s="1" t="s">
        <v>46</v>
      </c>
      <c r="F36" s="1" t="s">
        <v>4</v>
      </c>
      <c r="G36" s="1" t="s">
        <v>149</v>
      </c>
      <c r="H36" s="1" t="s">
        <v>11</v>
      </c>
    </row>
    <row r="37" spans="1:8" x14ac:dyDescent="0.35">
      <c r="A37" t="s">
        <v>25</v>
      </c>
      <c r="B37" t="s">
        <v>3</v>
      </c>
      <c r="C37">
        <v>200</v>
      </c>
      <c r="D37" s="1" t="s">
        <v>26</v>
      </c>
      <c r="E37" s="1" t="s">
        <v>19</v>
      </c>
      <c r="F37" s="1" t="s">
        <v>4</v>
      </c>
      <c r="H37" s="1" t="s">
        <v>11</v>
      </c>
    </row>
    <row r="38" spans="1:8" x14ac:dyDescent="0.35">
      <c r="A38" t="s">
        <v>133</v>
      </c>
      <c r="B38" t="s">
        <v>115</v>
      </c>
      <c r="C38">
        <v>600</v>
      </c>
      <c r="D38" s="1" t="s">
        <v>134</v>
      </c>
      <c r="E38" s="1" t="s">
        <v>46</v>
      </c>
      <c r="F38" s="1" t="s">
        <v>4</v>
      </c>
      <c r="H38" s="1" t="s">
        <v>11</v>
      </c>
    </row>
    <row r="39" spans="1:8" x14ac:dyDescent="0.35">
      <c r="A39" t="s">
        <v>135</v>
      </c>
      <c r="B39" t="s">
        <v>3</v>
      </c>
      <c r="C39">
        <v>250</v>
      </c>
      <c r="D39" s="1" t="s">
        <v>132</v>
      </c>
      <c r="E39" s="1" t="s">
        <v>46</v>
      </c>
      <c r="F39" s="1" t="s">
        <v>161</v>
      </c>
      <c r="H39" s="1" t="s">
        <v>11</v>
      </c>
    </row>
    <row r="40" spans="1:8" x14ac:dyDescent="0.35">
      <c r="A40" t="s">
        <v>136</v>
      </c>
      <c r="B40" t="s">
        <v>115</v>
      </c>
      <c r="C40">
        <v>550</v>
      </c>
      <c r="D40" s="1" t="s">
        <v>137</v>
      </c>
      <c r="E40" s="1" t="s">
        <v>24</v>
      </c>
      <c r="F40" s="1" t="s">
        <v>4</v>
      </c>
      <c r="G40" s="1" t="s">
        <v>152</v>
      </c>
      <c r="H40" s="1" t="s">
        <v>11</v>
      </c>
    </row>
    <row r="41" spans="1:8" x14ac:dyDescent="0.35">
      <c r="A41" t="s">
        <v>138</v>
      </c>
      <c r="B41" t="s">
        <v>115</v>
      </c>
      <c r="C41">
        <v>700</v>
      </c>
      <c r="D41" s="1" t="s">
        <v>139</v>
      </c>
      <c r="E41" s="1" t="s">
        <v>54</v>
      </c>
      <c r="F41" s="1" t="s">
        <v>4</v>
      </c>
      <c r="H41" s="1" t="s">
        <v>11</v>
      </c>
    </row>
    <row r="42" spans="1:8" x14ac:dyDescent="0.35">
      <c r="A42" t="s">
        <v>140</v>
      </c>
      <c r="B42" t="s">
        <v>115</v>
      </c>
      <c r="C42">
        <v>650</v>
      </c>
      <c r="D42" s="1" t="s">
        <v>141</v>
      </c>
      <c r="E42" s="1" t="s">
        <v>4</v>
      </c>
      <c r="F42" s="1" t="s">
        <v>4</v>
      </c>
      <c r="G42" s="1" t="s">
        <v>142</v>
      </c>
      <c r="H42" s="1"/>
    </row>
    <row r="43" spans="1:8" x14ac:dyDescent="0.35">
      <c r="A43" t="s">
        <v>27</v>
      </c>
      <c r="B43" t="s">
        <v>107</v>
      </c>
      <c r="C43">
        <v>55</v>
      </c>
      <c r="D43" s="1" t="s">
        <v>9</v>
      </c>
      <c r="E43" s="1" t="s">
        <v>4</v>
      </c>
      <c r="F43" s="1" t="s">
        <v>164</v>
      </c>
      <c r="H43" s="1" t="s">
        <v>10</v>
      </c>
    </row>
    <row r="44" spans="1:8" x14ac:dyDescent="0.35">
      <c r="A44" t="s">
        <v>55</v>
      </c>
      <c r="B44" t="s">
        <v>108</v>
      </c>
      <c r="C44">
        <v>175</v>
      </c>
      <c r="D44" s="1" t="s">
        <v>28</v>
      </c>
      <c r="E44" s="1" t="s">
        <v>4</v>
      </c>
      <c r="F44" s="1" t="s">
        <v>164</v>
      </c>
      <c r="G44" s="1" t="s">
        <v>65</v>
      </c>
      <c r="H44" s="1" t="s">
        <v>10</v>
      </c>
    </row>
    <row r="45" spans="1:8" x14ac:dyDescent="0.35">
      <c r="A45" t="s">
        <v>143</v>
      </c>
      <c r="B45" t="s">
        <v>115</v>
      </c>
      <c r="C45">
        <v>550</v>
      </c>
      <c r="D45" s="1" t="s">
        <v>6</v>
      </c>
      <c r="E45" s="1" t="s">
        <v>19</v>
      </c>
      <c r="F45" s="1" t="s">
        <v>4</v>
      </c>
      <c r="H45" s="1" t="s">
        <v>11</v>
      </c>
    </row>
    <row r="46" spans="1:8" x14ac:dyDescent="0.35">
      <c r="A46" t="s">
        <v>29</v>
      </c>
      <c r="B46" t="s">
        <v>3</v>
      </c>
      <c r="C46">
        <v>200</v>
      </c>
      <c r="D46" s="1" t="s">
        <v>30</v>
      </c>
      <c r="E46" s="1" t="s">
        <v>31</v>
      </c>
      <c r="F46" s="1" t="s">
        <v>49</v>
      </c>
      <c r="G46" s="1" t="s">
        <v>66</v>
      </c>
      <c r="H46" s="1" t="s">
        <v>11</v>
      </c>
    </row>
    <row r="47" spans="1:8" x14ac:dyDescent="0.35">
      <c r="A47" t="s">
        <v>144</v>
      </c>
      <c r="B47" t="s">
        <v>115</v>
      </c>
      <c r="C47">
        <v>650</v>
      </c>
      <c r="D47" s="1" t="s">
        <v>145</v>
      </c>
      <c r="E47" s="1" t="s">
        <v>24</v>
      </c>
      <c r="F47" s="1" t="s">
        <v>163</v>
      </c>
      <c r="H47" s="1" t="s">
        <v>11</v>
      </c>
    </row>
    <row r="48" spans="1:8" x14ac:dyDescent="0.35">
      <c r="A48" t="s">
        <v>94</v>
      </c>
      <c r="B48" t="s">
        <v>108</v>
      </c>
      <c r="C48">
        <v>175</v>
      </c>
      <c r="D48" s="1" t="s">
        <v>28</v>
      </c>
      <c r="E48" s="1" t="s">
        <v>4</v>
      </c>
      <c r="F48" s="1" t="s">
        <v>162</v>
      </c>
      <c r="H48" s="1" t="s">
        <v>10</v>
      </c>
    </row>
    <row r="49" spans="1:8" x14ac:dyDescent="0.35">
      <c r="A49" t="s">
        <v>61</v>
      </c>
      <c r="B49" t="s">
        <v>3</v>
      </c>
      <c r="C49">
        <v>200</v>
      </c>
      <c r="D49" s="1" t="s">
        <v>62</v>
      </c>
      <c r="E49" s="1" t="s">
        <v>54</v>
      </c>
      <c r="F49" s="1" t="s">
        <v>4</v>
      </c>
      <c r="G49" s="1" t="s">
        <v>68</v>
      </c>
      <c r="H49" s="1" t="s">
        <v>10</v>
      </c>
    </row>
    <row r="50" spans="1:8" x14ac:dyDescent="0.35">
      <c r="A50" t="s">
        <v>146</v>
      </c>
      <c r="B50" t="s">
        <v>115</v>
      </c>
      <c r="C50">
        <v>650</v>
      </c>
      <c r="D50" s="1" t="s">
        <v>147</v>
      </c>
      <c r="E50" s="1" t="s">
        <v>18</v>
      </c>
      <c r="F50" s="1" t="s">
        <v>161</v>
      </c>
      <c r="H50" s="1" t="s">
        <v>11</v>
      </c>
    </row>
    <row r="51" spans="1:8" x14ac:dyDescent="0.35">
      <c r="A51" t="s">
        <v>5</v>
      </c>
      <c r="B51" t="s">
        <v>3</v>
      </c>
      <c r="C51">
        <v>200</v>
      </c>
      <c r="D51" s="1" t="s">
        <v>6</v>
      </c>
      <c r="E51" s="1" t="s">
        <v>19</v>
      </c>
      <c r="F51" s="1" t="s">
        <v>7</v>
      </c>
      <c r="H51" s="1" t="s">
        <v>11</v>
      </c>
    </row>
    <row r="52" spans="1:8" x14ac:dyDescent="0.35">
      <c r="A52" t="s">
        <v>52</v>
      </c>
      <c r="B52" t="s">
        <v>35</v>
      </c>
      <c r="C52">
        <v>130</v>
      </c>
      <c r="D52" s="1" t="s">
        <v>53</v>
      </c>
      <c r="E52" s="1" t="s">
        <v>54</v>
      </c>
      <c r="F52" s="1" t="s">
        <v>4</v>
      </c>
      <c r="H52" s="1" t="s">
        <v>11</v>
      </c>
    </row>
    <row r="53" spans="1:8" x14ac:dyDescent="0.35">
      <c r="A53" t="s">
        <v>64</v>
      </c>
      <c r="B53" t="s">
        <v>3</v>
      </c>
      <c r="C53">
        <v>175</v>
      </c>
      <c r="D53" s="1" t="s">
        <v>21</v>
      </c>
      <c r="E53" s="1" t="s">
        <v>18</v>
      </c>
      <c r="F53" s="1" t="s">
        <v>4</v>
      </c>
      <c r="G53" s="1" t="s">
        <v>153</v>
      </c>
      <c r="H53" s="1" t="s">
        <v>11</v>
      </c>
    </row>
  </sheetData>
  <autoFilter ref="A1:H53" xr:uid="{00000000-0001-0000-0000-000000000000}">
    <sortState xmlns:xlrd2="http://schemas.microsoft.com/office/spreadsheetml/2017/richdata2" ref="A2:H53">
      <sortCondition ref="A1:A48"/>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0759-533E-4E1D-BDF0-8FB06088138D}">
  <dimension ref="B2:L16"/>
  <sheetViews>
    <sheetView zoomScale="130" zoomScaleNormal="130" workbookViewId="0">
      <selection activeCell="C21" sqref="C21"/>
    </sheetView>
  </sheetViews>
  <sheetFormatPr baseColWidth="10" defaultRowHeight="14.5" x14ac:dyDescent="0.35"/>
  <cols>
    <col min="9" max="9" width="17.6328125" customWidth="1"/>
    <col min="10" max="10" width="10.36328125" customWidth="1"/>
  </cols>
  <sheetData>
    <row r="2" spans="2:12" x14ac:dyDescent="0.35">
      <c r="B2" s="3" t="s">
        <v>93</v>
      </c>
    </row>
    <row r="3" spans="2:12" x14ac:dyDescent="0.35">
      <c r="B3" t="s">
        <v>81</v>
      </c>
    </row>
    <row r="4" spans="2:12" x14ac:dyDescent="0.35">
      <c r="B4" s="3" t="s">
        <v>83</v>
      </c>
    </row>
    <row r="5" spans="2:12" x14ac:dyDescent="0.35">
      <c r="B5" t="s">
        <v>82</v>
      </c>
      <c r="J5" t="s">
        <v>91</v>
      </c>
      <c r="K5" t="s">
        <v>88</v>
      </c>
      <c r="L5" t="s">
        <v>89</v>
      </c>
    </row>
    <row r="6" spans="2:12" x14ac:dyDescent="0.35">
      <c r="C6" t="s">
        <v>86</v>
      </c>
      <c r="J6" t="s">
        <v>92</v>
      </c>
      <c r="K6">
        <f>150/18</f>
        <v>8.3333333333333339</v>
      </c>
      <c r="L6">
        <f>150/(18*1.1)</f>
        <v>7.5757575757575752</v>
      </c>
    </row>
    <row r="7" spans="2:12" x14ac:dyDescent="0.35">
      <c r="C7" t="s">
        <v>87</v>
      </c>
      <c r="J7">
        <v>5</v>
      </c>
      <c r="K7">
        <f>150/33</f>
        <v>4.5454545454545459</v>
      </c>
      <c r="L7">
        <f>150/(33*1.1)</f>
        <v>4.1322314049586772</v>
      </c>
    </row>
    <row r="8" spans="2:12" x14ac:dyDescent="0.35">
      <c r="C8" t="s">
        <v>90</v>
      </c>
      <c r="J8">
        <v>12</v>
      </c>
      <c r="K8">
        <f>150/13</f>
        <v>11.538461538461538</v>
      </c>
      <c r="L8" s="2">
        <f>150/(13*1.1)</f>
        <v>10.489510489510488</v>
      </c>
    </row>
    <row r="9" spans="2:12" x14ac:dyDescent="0.35">
      <c r="B9" s="3" t="s">
        <v>84</v>
      </c>
    </row>
    <row r="10" spans="2:12" x14ac:dyDescent="0.35">
      <c r="B10" s="3" t="s">
        <v>85</v>
      </c>
    </row>
    <row r="11" spans="2:12" x14ac:dyDescent="0.35">
      <c r="B11" t="s">
        <v>95</v>
      </c>
    </row>
    <row r="12" spans="2:12" x14ac:dyDescent="0.35">
      <c r="B12" t="s">
        <v>103</v>
      </c>
    </row>
    <row r="13" spans="2:12" x14ac:dyDescent="0.35">
      <c r="B13" t="s">
        <v>97</v>
      </c>
    </row>
    <row r="14" spans="2:12" x14ac:dyDescent="0.35">
      <c r="B14" t="s">
        <v>96</v>
      </c>
    </row>
    <row r="15" spans="2:12" x14ac:dyDescent="0.35">
      <c r="B15" s="3" t="s">
        <v>102</v>
      </c>
    </row>
    <row r="16" spans="2:12" x14ac:dyDescent="0.35">
      <c r="B16" t="s">
        <v>109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C140-D462-4BEA-9D0A-BD7084029DBE}">
  <dimension ref="A1:B4"/>
  <sheetViews>
    <sheetView workbookViewId="0">
      <selection activeCell="B4" sqref="B4"/>
    </sheetView>
  </sheetViews>
  <sheetFormatPr baseColWidth="10" defaultRowHeight="14.5" x14ac:dyDescent="0.35"/>
  <cols>
    <col min="1" max="1" width="30.7265625" customWidth="1"/>
    <col min="2" max="2" width="48.26953125" customWidth="1"/>
  </cols>
  <sheetData>
    <row r="1" spans="1:2" x14ac:dyDescent="0.35">
      <c r="A1" t="s">
        <v>98</v>
      </c>
      <c r="B1" t="s">
        <v>99</v>
      </c>
    </row>
    <row r="2" spans="1:2" x14ac:dyDescent="0.35">
      <c r="A2" t="s">
        <v>100</v>
      </c>
      <c r="B2" t="s">
        <v>101</v>
      </c>
    </row>
    <row r="3" spans="1:2" x14ac:dyDescent="0.35">
      <c r="A3" t="s">
        <v>104</v>
      </c>
      <c r="B3" t="s">
        <v>105</v>
      </c>
    </row>
    <row r="4" spans="1:2" x14ac:dyDescent="0.35">
      <c r="A4" t="s">
        <v>1</v>
      </c>
      <c r="B4" t="s">
        <v>106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Experiments</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Wynands</dc:creator>
  <cp:lastModifiedBy>David Wynands</cp:lastModifiedBy>
  <dcterms:created xsi:type="dcterms:W3CDTF">2015-06-05T18:19:34Z</dcterms:created>
  <dcterms:modified xsi:type="dcterms:W3CDTF">2025-03-15T20:01:50Z</dcterms:modified>
</cp:coreProperties>
</file>