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429"/>
  <workbookPr/>
  <mc:AlternateContent xmlns:mc="http://schemas.openxmlformats.org/markup-compatibility/2006">
    <mc:Choice Requires="x15">
      <x15ac:absPath xmlns:x15ac="http://schemas.microsoft.com/office/spreadsheetml/2010/11/ac" url="C:\Users\david\Documents\git\Civ7CheatSheet\"/>
    </mc:Choice>
  </mc:AlternateContent>
  <xr:revisionPtr revIDLastSave="0" documentId="13_ncr:1_{DBEDA185-DAFF-4D40-A386-0AE0A7B339D8}" xr6:coauthVersionLast="47" xr6:coauthVersionMax="47" xr10:uidLastSave="{00000000-0000-0000-0000-000000000000}"/>
  <bookViews>
    <workbookView xWindow="-25710" yWindow="12200" windowWidth="25820" windowHeight="15500" xr2:uid="{00000000-000D-0000-FFFF-FFFF00000000}"/>
  </bookViews>
  <sheets>
    <sheet name="Tabelle1" sheetId="1" r:id="rId1"/>
    <sheet name="Experiments" sheetId="2" r:id="rId2"/>
    <sheet name="Tabelle2" sheetId="3" r:id="rId3"/>
  </sheets>
  <definedNames>
    <definedName name="_xlnm._FilterDatabase" localSheetId="0" hidden="1">Tabelle1!$A$1:$H$30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8" i="2" l="1"/>
  <c r="K8" i="2"/>
  <c r="L7" i="2"/>
  <c r="K7" i="2"/>
  <c r="L6" i="2"/>
  <c r="K6" i="2"/>
  <c r="C3" i="1"/>
</calcChain>
</file>

<file path=xl/sharedStrings.xml><?xml version="1.0" encoding="utf-8"?>
<sst xmlns="http://schemas.openxmlformats.org/spreadsheetml/2006/main" count="221" uniqueCount="118">
  <si>
    <t>Building</t>
  </si>
  <si>
    <t>Age</t>
  </si>
  <si>
    <t>INN</t>
  </si>
  <si>
    <t>Exploration</t>
  </si>
  <si>
    <t>none</t>
  </si>
  <si>
    <t>UNIVERSITY</t>
  </si>
  <si>
    <t>+5 science</t>
  </si>
  <si>
    <t>+1 science to quarters</t>
  </si>
  <si>
    <t>BRICKYARD</t>
  </si>
  <si>
    <t>+1 production</t>
  </si>
  <si>
    <t>+1 production to Clay Pits, Mines, and Quarries</t>
  </si>
  <si>
    <t>yes</t>
  </si>
  <si>
    <t>no</t>
  </si>
  <si>
    <t>ProductionCost</t>
  </si>
  <si>
    <t>AdjacencyBonus</t>
  </si>
  <si>
    <t>BonusTo</t>
  </si>
  <si>
    <t>PruchaseInTowns</t>
  </si>
  <si>
    <t>BaseYield</t>
  </si>
  <si>
    <t>+3 food +2 happiness</t>
  </si>
  <si>
    <t>+1 food for adjacent: coastal terrain, navigable river terrain, wonder</t>
  </si>
  <si>
    <t>+1 science for adjacent: ressource, wonder</t>
  </si>
  <si>
    <t>GRISTMILL</t>
  </si>
  <si>
    <t>+4 food</t>
  </si>
  <si>
    <t>+1 food to Farms, Pastures, and Plantations</t>
  </si>
  <si>
    <t>Notes</t>
  </si>
  <si>
    <t>GUILDHALL</t>
  </si>
  <si>
    <t>+1 gold for adjacent: coastal terrain, navigable river terrain, wonder</t>
  </si>
  <si>
    <t>OBSERVATORY</t>
  </si>
  <si>
    <t>+4 science</t>
  </si>
  <si>
    <t>SAW PIT</t>
  </si>
  <si>
    <t>+1 production to Camps, Woodcutters</t>
  </si>
  <si>
    <t>+3 production</t>
  </si>
  <si>
    <t>SHIPYARD</t>
  </si>
  <si>
    <t>+5 production</t>
  </si>
  <si>
    <t>+1 production for adjacent: ressource, wonder</t>
  </si>
  <si>
    <t>GRANARY</t>
  </si>
  <si>
    <t>+1 food</t>
  </si>
  <si>
    <t>GARDEN</t>
  </si>
  <si>
    <t>Antiquity</t>
  </si>
  <si>
    <t>+3 food</t>
  </si>
  <si>
    <t>1+ food for adjacent: coastal terrain, navigable river terrain, wonder</t>
  </si>
  <si>
    <t>ALTAR</t>
  </si>
  <si>
    <t>+2 happiness</t>
  </si>
  <si>
    <t>+1 happiness for adjacent: wonder</t>
  </si>
  <si>
    <t>MARKET</t>
  </si>
  <si>
    <t>+2 gold</t>
  </si>
  <si>
    <t>BATH</t>
  </si>
  <si>
    <t>MONUMENT</t>
  </si>
  <si>
    <t>+2 culture +1 influence</t>
  </si>
  <si>
    <t>+1 culture for adjacent: mountain, natural wonder, wonder</t>
  </si>
  <si>
    <t>BARRACKS</t>
  </si>
  <si>
    <t>+2 production</t>
  </si>
  <si>
    <t>+10% production towards naval units</t>
  </si>
  <si>
    <t>+10% production towards land units</t>
  </si>
  <si>
    <t>+10% growth rate</t>
  </si>
  <si>
    <t>VILLA</t>
  </si>
  <si>
    <t>+3 happiness +2 influence</t>
  </si>
  <si>
    <t>+1 happiness for adjacent: mountain, natural wonder, wonder</t>
  </si>
  <si>
    <t>SAWMILL</t>
  </si>
  <si>
    <t>AMPHITHEATER</t>
  </si>
  <si>
    <t>+4 culture</t>
  </si>
  <si>
    <t>+10% production towards wonders</t>
  </si>
  <si>
    <t>BLACKSMITH</t>
  </si>
  <si>
    <t>+1 production to quarters</t>
  </si>
  <si>
    <t>KILN</t>
  </si>
  <si>
    <t>TEMPLE</t>
  </si>
  <si>
    <t>+4 happiness</t>
  </si>
  <si>
    <t>+4 gold +2 influence</t>
  </si>
  <si>
    <t>WHARF</t>
  </si>
  <si>
    <t>must be placed on a river</t>
  </si>
  <si>
    <t>must be placed on coast adjacent to land</t>
  </si>
  <si>
    <t>gets additional bonuses from Pantheon</t>
  </si>
  <si>
    <t>+ 2 ressource slots; must be placed on coast or navigable river</t>
  </si>
  <si>
    <t>1 relic slot; unlocks missionaries in this settlement</t>
  </si>
  <si>
    <t>LIGHTHOUSE</t>
  </si>
  <si>
    <t>+3 gold</t>
  </si>
  <si>
    <t>+ 2 ressource slots; must be placed on coast</t>
  </si>
  <si>
    <t>ARENA</t>
  </si>
  <si>
    <t>+1 happiness on quarters</t>
  </si>
  <si>
    <t>ANCIENT BRIDGE</t>
  </si>
  <si>
    <t>+4 gold</t>
  </si>
  <si>
    <t>LIBRARY</t>
  </si>
  <si>
    <t>+2 science</t>
  </si>
  <si>
    <t>2 relic slots</t>
  </si>
  <si>
    <t>ACADEMY</t>
  </si>
  <si>
    <t>3 codex slots</t>
  </si>
  <si>
    <t>FISHING QUAY</t>
  </si>
  <si>
    <t>+1 food to Fishing Boats</t>
  </si>
  <si>
    <t>Must be placed on coast, lake, or navigable river</t>
  </si>
  <si>
    <t>must be placed on navigable river; land units can move across without needing to embark</t>
  </si>
  <si>
    <t>Can the Gristmill be placed on any river</t>
  </si>
  <si>
    <t>Do Barracks keep their 10% production bonus at age transition?</t>
  </si>
  <si>
    <t>Can the Bath be placed on any river -&gt; can be placed on (small) river and navigable river</t>
  </si>
  <si>
    <t>Does Lighthouse keep ist ressource slots at age transition --&gt; no</t>
  </si>
  <si>
    <t>Does Market keep ist ressource slots at age transition --&gt; no</t>
  </si>
  <si>
    <t>after AT with barracks: Courser at 150 needs 8 rounds at 18 prod and initial overprod bonus</t>
  </si>
  <si>
    <t>after AT with barracks: Courser at 150 needs 5 rounds at 33 prod</t>
  </si>
  <si>
    <t>no 10%</t>
  </si>
  <si>
    <t>with 10%</t>
  </si>
  <si>
    <t>after AT no barracks: Courser at 150 needs 12 rounds at 13 prod</t>
  </si>
  <si>
    <t>is</t>
  </si>
  <si>
    <t>8 (boosted)</t>
  </si>
  <si>
    <t>Does balcksmith keep bonus to quarters at Age transition? --&gt; no</t>
  </si>
  <si>
    <t>STONECUTTER</t>
  </si>
  <si>
    <t>Is STONECUTTER already available in Antiquity</t>
  </si>
  <si>
    <t>STONECUTTER ageless? -&gt; available only from beginning of exploration</t>
  </si>
  <si>
    <t>SAWMILL ageless -&gt;unlocked in Exploration (machinery), can also be build in Modern</t>
  </si>
  <si>
    <t>hoover keys</t>
  </si>
  <si>
    <t>hoover Text</t>
  </si>
  <si>
    <t>on a river</t>
  </si>
  <si>
    <t>Place on (small) river or a navigable river tile. Can therefore be used to place urban districts on navigable river tiles.</t>
  </si>
  <si>
    <t>Is fishing quay only available when tile to build is available? --&gt;yes</t>
  </si>
  <si>
    <t>Gristmill ageless? -&gt;unlocked in Exploration (machinery), can also be build in Modern</t>
  </si>
  <si>
    <t>ageless</t>
  </si>
  <si>
    <t>Means that this building can also be build in the following ages after it is unlocked. Also means that this building can not be overbuild. So, place carefully, because it is going to stay!</t>
  </si>
  <si>
    <t>The Age in which the building is unlocked and can be build. Only ageless buildings can also be build in the subsequent ages.</t>
  </si>
  <si>
    <t>Antiquity - ageless</t>
  </si>
  <si>
    <t>Exploration - ageless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</si>
</sst>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1"/>
      <color theme="0" tint="-0.34998626667073579"/>
      <name val="Calibri"/>
      <family val="2"/>
      <scheme val="minor"/>
    </font>
    <font>
      <sz val="11"/>
      <color theme="9"/>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49" fontId="0" fillId="0" borderId="0" xfId="0" applyNumberFormat="1"/>
    <xf numFmtId="0" fontId="1" fillId="0" borderId="0" xfId="0" applyFont="1"/>
    <xf numFmtId="0" fontId="2" fillId="0" borderId="0" xfId="0" applyFont="1"/>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30"/>
  <sheetViews>
    <sheetView tabSelected="1" topLeftCell="F1" zoomScale="130" zoomScaleNormal="130" workbookViewId="0">
      <selection activeCell="G10" sqref="G10"/>
    </sheetView>
  </sheetViews>
  <sheetFormatPr baseColWidth="10" defaultColWidth="8.7265625" defaultRowHeight="14.5" x14ac:dyDescent="0.35"/>
  <cols>
    <col min="1" max="1" width="20.1796875" customWidth="1"/>
    <col min="2" max="2" width="27.90625" customWidth="1"/>
    <col min="3" max="3" width="26.6328125" customWidth="1"/>
    <col min="4" max="4" width="23.26953125" style="1" customWidth="1"/>
    <col min="5" max="5" width="63.08984375" style="1" customWidth="1"/>
    <col min="6" max="6" width="42.26953125" style="1" customWidth="1"/>
    <col min="7" max="7" width="78.6328125" style="1" customWidth="1"/>
    <col min="8" max="8" width="19.54296875" customWidth="1"/>
  </cols>
  <sheetData>
    <row r="1" spans="1:8" x14ac:dyDescent="0.35">
      <c r="A1" t="s">
        <v>0</v>
      </c>
      <c r="B1" t="s">
        <v>1</v>
      </c>
      <c r="C1" t="s">
        <v>13</v>
      </c>
      <c r="D1" s="1" t="s">
        <v>17</v>
      </c>
      <c r="E1" s="1" t="s">
        <v>14</v>
      </c>
      <c r="F1" s="1" t="s">
        <v>15</v>
      </c>
      <c r="G1" s="1" t="s">
        <v>24</v>
      </c>
      <c r="H1" s="1" t="s">
        <v>16</v>
      </c>
    </row>
    <row r="2" spans="1:8" x14ac:dyDescent="0.35">
      <c r="A2" t="s">
        <v>84</v>
      </c>
      <c r="B2" t="s">
        <v>38</v>
      </c>
      <c r="C2">
        <v>195</v>
      </c>
      <c r="D2" s="1" t="s">
        <v>28</v>
      </c>
      <c r="E2" s="1" t="s">
        <v>20</v>
      </c>
      <c r="F2" s="1" t="s">
        <v>4</v>
      </c>
      <c r="G2" s="1" t="s">
        <v>85</v>
      </c>
      <c r="H2" s="1" t="s">
        <v>12</v>
      </c>
    </row>
    <row r="3" spans="1:8" x14ac:dyDescent="0.35">
      <c r="A3" t="s">
        <v>41</v>
      </c>
      <c r="B3" t="s">
        <v>38</v>
      </c>
      <c r="C3">
        <f>55*360/220</f>
        <v>90</v>
      </c>
      <c r="D3" s="1" t="s">
        <v>42</v>
      </c>
      <c r="E3" s="1" t="s">
        <v>43</v>
      </c>
      <c r="F3" s="1" t="s">
        <v>4</v>
      </c>
      <c r="G3" s="1" t="s">
        <v>71</v>
      </c>
      <c r="H3" s="1" t="s">
        <v>11</v>
      </c>
    </row>
    <row r="4" spans="1:8" x14ac:dyDescent="0.35">
      <c r="A4" t="s">
        <v>59</v>
      </c>
      <c r="B4" t="s">
        <v>38</v>
      </c>
      <c r="C4">
        <v>195</v>
      </c>
      <c r="D4" s="1" t="s">
        <v>60</v>
      </c>
      <c r="E4" s="1" t="s">
        <v>49</v>
      </c>
      <c r="F4" s="1" t="s">
        <v>61</v>
      </c>
      <c r="H4" s="1" t="s">
        <v>12</v>
      </c>
    </row>
    <row r="5" spans="1:8" x14ac:dyDescent="0.35">
      <c r="A5" t="s">
        <v>79</v>
      </c>
      <c r="B5" t="s">
        <v>38</v>
      </c>
      <c r="C5">
        <v>60</v>
      </c>
      <c r="D5" s="1" t="s">
        <v>80</v>
      </c>
      <c r="E5" s="1" t="s">
        <v>4</v>
      </c>
      <c r="F5" s="1" t="s">
        <v>4</v>
      </c>
      <c r="G5" s="1" t="s">
        <v>89</v>
      </c>
      <c r="H5" s="1" t="s">
        <v>12</v>
      </c>
    </row>
    <row r="6" spans="1:8" x14ac:dyDescent="0.35">
      <c r="A6" t="s">
        <v>77</v>
      </c>
      <c r="B6" t="s">
        <v>38</v>
      </c>
      <c r="C6">
        <v>195</v>
      </c>
      <c r="D6" s="1" t="s">
        <v>66</v>
      </c>
      <c r="E6" s="1" t="s">
        <v>57</v>
      </c>
      <c r="F6" s="1" t="s">
        <v>78</v>
      </c>
      <c r="H6" s="1" t="s">
        <v>12</v>
      </c>
    </row>
    <row r="7" spans="1:8" x14ac:dyDescent="0.35">
      <c r="A7" t="s">
        <v>50</v>
      </c>
      <c r="B7" t="s">
        <v>38</v>
      </c>
      <c r="C7">
        <v>90</v>
      </c>
      <c r="D7" s="1" t="s">
        <v>51</v>
      </c>
      <c r="E7" s="1" t="s">
        <v>34</v>
      </c>
      <c r="F7" s="1" t="s">
        <v>53</v>
      </c>
      <c r="H7" s="1" t="s">
        <v>12</v>
      </c>
    </row>
    <row r="8" spans="1:8" x14ac:dyDescent="0.35">
      <c r="A8" t="s">
        <v>46</v>
      </c>
      <c r="B8" t="s">
        <v>38</v>
      </c>
      <c r="C8">
        <v>130</v>
      </c>
      <c r="D8" s="1" t="s">
        <v>22</v>
      </c>
      <c r="E8" s="1" t="s">
        <v>19</v>
      </c>
      <c r="F8" s="1" t="s">
        <v>54</v>
      </c>
      <c r="G8" s="1" t="s">
        <v>69</v>
      </c>
      <c r="H8" s="1" t="s">
        <v>12</v>
      </c>
    </row>
    <row r="9" spans="1:8" x14ac:dyDescent="0.35">
      <c r="A9" t="s">
        <v>62</v>
      </c>
      <c r="B9" t="s">
        <v>38</v>
      </c>
      <c r="C9">
        <v>130</v>
      </c>
      <c r="D9" s="1" t="s">
        <v>31</v>
      </c>
      <c r="E9" s="1" t="s">
        <v>34</v>
      </c>
      <c r="F9" s="1" t="s">
        <v>63</v>
      </c>
      <c r="H9" s="1" t="s">
        <v>12</v>
      </c>
    </row>
    <row r="10" spans="1:8" x14ac:dyDescent="0.35">
      <c r="A10" t="s">
        <v>8</v>
      </c>
      <c r="B10" t="s">
        <v>116</v>
      </c>
      <c r="C10">
        <v>55</v>
      </c>
      <c r="D10" s="1" t="s">
        <v>9</v>
      </c>
      <c r="E10" s="1" t="s">
        <v>4</v>
      </c>
      <c r="F10" s="1" t="s">
        <v>10</v>
      </c>
      <c r="H10" s="1" t="s">
        <v>11</v>
      </c>
    </row>
    <row r="11" spans="1:8" x14ac:dyDescent="0.35">
      <c r="A11" t="s">
        <v>86</v>
      </c>
      <c r="B11" t="s">
        <v>116</v>
      </c>
      <c r="C11">
        <v>55</v>
      </c>
      <c r="D11" s="1" t="s">
        <v>36</v>
      </c>
      <c r="E11" s="1" t="s">
        <v>4</v>
      </c>
      <c r="F11" s="1" t="s">
        <v>87</v>
      </c>
      <c r="G11" s="1" t="s">
        <v>88</v>
      </c>
      <c r="H11" s="1" t="s">
        <v>11</v>
      </c>
    </row>
    <row r="12" spans="1:8" x14ac:dyDescent="0.35">
      <c r="A12" t="s">
        <v>37</v>
      </c>
      <c r="B12" t="s">
        <v>38</v>
      </c>
      <c r="C12">
        <v>90</v>
      </c>
      <c r="D12" s="1" t="s">
        <v>39</v>
      </c>
      <c r="E12" s="1" t="s">
        <v>40</v>
      </c>
      <c r="F12" s="1" t="s">
        <v>4</v>
      </c>
      <c r="H12" s="1" t="s">
        <v>12</v>
      </c>
    </row>
    <row r="13" spans="1:8" x14ac:dyDescent="0.35">
      <c r="A13" t="s">
        <v>35</v>
      </c>
      <c r="B13" t="s">
        <v>116</v>
      </c>
      <c r="C13">
        <v>55</v>
      </c>
      <c r="D13" s="1" t="s">
        <v>36</v>
      </c>
      <c r="E13" s="1" t="s">
        <v>4</v>
      </c>
      <c r="F13" s="1" t="s">
        <v>23</v>
      </c>
      <c r="H13" s="1" t="s">
        <v>11</v>
      </c>
    </row>
    <row r="14" spans="1:8" x14ac:dyDescent="0.35">
      <c r="A14" t="s">
        <v>21</v>
      </c>
      <c r="B14" t="s">
        <v>117</v>
      </c>
      <c r="C14">
        <v>175</v>
      </c>
      <c r="D14" s="1" t="s">
        <v>22</v>
      </c>
      <c r="E14" s="1" t="s">
        <v>4</v>
      </c>
      <c r="F14" s="1" t="s">
        <v>23</v>
      </c>
      <c r="G14" s="1" t="s">
        <v>69</v>
      </c>
      <c r="H14" s="1" t="s">
        <v>11</v>
      </c>
    </row>
    <row r="15" spans="1:8" x14ac:dyDescent="0.35">
      <c r="A15" t="s">
        <v>25</v>
      </c>
      <c r="B15" t="s">
        <v>3</v>
      </c>
      <c r="C15">
        <v>200</v>
      </c>
      <c r="D15" s="1" t="s">
        <v>67</v>
      </c>
      <c r="E15" s="1" t="s">
        <v>26</v>
      </c>
      <c r="F15" s="1" t="s">
        <v>4</v>
      </c>
      <c r="H15" s="1" t="s">
        <v>12</v>
      </c>
    </row>
    <row r="16" spans="1:8" x14ac:dyDescent="0.35">
      <c r="A16" t="s">
        <v>2</v>
      </c>
      <c r="B16" t="s">
        <v>3</v>
      </c>
      <c r="C16">
        <v>200</v>
      </c>
      <c r="D16" s="1" t="s">
        <v>18</v>
      </c>
      <c r="E16" s="1" t="s">
        <v>19</v>
      </c>
      <c r="F16" s="1" t="s">
        <v>4</v>
      </c>
      <c r="H16" s="1" t="s">
        <v>12</v>
      </c>
    </row>
    <row r="17" spans="1:8" x14ac:dyDescent="0.35">
      <c r="A17" t="s">
        <v>64</v>
      </c>
      <c r="B17" t="s">
        <v>3</v>
      </c>
      <c r="C17">
        <v>200</v>
      </c>
      <c r="D17" s="1" t="s">
        <v>60</v>
      </c>
      <c r="E17" s="1" t="s">
        <v>49</v>
      </c>
      <c r="F17" s="1" t="s">
        <v>61</v>
      </c>
      <c r="H17" s="1" t="s">
        <v>12</v>
      </c>
    </row>
    <row r="18" spans="1:8" x14ac:dyDescent="0.35">
      <c r="A18" t="s">
        <v>81</v>
      </c>
      <c r="B18" t="s">
        <v>38</v>
      </c>
      <c r="C18">
        <v>90</v>
      </c>
      <c r="D18" s="1" t="s">
        <v>82</v>
      </c>
      <c r="E18" s="1" t="s">
        <v>20</v>
      </c>
      <c r="F18" s="1" t="s">
        <v>4</v>
      </c>
      <c r="G18" s="1" t="s">
        <v>83</v>
      </c>
      <c r="H18" s="1" t="s">
        <v>12</v>
      </c>
    </row>
    <row r="19" spans="1:8" x14ac:dyDescent="0.35">
      <c r="A19" t="s">
        <v>74</v>
      </c>
      <c r="B19" t="s">
        <v>38</v>
      </c>
      <c r="C19">
        <v>130</v>
      </c>
      <c r="D19" s="1" t="s">
        <v>75</v>
      </c>
      <c r="E19" s="1" t="s">
        <v>26</v>
      </c>
      <c r="F19" s="1" t="s">
        <v>4</v>
      </c>
      <c r="G19" s="1" t="s">
        <v>76</v>
      </c>
      <c r="H19" s="1" t="s">
        <v>12</v>
      </c>
    </row>
    <row r="20" spans="1:8" x14ac:dyDescent="0.35">
      <c r="A20" t="s">
        <v>44</v>
      </c>
      <c r="B20" t="s">
        <v>38</v>
      </c>
      <c r="C20">
        <v>90</v>
      </c>
      <c r="D20" s="1" t="s">
        <v>45</v>
      </c>
      <c r="E20" s="1" t="s">
        <v>26</v>
      </c>
      <c r="F20" s="1" t="s">
        <v>4</v>
      </c>
      <c r="G20" s="1" t="s">
        <v>69</v>
      </c>
      <c r="H20" s="1" t="s">
        <v>12</v>
      </c>
    </row>
    <row r="21" spans="1:8" x14ac:dyDescent="0.35">
      <c r="A21" t="s">
        <v>47</v>
      </c>
      <c r="B21" t="s">
        <v>38</v>
      </c>
      <c r="C21">
        <v>90</v>
      </c>
      <c r="D21" s="1" t="s">
        <v>48</v>
      </c>
      <c r="E21" s="1" t="s">
        <v>49</v>
      </c>
      <c r="F21" s="1" t="s">
        <v>4</v>
      </c>
      <c r="H21" s="1" t="s">
        <v>12</v>
      </c>
    </row>
    <row r="22" spans="1:8" x14ac:dyDescent="0.35">
      <c r="A22" t="s">
        <v>27</v>
      </c>
      <c r="B22" t="s">
        <v>3</v>
      </c>
      <c r="C22">
        <v>200</v>
      </c>
      <c r="D22" s="1" t="s">
        <v>28</v>
      </c>
      <c r="E22" s="1" t="s">
        <v>20</v>
      </c>
      <c r="F22" s="1" t="s">
        <v>4</v>
      </c>
      <c r="H22" s="1" t="s">
        <v>12</v>
      </c>
    </row>
    <row r="23" spans="1:8" x14ac:dyDescent="0.35">
      <c r="A23" t="s">
        <v>29</v>
      </c>
      <c r="B23" t="s">
        <v>116</v>
      </c>
      <c r="C23">
        <v>55</v>
      </c>
      <c r="D23" s="1" t="s">
        <v>9</v>
      </c>
      <c r="E23" s="1" t="s">
        <v>4</v>
      </c>
      <c r="F23" s="1" t="s">
        <v>30</v>
      </c>
      <c r="H23" s="1" t="s">
        <v>11</v>
      </c>
    </row>
    <row r="24" spans="1:8" x14ac:dyDescent="0.35">
      <c r="A24" t="s">
        <v>58</v>
      </c>
      <c r="B24" t="s">
        <v>117</v>
      </c>
      <c r="C24">
        <v>175</v>
      </c>
      <c r="D24" s="1" t="s">
        <v>31</v>
      </c>
      <c r="E24" s="1" t="s">
        <v>4</v>
      </c>
      <c r="F24" s="1" t="s">
        <v>30</v>
      </c>
      <c r="G24" s="1" t="s">
        <v>69</v>
      </c>
      <c r="H24" s="1" t="s">
        <v>11</v>
      </c>
    </row>
    <row r="25" spans="1:8" x14ac:dyDescent="0.35">
      <c r="A25" t="s">
        <v>32</v>
      </c>
      <c r="B25" t="s">
        <v>3</v>
      </c>
      <c r="C25">
        <v>200</v>
      </c>
      <c r="D25" s="1" t="s">
        <v>33</v>
      </c>
      <c r="E25" s="1" t="s">
        <v>34</v>
      </c>
      <c r="F25" s="1" t="s">
        <v>52</v>
      </c>
      <c r="G25" s="1" t="s">
        <v>70</v>
      </c>
      <c r="H25" s="1" t="s">
        <v>12</v>
      </c>
    </row>
    <row r="26" spans="1:8" x14ac:dyDescent="0.35">
      <c r="A26" t="s">
        <v>103</v>
      </c>
      <c r="B26" t="s">
        <v>117</v>
      </c>
      <c r="C26">
        <v>175</v>
      </c>
      <c r="D26" s="1" t="s">
        <v>31</v>
      </c>
      <c r="E26" s="1" t="s">
        <v>4</v>
      </c>
      <c r="F26" s="1" t="s">
        <v>10</v>
      </c>
      <c r="H26" s="1" t="s">
        <v>11</v>
      </c>
    </row>
    <row r="27" spans="1:8" x14ac:dyDescent="0.35">
      <c r="A27" t="s">
        <v>65</v>
      </c>
      <c r="B27" t="s">
        <v>3</v>
      </c>
      <c r="C27">
        <v>200</v>
      </c>
      <c r="D27" s="1" t="s">
        <v>66</v>
      </c>
      <c r="E27" s="1" t="s">
        <v>57</v>
      </c>
      <c r="F27" s="1" t="s">
        <v>4</v>
      </c>
      <c r="G27" s="1" t="s">
        <v>73</v>
      </c>
      <c r="H27" s="1" t="s">
        <v>11</v>
      </c>
    </row>
    <row r="28" spans="1:8" x14ac:dyDescent="0.35">
      <c r="A28" t="s">
        <v>5</v>
      </c>
      <c r="B28" t="s">
        <v>3</v>
      </c>
      <c r="C28">
        <v>200</v>
      </c>
      <c r="D28" s="1" t="s">
        <v>6</v>
      </c>
      <c r="E28" s="1" t="s">
        <v>20</v>
      </c>
      <c r="F28" s="1" t="s">
        <v>7</v>
      </c>
      <c r="H28" s="1" t="s">
        <v>12</v>
      </c>
    </row>
    <row r="29" spans="1:8" x14ac:dyDescent="0.35">
      <c r="A29" t="s">
        <v>55</v>
      </c>
      <c r="B29" t="s">
        <v>38</v>
      </c>
      <c r="C29">
        <v>130</v>
      </c>
      <c r="D29" s="1" t="s">
        <v>56</v>
      </c>
      <c r="E29" s="1" t="s">
        <v>57</v>
      </c>
      <c r="F29" s="1" t="s">
        <v>4</v>
      </c>
      <c r="H29" s="1" t="s">
        <v>12</v>
      </c>
    </row>
    <row r="30" spans="1:8" x14ac:dyDescent="0.35">
      <c r="A30" t="s">
        <v>68</v>
      </c>
      <c r="B30" t="s">
        <v>3</v>
      </c>
      <c r="C30">
        <v>175</v>
      </c>
      <c r="D30" s="1" t="s">
        <v>22</v>
      </c>
      <c r="E30" s="1" t="s">
        <v>19</v>
      </c>
      <c r="F30" s="1" t="s">
        <v>4</v>
      </c>
      <c r="G30" s="1" t="s">
        <v>72</v>
      </c>
      <c r="H30" s="1" t="s">
        <v>12</v>
      </c>
    </row>
  </sheetData>
  <autoFilter ref="A1:H30" xr:uid="{00000000-0001-0000-0000-000000000000}">
    <sortState xmlns:xlrd2="http://schemas.microsoft.com/office/spreadsheetml/2017/richdata2" ref="A2:H30">
      <sortCondition ref="A1:A26"/>
    </sortState>
  </autoFilter>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820759-533E-4E1D-BDF0-8FB06088138D}">
  <dimension ref="B2:L15"/>
  <sheetViews>
    <sheetView zoomScale="130" zoomScaleNormal="130" workbookViewId="0">
      <selection activeCell="H13" sqref="H13"/>
    </sheetView>
  </sheetViews>
  <sheetFormatPr baseColWidth="10" defaultRowHeight="14.5" x14ac:dyDescent="0.35"/>
  <cols>
    <col min="9" max="9" width="17.6328125" customWidth="1"/>
    <col min="10" max="10" width="10.36328125" customWidth="1"/>
  </cols>
  <sheetData>
    <row r="2" spans="2:12" x14ac:dyDescent="0.35">
      <c r="B2" s="3" t="s">
        <v>102</v>
      </c>
    </row>
    <row r="3" spans="2:12" x14ac:dyDescent="0.35">
      <c r="B3" t="s">
        <v>90</v>
      </c>
    </row>
    <row r="4" spans="2:12" x14ac:dyDescent="0.35">
      <c r="B4" s="3" t="s">
        <v>92</v>
      </c>
    </row>
    <row r="5" spans="2:12" x14ac:dyDescent="0.35">
      <c r="B5" t="s">
        <v>91</v>
      </c>
      <c r="J5" t="s">
        <v>100</v>
      </c>
      <c r="K5" t="s">
        <v>97</v>
      </c>
      <c r="L5" t="s">
        <v>98</v>
      </c>
    </row>
    <row r="6" spans="2:12" x14ac:dyDescent="0.35">
      <c r="C6" t="s">
        <v>95</v>
      </c>
      <c r="J6" t="s">
        <v>101</v>
      </c>
      <c r="K6">
        <f>150/18</f>
        <v>8.3333333333333339</v>
      </c>
      <c r="L6">
        <f>150/(18*1.1)</f>
        <v>7.5757575757575752</v>
      </c>
    </row>
    <row r="7" spans="2:12" x14ac:dyDescent="0.35">
      <c r="C7" t="s">
        <v>96</v>
      </c>
      <c r="J7">
        <v>5</v>
      </c>
      <c r="K7">
        <f>150/33</f>
        <v>4.5454545454545459</v>
      </c>
      <c r="L7">
        <f>150/(33*1.1)</f>
        <v>4.1322314049586772</v>
      </c>
    </row>
    <row r="8" spans="2:12" x14ac:dyDescent="0.35">
      <c r="C8" t="s">
        <v>99</v>
      </c>
      <c r="J8">
        <v>12</v>
      </c>
      <c r="K8">
        <f>150/13</f>
        <v>11.538461538461538</v>
      </c>
      <c r="L8" s="2">
        <f>150/(13*1.1)</f>
        <v>10.489510489510488</v>
      </c>
    </row>
    <row r="9" spans="2:12" x14ac:dyDescent="0.35">
      <c r="B9" s="3" t="s">
        <v>93</v>
      </c>
    </row>
    <row r="10" spans="2:12" x14ac:dyDescent="0.35">
      <c r="B10" s="3" t="s">
        <v>94</v>
      </c>
    </row>
    <row r="11" spans="2:12" x14ac:dyDescent="0.35">
      <c r="B11" t="s">
        <v>104</v>
      </c>
    </row>
    <row r="12" spans="2:12" x14ac:dyDescent="0.35">
      <c r="B12" t="s">
        <v>112</v>
      </c>
    </row>
    <row r="13" spans="2:12" x14ac:dyDescent="0.35">
      <c r="B13" t="s">
        <v>106</v>
      </c>
    </row>
    <row r="14" spans="2:12" x14ac:dyDescent="0.35">
      <c r="B14" t="s">
        <v>105</v>
      </c>
    </row>
    <row r="15" spans="2:12" x14ac:dyDescent="0.35">
      <c r="B15" s="3" t="s">
        <v>111</v>
      </c>
    </row>
  </sheetData>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BFC140-D462-4BEA-9D0A-BD7084029DBE}">
  <dimension ref="A1:B4"/>
  <sheetViews>
    <sheetView workbookViewId="0">
      <selection activeCell="K31" sqref="K31"/>
    </sheetView>
  </sheetViews>
  <sheetFormatPr baseColWidth="10" defaultRowHeight="14.5" x14ac:dyDescent="0.35"/>
  <cols>
    <col min="1" max="1" width="30.7265625" customWidth="1"/>
    <col min="2" max="2" width="48.26953125" customWidth="1"/>
  </cols>
  <sheetData>
    <row r="1" spans="1:2" x14ac:dyDescent="0.35">
      <c r="A1" t="s">
        <v>107</v>
      </c>
      <c r="B1" t="s">
        <v>108</v>
      </c>
    </row>
    <row r="2" spans="1:2" x14ac:dyDescent="0.35">
      <c r="A2" t="s">
        <v>109</v>
      </c>
      <c r="B2" t="s">
        <v>110</v>
      </c>
    </row>
    <row r="3" spans="1:2" x14ac:dyDescent="0.35">
      <c r="A3" t="s">
        <v>113</v>
      </c>
      <c r="B3" t="s">
        <v>114</v>
      </c>
    </row>
    <row r="4" spans="1:2" x14ac:dyDescent="0.35">
      <c r="A4" t="s">
        <v>1</v>
      </c>
      <c r="B4" t="s">
        <v>115</v>
      </c>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Tabelle1</vt:lpstr>
      <vt:lpstr>Experiments</vt:lpstr>
      <vt:lpstr>Tabelle2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Wynands</dc:creator>
  <cp:lastModifiedBy>David Wynands</cp:lastModifiedBy>
  <dcterms:created xsi:type="dcterms:W3CDTF">2015-06-05T18:19:34Z</dcterms:created>
  <dcterms:modified xsi:type="dcterms:W3CDTF">2025-03-02T21:17:51Z</dcterms:modified>
</cp:coreProperties>
</file>