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jdsv\Desktop\My Stuff\SENA\Curso Excel\"/>
    </mc:Choice>
  </mc:AlternateContent>
  <xr:revisionPtr revIDLastSave="0" documentId="8_{FC4FA464-8DEA-479F-B7DC-D623AA08BF01}" xr6:coauthVersionLast="47" xr6:coauthVersionMax="47" xr10:uidLastSave="{00000000-0000-0000-0000-000000000000}"/>
  <bookViews>
    <workbookView xWindow="-120" yWindow="-120" windowWidth="20730" windowHeight="11760" activeTab="4" xr2:uid="{99204632-2C78-48ED-B685-3FC641C125BF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I4" i="4"/>
  <c r="I5" i="4"/>
  <c r="I6" i="4"/>
  <c r="I7" i="4"/>
  <c r="I8" i="4"/>
  <c r="I9" i="4"/>
  <c r="I10" i="4"/>
  <c r="I11" i="4"/>
  <c r="I12" i="4"/>
  <c r="I13" i="4"/>
  <c r="H5" i="4"/>
  <c r="H6" i="4"/>
  <c r="H7" i="4"/>
  <c r="H8" i="4"/>
  <c r="H9" i="4"/>
  <c r="H10" i="4"/>
  <c r="H11" i="4"/>
  <c r="H12" i="4"/>
  <c r="H13" i="4"/>
  <c r="H4" i="4"/>
  <c r="E8" i="3"/>
  <c r="E9" i="3" s="1"/>
  <c r="E10" i="3" s="1"/>
  <c r="E11" i="3" s="1"/>
  <c r="E12" i="3" s="1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E11" i="2"/>
  <c r="E10" i="2"/>
  <c r="E9" i="2"/>
  <c r="E8" i="2"/>
  <c r="E7" i="2"/>
  <c r="E6" i="2"/>
  <c r="E5" i="2"/>
  <c r="E4" i="2"/>
  <c r="E3" i="2"/>
  <c r="E2" i="2"/>
  <c r="F1" i="1"/>
</calcChain>
</file>

<file path=xl/sharedStrings.xml><?xml version="1.0" encoding="utf-8"?>
<sst xmlns="http://schemas.openxmlformats.org/spreadsheetml/2006/main" count="61" uniqueCount="60">
  <si>
    <t>Dato 1</t>
  </si>
  <si>
    <t>Dato 2</t>
  </si>
  <si>
    <t>A*B-C+D</t>
  </si>
  <si>
    <t>D*B-C/A</t>
  </si>
  <si>
    <t>C*A+D-B</t>
  </si>
  <si>
    <t>B-A+D/C</t>
  </si>
  <si>
    <t>Dato 12</t>
  </si>
  <si>
    <t>Dato 23</t>
  </si>
  <si>
    <t>Control de pagos</t>
  </si>
  <si>
    <t>Nombre</t>
  </si>
  <si>
    <t>Telefóno</t>
  </si>
  <si>
    <t>Vlr. Crédito</t>
  </si>
  <si>
    <t>Fecha</t>
  </si>
  <si>
    <t>Descripción pago</t>
  </si>
  <si>
    <t>Valor pagado</t>
  </si>
  <si>
    <t>Saldo</t>
  </si>
  <si>
    <t>Jhoan David Sinisterra</t>
  </si>
  <si>
    <t>Cuota</t>
  </si>
  <si>
    <t>abono 1</t>
  </si>
  <si>
    <t>abono 5</t>
  </si>
  <si>
    <t>abono 2</t>
  </si>
  <si>
    <t>abono 3</t>
  </si>
  <si>
    <t>abono 4</t>
  </si>
  <si>
    <t>cancela</t>
  </si>
  <si>
    <t>Planilla de calificaciones</t>
  </si>
  <si>
    <t>Nombre estudiante</t>
  </si>
  <si>
    <t>Matemáticas</t>
  </si>
  <si>
    <t>Español</t>
  </si>
  <si>
    <t>Id estudiante</t>
  </si>
  <si>
    <t>Inglés</t>
  </si>
  <si>
    <t>Sistemas</t>
  </si>
  <si>
    <t>Promedio</t>
  </si>
  <si>
    <t>Astroberto</t>
  </si>
  <si>
    <t>Yasuri Yamileth</t>
  </si>
  <si>
    <t>Nicolás maduro</t>
  </si>
  <si>
    <t>Yirleidy castro</t>
  </si>
  <si>
    <t>El brayan</t>
  </si>
  <si>
    <t>Rigoberto</t>
  </si>
  <si>
    <t>Pedro el escamoso</t>
  </si>
  <si>
    <t>Roolfo aicardi</t>
  </si>
  <si>
    <t>Adolfo pedro</t>
  </si>
  <si>
    <t>Diana García</t>
  </si>
  <si>
    <t>Ciencias</t>
  </si>
  <si>
    <t>Observación</t>
  </si>
  <si>
    <t>Servicio militar</t>
  </si>
  <si>
    <t>id</t>
  </si>
  <si>
    <t>nombre</t>
  </si>
  <si>
    <t>edad</t>
  </si>
  <si>
    <t>paga servicio</t>
  </si>
  <si>
    <t>david</t>
  </si>
  <si>
    <t>carlos</t>
  </si>
  <si>
    <t>juan</t>
  </si>
  <si>
    <t>stiven</t>
  </si>
  <si>
    <t>jhon</t>
  </si>
  <si>
    <t>pablo</t>
  </si>
  <si>
    <t>cristian</t>
  </si>
  <si>
    <t>pedro</t>
  </si>
  <si>
    <t>rosendo</t>
  </si>
  <si>
    <t>german</t>
  </si>
  <si>
    <t>braian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</si>
</sst>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_-[$$-240A]\ * #,##0_-;\-[$$-240A]\ * #,##0_-;_-[$$-240A]\ * &quot;-&quot;??_-;_-@_-"/>
    <numFmt numFmtId="165" formatCode="_-&quot;$&quot;\ * #,##0_-;\-&quot;$&quot;\ * #,##0_-;_-&quot;$&quot;\ * &quot;-&quot;??_-;_-@_-"/>
    <numFmt numFmtId="166" formatCode="&quot;$&quot;\ #,##0.00"/>
    <numFmt numFmtId="167" formatCode="0.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1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1" xfId="0" applyBorder="1"/>
    <xf numFmtId="0" fontId="5" fillId="0" borderId="1" xfId="0" applyFont="1" applyBorder="1"/>
    <xf numFmtId="14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44" fontId="5" fillId="0" borderId="1" xfId="1" applyFont="1" applyBorder="1" applyAlignment="1">
      <alignment vertical="center"/>
    </xf>
    <xf numFmtId="166" fontId="5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10"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E57F66-75F3-4D28-B47F-D0CFD7EABD2C}" name="Tabla1" displayName="Tabla1" ref="A1:H11" totalsRowShown="0">
  <autoFilter ref="A1:H11" xr:uid="{E9E57F66-75F3-4D28-B47F-D0CFD7EABD2C}"/>
  <tableColumns count="8">
    <tableColumn id="1" xr3:uid="{A6F3D39F-B7F2-465D-8519-A5606C9C6F6E}" name="Dato 1"/>
    <tableColumn id="2" xr3:uid="{7BA3BC9B-A27F-43D9-8EE4-EFDFF905427E}" name="Dato 2"/>
    <tableColumn id="3" xr3:uid="{BFA09A8C-07AF-43AC-A5C1-CBE9B61F9E66}" name="Dato 12"/>
    <tableColumn id="4" xr3:uid="{0C2EC7B6-44F3-44FC-B372-1E3E7D82E0EA}" name="Dato 23"/>
    <tableColumn id="5" xr3:uid="{368ECD97-0B74-42F2-9D38-22B52D25D83A}" name="A*B-C+D">
      <calculatedColumnFormula>A2*B2-C2+D2</calculatedColumnFormula>
    </tableColumn>
    <tableColumn id="6" xr3:uid="{F9E07583-F2AE-499A-9110-31C7D05C1BFA}" name="D*B-C/A">
      <calculatedColumnFormula>D2*B2-C2/A2</calculatedColumnFormula>
    </tableColumn>
    <tableColumn id="7" xr3:uid="{FAF884DB-964B-4237-B79C-E337341B4666}" name="C*A+D-B">
      <calculatedColumnFormula>C2*A2+D2-B2</calculatedColumnFormula>
    </tableColumn>
    <tableColumn id="8" xr3:uid="{875BBA54-23A9-4B59-B48C-97B51F1F751E}" name="B-A+D/C">
      <calculatedColumnFormula>B2-A2+D2/C2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D8F8DA-FA84-4068-99D3-6C16EF16071E}" name="Tabla2" displayName="Tabla2" ref="A2:D14" totalsRowShown="0" headerRowDxfId="9" dataDxfId="8">
  <autoFilter ref="A2:D14" xr:uid="{42D8F8DA-FA84-4068-99D3-6C16EF16071E}"/>
  <tableColumns count="4">
    <tableColumn id="1" xr3:uid="{EA56A393-65FD-4398-B65E-8E2CD5678E3C}" name="id" dataDxfId="7"/>
    <tableColumn id="2" xr3:uid="{924BA81D-F827-4F7E-BCE0-0E7E42F25F4A}" name="nombre" dataDxfId="6"/>
    <tableColumn id="3" xr3:uid="{F7A4D58F-537C-45B9-9CA7-6E7D34E5CBA7}" name="edad" dataDxfId="5"/>
    <tableColumn id="4" xr3:uid="{683ADDE4-A5C5-4C8D-97B1-ADF8DA645DFF}" name="paga servicio" dataDxfId="4">
      <calculatedColumnFormula>IF(Tabla2[[#This Row],[edad]]&gt;=18,"PAGA SERVICIO MILITAR","SE SALVÓ DE MOMENTO PA")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47B3F-F62E-4FA2-B195-D0F539F9BCB1}">
  <dimension ref="A1:F15"/>
  <sheetViews>
    <sheetView showGridLines="0" zoomScaleNormal="100" workbookViewId="0">
      <selection activeCell="F1" sqref="F1"/>
    </sheetView>
  </sheetViews>
  <sheetFormatPr baseColWidth="10" defaultRowHeight="15" x14ac:dyDescent="0.25"/>
  <sheetData>
    <row r="1" spans="1:6" x14ac:dyDescent="0.25">
      <c r="F1">
        <f>SUM(A1:E15)</f>
        <v>230</v>
      </c>
    </row>
    <row r="2" spans="1:6" x14ac:dyDescent="0.25">
      <c r="C2">
        <v>40</v>
      </c>
    </row>
    <row r="7" spans="1:6" x14ac:dyDescent="0.25">
      <c r="A7">
        <v>50</v>
      </c>
    </row>
    <row r="10" spans="1:6" x14ac:dyDescent="0.25">
      <c r="B10">
        <v>30</v>
      </c>
      <c r="E10">
        <v>60</v>
      </c>
    </row>
    <row r="15" spans="1:6" x14ac:dyDescent="0.25">
      <c r="D15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2025-E1BA-43BB-BF20-B60735AA05ED}">
  <dimension ref="A1:H11"/>
  <sheetViews>
    <sheetView zoomScale="115" zoomScaleNormal="115" workbookViewId="0">
      <selection activeCell="I13" sqref="I13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1</v>
      </c>
      <c r="B2">
        <v>10</v>
      </c>
      <c r="C2">
        <v>100</v>
      </c>
      <c r="D2">
        <v>1000</v>
      </c>
      <c r="E2">
        <f>A2*B2-C2+D2</f>
        <v>910</v>
      </c>
      <c r="F2">
        <f>D2*B2-C2/A2</f>
        <v>9900</v>
      </c>
      <c r="G2">
        <f>C2*A2+D2-B2</f>
        <v>1090</v>
      </c>
      <c r="H2">
        <f>B2-A2+D2/C2</f>
        <v>19</v>
      </c>
    </row>
    <row r="3" spans="1:8" x14ac:dyDescent="0.25">
      <c r="A3">
        <v>2</v>
      </c>
      <c r="B3">
        <v>20</v>
      </c>
      <c r="C3">
        <v>200</v>
      </c>
      <c r="D3">
        <v>2000</v>
      </c>
      <c r="E3">
        <f t="shared" ref="E3:E11" si="0">A3*B3-C3+D3</f>
        <v>1840</v>
      </c>
      <c r="F3">
        <f t="shared" ref="F3:F11" si="1">D3*B3-C3/A3</f>
        <v>39900</v>
      </c>
      <c r="G3">
        <f t="shared" ref="G3:G11" si="2">C3*A3+D3-B3</f>
        <v>2380</v>
      </c>
      <c r="H3">
        <f t="shared" ref="H3:H11" si="3">B3-A3+D3/C3</f>
        <v>28</v>
      </c>
    </row>
    <row r="4" spans="1:8" x14ac:dyDescent="0.25">
      <c r="A4">
        <v>3</v>
      </c>
      <c r="B4">
        <v>30</v>
      </c>
      <c r="C4">
        <v>300</v>
      </c>
      <c r="D4">
        <v>3000</v>
      </c>
      <c r="E4">
        <f t="shared" si="0"/>
        <v>2790</v>
      </c>
      <c r="F4">
        <f t="shared" si="1"/>
        <v>89900</v>
      </c>
      <c r="G4">
        <f t="shared" si="2"/>
        <v>3870</v>
      </c>
      <c r="H4">
        <f t="shared" si="3"/>
        <v>37</v>
      </c>
    </row>
    <row r="5" spans="1:8" x14ac:dyDescent="0.25">
      <c r="A5">
        <v>4</v>
      </c>
      <c r="B5">
        <v>40</v>
      </c>
      <c r="C5">
        <v>400</v>
      </c>
      <c r="D5">
        <v>4000</v>
      </c>
      <c r="E5">
        <f t="shared" si="0"/>
        <v>3760</v>
      </c>
      <c r="F5">
        <f t="shared" si="1"/>
        <v>159900</v>
      </c>
      <c r="G5">
        <f t="shared" si="2"/>
        <v>5560</v>
      </c>
      <c r="H5">
        <f t="shared" si="3"/>
        <v>46</v>
      </c>
    </row>
    <row r="6" spans="1:8" x14ac:dyDescent="0.25">
      <c r="A6">
        <v>5</v>
      </c>
      <c r="B6">
        <v>50</v>
      </c>
      <c r="C6">
        <v>500</v>
      </c>
      <c r="D6">
        <v>5000</v>
      </c>
      <c r="E6">
        <f t="shared" si="0"/>
        <v>4750</v>
      </c>
      <c r="F6">
        <f t="shared" si="1"/>
        <v>249900</v>
      </c>
      <c r="G6">
        <f t="shared" si="2"/>
        <v>7450</v>
      </c>
      <c r="H6">
        <f t="shared" si="3"/>
        <v>55</v>
      </c>
    </row>
    <row r="7" spans="1:8" x14ac:dyDescent="0.25">
      <c r="A7">
        <v>6</v>
      </c>
      <c r="B7">
        <v>60</v>
      </c>
      <c r="C7">
        <v>600</v>
      </c>
      <c r="D7">
        <v>6000</v>
      </c>
      <c r="E7">
        <f t="shared" si="0"/>
        <v>5760</v>
      </c>
      <c r="F7">
        <f t="shared" si="1"/>
        <v>359900</v>
      </c>
      <c r="G7">
        <f t="shared" si="2"/>
        <v>9540</v>
      </c>
      <c r="H7">
        <f t="shared" si="3"/>
        <v>64</v>
      </c>
    </row>
    <row r="8" spans="1:8" x14ac:dyDescent="0.25">
      <c r="A8">
        <v>7</v>
      </c>
      <c r="B8">
        <v>70</v>
      </c>
      <c r="C8">
        <v>700</v>
      </c>
      <c r="D8">
        <v>7000</v>
      </c>
      <c r="E8">
        <f t="shared" si="0"/>
        <v>6790</v>
      </c>
      <c r="F8">
        <f t="shared" si="1"/>
        <v>489900</v>
      </c>
      <c r="G8">
        <f t="shared" si="2"/>
        <v>11830</v>
      </c>
      <c r="H8">
        <f t="shared" si="3"/>
        <v>73</v>
      </c>
    </row>
    <row r="9" spans="1:8" x14ac:dyDescent="0.25">
      <c r="A9">
        <v>8</v>
      </c>
      <c r="B9">
        <v>80</v>
      </c>
      <c r="C9">
        <v>800</v>
      </c>
      <c r="D9">
        <v>8000</v>
      </c>
      <c r="E9">
        <f t="shared" si="0"/>
        <v>7840</v>
      </c>
      <c r="F9">
        <f t="shared" si="1"/>
        <v>639900</v>
      </c>
      <c r="G9">
        <f t="shared" si="2"/>
        <v>14320</v>
      </c>
      <c r="H9">
        <f t="shared" si="3"/>
        <v>82</v>
      </c>
    </row>
    <row r="10" spans="1:8" x14ac:dyDescent="0.25">
      <c r="A10">
        <v>9</v>
      </c>
      <c r="B10">
        <v>90</v>
      </c>
      <c r="C10">
        <v>900</v>
      </c>
      <c r="D10">
        <v>9000</v>
      </c>
      <c r="E10">
        <f t="shared" si="0"/>
        <v>8910</v>
      </c>
      <c r="F10">
        <f t="shared" si="1"/>
        <v>809900</v>
      </c>
      <c r="G10">
        <f t="shared" si="2"/>
        <v>17010</v>
      </c>
      <c r="H10">
        <f t="shared" si="3"/>
        <v>91</v>
      </c>
    </row>
    <row r="11" spans="1:8" x14ac:dyDescent="0.25">
      <c r="A11">
        <v>10</v>
      </c>
      <c r="B11">
        <v>100</v>
      </c>
      <c r="C11">
        <v>1000</v>
      </c>
      <c r="D11">
        <v>10000</v>
      </c>
      <c r="E11">
        <f t="shared" si="0"/>
        <v>10000</v>
      </c>
      <c r="F11">
        <f t="shared" si="1"/>
        <v>999900</v>
      </c>
      <c r="G11">
        <f t="shared" si="2"/>
        <v>19900</v>
      </c>
      <c r="H11">
        <f t="shared" si="3"/>
        <v>100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EB14-0D95-4242-9767-CF9864BF08B0}">
  <dimension ref="A1:E13"/>
  <sheetViews>
    <sheetView zoomScale="115" zoomScaleNormal="115" workbookViewId="0">
      <selection activeCell="F7" sqref="F7"/>
    </sheetView>
  </sheetViews>
  <sheetFormatPr baseColWidth="10" defaultRowHeight="15" x14ac:dyDescent="0.25"/>
  <cols>
    <col min="1" max="1" width="7" customWidth="1"/>
    <col min="2" max="2" width="13.5703125" bestFit="1" customWidth="1"/>
    <col min="3" max="3" width="22" customWidth="1"/>
    <col min="4" max="4" width="16" bestFit="1" customWidth="1"/>
    <col min="5" max="5" width="13" bestFit="1" customWidth="1"/>
  </cols>
  <sheetData>
    <row r="1" spans="1:5" ht="30" customHeight="1" x14ac:dyDescent="0.25">
      <c r="A1" s="20" t="s">
        <v>8</v>
      </c>
      <c r="B1" s="20"/>
      <c r="C1" s="20"/>
      <c r="D1" s="20"/>
      <c r="E1" s="20"/>
    </row>
    <row r="2" spans="1:5" x14ac:dyDescent="0.25">
      <c r="B2" s="2"/>
      <c r="C2" s="3"/>
      <c r="D2" s="3"/>
      <c r="E2" s="3"/>
    </row>
    <row r="3" spans="1:5" x14ac:dyDescent="0.25">
      <c r="B3" s="3" t="s">
        <v>9</v>
      </c>
      <c r="C3" s="2" t="s">
        <v>16</v>
      </c>
      <c r="D3" s="3"/>
      <c r="E3" s="3"/>
    </row>
    <row r="4" spans="1:5" x14ac:dyDescent="0.25">
      <c r="B4" s="3" t="s">
        <v>10</v>
      </c>
      <c r="C4" s="3">
        <v>3117233951</v>
      </c>
      <c r="D4" s="3"/>
      <c r="E4" s="3"/>
    </row>
    <row r="5" spans="1:5" x14ac:dyDescent="0.25">
      <c r="B5" s="3" t="s">
        <v>11</v>
      </c>
      <c r="C5" s="5">
        <v>960000</v>
      </c>
      <c r="D5" s="3"/>
      <c r="E5" s="3"/>
    </row>
    <row r="6" spans="1:5" x14ac:dyDescent="0.25">
      <c r="B6" s="3"/>
      <c r="C6" s="3"/>
      <c r="D6" s="3"/>
      <c r="E6" s="3"/>
    </row>
    <row r="7" spans="1:5" ht="31.5" x14ac:dyDescent="0.25">
      <c r="A7" s="9" t="s">
        <v>17</v>
      </c>
      <c r="B7" s="9" t="s">
        <v>12</v>
      </c>
      <c r="C7" s="13" t="s">
        <v>13</v>
      </c>
      <c r="D7" s="13" t="s">
        <v>14</v>
      </c>
      <c r="E7" s="9" t="s">
        <v>15</v>
      </c>
    </row>
    <row r="8" spans="1:5" ht="15.75" x14ac:dyDescent="0.25">
      <c r="A8" s="7">
        <v>1</v>
      </c>
      <c r="B8" s="8">
        <v>45415</v>
      </c>
      <c r="C8" s="9" t="s">
        <v>18</v>
      </c>
      <c r="D8" s="10">
        <v>180000</v>
      </c>
      <c r="E8" s="11">
        <f>C5-D8</f>
        <v>780000</v>
      </c>
    </row>
    <row r="9" spans="1:5" ht="15.75" x14ac:dyDescent="0.25">
      <c r="A9" s="7">
        <v>2</v>
      </c>
      <c r="B9" s="8">
        <v>45420</v>
      </c>
      <c r="C9" s="9" t="s">
        <v>20</v>
      </c>
      <c r="D9" s="12">
        <v>150000</v>
      </c>
      <c r="E9" s="11">
        <f>E8-D9</f>
        <v>630000</v>
      </c>
    </row>
    <row r="10" spans="1:5" ht="15.75" x14ac:dyDescent="0.25">
      <c r="A10" s="7">
        <v>3</v>
      </c>
      <c r="B10" s="8">
        <v>45427</v>
      </c>
      <c r="C10" s="9" t="s">
        <v>21</v>
      </c>
      <c r="D10" s="12">
        <v>250000</v>
      </c>
      <c r="E10" s="11">
        <f>E9-D10</f>
        <v>380000</v>
      </c>
    </row>
    <row r="11" spans="1:5" ht="15.75" x14ac:dyDescent="0.25">
      <c r="A11" s="7">
        <v>4</v>
      </c>
      <c r="B11" s="8">
        <v>45430</v>
      </c>
      <c r="C11" s="9" t="s">
        <v>22</v>
      </c>
      <c r="D11" s="10">
        <v>120000</v>
      </c>
      <c r="E11" s="11">
        <f>E10-D11</f>
        <v>260000</v>
      </c>
    </row>
    <row r="12" spans="1:5" ht="15.75" x14ac:dyDescent="0.25">
      <c r="A12" s="7">
        <v>5</v>
      </c>
      <c r="B12" s="8">
        <v>45434</v>
      </c>
      <c r="C12" s="9" t="s">
        <v>19</v>
      </c>
      <c r="D12" s="10">
        <v>130000</v>
      </c>
      <c r="E12" s="11">
        <f>E11-D12</f>
        <v>130000</v>
      </c>
    </row>
    <row r="13" spans="1:5" ht="15.75" x14ac:dyDescent="0.25">
      <c r="A13" s="7">
        <v>6</v>
      </c>
      <c r="B13" s="8">
        <v>45440</v>
      </c>
      <c r="C13" s="9" t="s">
        <v>23</v>
      </c>
      <c r="D13" s="14">
        <v>130000</v>
      </c>
      <c r="E13" s="15">
        <v>0</v>
      </c>
    </row>
  </sheetData>
  <mergeCells count="1">
    <mergeCell ref="A1:E1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E2B49-EF08-4D9A-9974-24CCB7B326B9}">
  <dimension ref="A1:I13"/>
  <sheetViews>
    <sheetView workbookViewId="0">
      <selection activeCell="J8" sqref="J8"/>
    </sheetView>
  </sheetViews>
  <sheetFormatPr baseColWidth="10" defaultRowHeight="15" x14ac:dyDescent="0.25"/>
  <cols>
    <col min="2" max="2" width="18.28515625" customWidth="1"/>
    <col min="3" max="3" width="12.85546875" customWidth="1"/>
    <col min="9" max="9" width="15.5703125" customWidth="1"/>
  </cols>
  <sheetData>
    <row r="1" spans="1:9" x14ac:dyDescent="0.25">
      <c r="A1" s="21" t="s">
        <v>24</v>
      </c>
      <c r="B1" s="21"/>
      <c r="C1" s="21"/>
      <c r="D1" s="21"/>
      <c r="E1" s="21"/>
      <c r="F1" s="21"/>
      <c r="G1" s="21"/>
    </row>
    <row r="3" spans="1:9" ht="30" x14ac:dyDescent="0.25">
      <c r="A3" s="16" t="s">
        <v>28</v>
      </c>
      <c r="B3" s="16" t="s">
        <v>25</v>
      </c>
      <c r="C3" s="16" t="s">
        <v>26</v>
      </c>
      <c r="D3" s="16" t="s">
        <v>27</v>
      </c>
      <c r="E3" s="16" t="s">
        <v>29</v>
      </c>
      <c r="F3" s="16" t="s">
        <v>42</v>
      </c>
      <c r="G3" s="16" t="s">
        <v>30</v>
      </c>
      <c r="H3" s="16" t="s">
        <v>31</v>
      </c>
      <c r="I3" s="19" t="s">
        <v>43</v>
      </c>
    </row>
    <row r="4" spans="1:9" x14ac:dyDescent="0.25">
      <c r="A4" s="17">
        <v>1</v>
      </c>
      <c r="B4" s="17" t="s">
        <v>32</v>
      </c>
      <c r="C4" s="17">
        <v>3.5</v>
      </c>
      <c r="D4" s="17">
        <v>5</v>
      </c>
      <c r="E4" s="17">
        <v>4.4000000000000004</v>
      </c>
      <c r="F4" s="17">
        <v>2.8</v>
      </c>
      <c r="G4" s="17">
        <v>5</v>
      </c>
      <c r="H4" s="18">
        <f>AVERAGE(C4:G4)</f>
        <v>4.1399999999999997</v>
      </c>
      <c r="I4" s="6" t="str">
        <f>IF(H4&gt;=3,"APROBADO","DESAPROBADO")</f>
        <v>APROBADO</v>
      </c>
    </row>
    <row r="5" spans="1:9" x14ac:dyDescent="0.25">
      <c r="A5" s="17">
        <v>2</v>
      </c>
      <c r="B5" s="17" t="s">
        <v>33</v>
      </c>
      <c r="C5" s="17">
        <v>2.8</v>
      </c>
      <c r="D5" s="17">
        <v>3.1</v>
      </c>
      <c r="E5" s="17">
        <v>2.2999999999999998</v>
      </c>
      <c r="F5" s="17">
        <v>3.6</v>
      </c>
      <c r="G5" s="17">
        <v>1.3</v>
      </c>
      <c r="H5" s="18">
        <f t="shared" ref="H5:H13" si="0">AVERAGE(C5:G5)</f>
        <v>2.62</v>
      </c>
      <c r="I5" s="6" t="str">
        <f t="shared" ref="I5:I13" si="1">IF(H5&gt;=3,"APROBADO","DESAPROBADO")</f>
        <v>DESAPROBADO</v>
      </c>
    </row>
    <row r="6" spans="1:9" x14ac:dyDescent="0.25">
      <c r="A6" s="17">
        <v>3</v>
      </c>
      <c r="B6" s="17" t="s">
        <v>34</v>
      </c>
      <c r="C6" s="17">
        <v>3.9</v>
      </c>
      <c r="D6" s="17">
        <v>3.5</v>
      </c>
      <c r="E6" s="17">
        <v>3.8</v>
      </c>
      <c r="F6" s="17">
        <v>3</v>
      </c>
      <c r="G6" s="17">
        <v>4.0999999999999996</v>
      </c>
      <c r="H6" s="18">
        <f t="shared" si="0"/>
        <v>3.6599999999999993</v>
      </c>
      <c r="I6" s="6" t="str">
        <f t="shared" si="1"/>
        <v>APROBADO</v>
      </c>
    </row>
    <row r="7" spans="1:9" x14ac:dyDescent="0.25">
      <c r="A7" s="17">
        <v>4</v>
      </c>
      <c r="B7" s="17" t="s">
        <v>35</v>
      </c>
      <c r="C7" s="17">
        <v>3</v>
      </c>
      <c r="D7" s="17">
        <v>4.2</v>
      </c>
      <c r="E7" s="17">
        <v>3.5</v>
      </c>
      <c r="F7" s="17">
        <v>4.8</v>
      </c>
      <c r="G7" s="17">
        <v>4.2</v>
      </c>
      <c r="H7" s="18">
        <f t="shared" si="0"/>
        <v>3.94</v>
      </c>
      <c r="I7" s="6" t="str">
        <f t="shared" si="1"/>
        <v>APROBADO</v>
      </c>
    </row>
    <row r="8" spans="1:9" x14ac:dyDescent="0.25">
      <c r="A8" s="17">
        <v>5</v>
      </c>
      <c r="B8" s="17" t="s">
        <v>36</v>
      </c>
      <c r="C8" s="17">
        <v>4.2</v>
      </c>
      <c r="D8" s="17">
        <v>1.5</v>
      </c>
      <c r="E8" s="17">
        <v>2.5</v>
      </c>
      <c r="F8" s="17">
        <v>3.2</v>
      </c>
      <c r="G8" s="17">
        <v>2.8</v>
      </c>
      <c r="H8" s="18">
        <f t="shared" si="0"/>
        <v>2.84</v>
      </c>
      <c r="I8" s="6" t="str">
        <f t="shared" si="1"/>
        <v>DESAPROBADO</v>
      </c>
    </row>
    <row r="9" spans="1:9" x14ac:dyDescent="0.25">
      <c r="A9" s="17">
        <v>6</v>
      </c>
      <c r="B9" s="17" t="s">
        <v>37</v>
      </c>
      <c r="C9" s="17">
        <v>1.8</v>
      </c>
      <c r="D9" s="17">
        <v>2.5</v>
      </c>
      <c r="E9" s="17">
        <v>1.9</v>
      </c>
      <c r="F9" s="17">
        <v>2.2000000000000002</v>
      </c>
      <c r="G9" s="17">
        <v>3</v>
      </c>
      <c r="H9" s="18">
        <f t="shared" si="0"/>
        <v>2.2799999999999998</v>
      </c>
      <c r="I9" s="6" t="str">
        <f t="shared" si="1"/>
        <v>DESAPROBADO</v>
      </c>
    </row>
    <row r="10" spans="1:9" x14ac:dyDescent="0.25">
      <c r="A10" s="17">
        <v>7</v>
      </c>
      <c r="B10" s="17" t="s">
        <v>38</v>
      </c>
      <c r="C10" s="17">
        <v>2.2000000000000002</v>
      </c>
      <c r="D10" s="17">
        <v>3.1</v>
      </c>
      <c r="E10" s="17">
        <v>1.5</v>
      </c>
      <c r="F10" s="17">
        <v>2.8</v>
      </c>
      <c r="G10" s="17">
        <v>2.6</v>
      </c>
      <c r="H10" s="18">
        <f t="shared" si="0"/>
        <v>2.4400000000000004</v>
      </c>
      <c r="I10" s="6" t="str">
        <f t="shared" si="1"/>
        <v>DESAPROBADO</v>
      </c>
    </row>
    <row r="11" spans="1:9" x14ac:dyDescent="0.25">
      <c r="A11" s="17">
        <v>8</v>
      </c>
      <c r="B11" s="17" t="s">
        <v>39</v>
      </c>
      <c r="C11" s="17">
        <v>4.5999999999999996</v>
      </c>
      <c r="D11" s="17">
        <v>3.8</v>
      </c>
      <c r="E11" s="17">
        <v>4.5999999999999996</v>
      </c>
      <c r="F11" s="17">
        <v>3.5</v>
      </c>
      <c r="G11" s="17">
        <v>3.4</v>
      </c>
      <c r="H11" s="18">
        <f t="shared" si="0"/>
        <v>3.9799999999999995</v>
      </c>
      <c r="I11" s="6" t="str">
        <f t="shared" si="1"/>
        <v>APROBADO</v>
      </c>
    </row>
    <row r="12" spans="1:9" x14ac:dyDescent="0.25">
      <c r="A12" s="17">
        <v>9</v>
      </c>
      <c r="B12" s="17" t="s">
        <v>40</v>
      </c>
      <c r="C12" s="17">
        <v>2.8</v>
      </c>
      <c r="D12" s="17">
        <v>2.1</v>
      </c>
      <c r="E12" s="17">
        <v>2.5</v>
      </c>
      <c r="F12" s="17">
        <v>3</v>
      </c>
      <c r="G12" s="17">
        <v>1.2</v>
      </c>
      <c r="H12" s="18">
        <f t="shared" si="0"/>
        <v>2.3199999999999998</v>
      </c>
      <c r="I12" s="6" t="str">
        <f t="shared" si="1"/>
        <v>DESAPROBADO</v>
      </c>
    </row>
    <row r="13" spans="1:9" x14ac:dyDescent="0.25">
      <c r="A13" s="17">
        <v>10</v>
      </c>
      <c r="B13" s="17" t="s">
        <v>41</v>
      </c>
      <c r="C13" s="17">
        <v>3.9</v>
      </c>
      <c r="D13" s="17">
        <v>3.5</v>
      </c>
      <c r="E13" s="17">
        <v>3</v>
      </c>
      <c r="F13" s="17">
        <v>1.9</v>
      </c>
      <c r="G13" s="17">
        <v>2</v>
      </c>
      <c r="H13" s="18">
        <f t="shared" si="0"/>
        <v>2.8600000000000003</v>
      </c>
      <c r="I13" s="6" t="str">
        <f t="shared" si="1"/>
        <v>DESAPROBADO</v>
      </c>
    </row>
  </sheetData>
  <mergeCells count="1">
    <mergeCell ref="A1:G1"/>
  </mergeCells>
  <conditionalFormatting sqref="I4:I13">
    <cfRule type="beginsWith" dxfId="3" priority="1" operator="beginsWith" text="DESA">
      <formula>LEFT(I4,LEN("DESA"))="DESA"</formula>
    </cfRule>
    <cfRule type="notContainsText" dxfId="2" priority="2" operator="notContains" text="DE">
      <formula>ISERROR(SEARCH("DE",I4))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6806-DD51-4ABD-997A-0F1FA09CEC8A}">
  <dimension ref="A1:D14"/>
  <sheetViews>
    <sheetView tabSelected="1" zoomScale="145" zoomScaleNormal="145" workbookViewId="0">
      <selection activeCell="E4" sqref="E4"/>
    </sheetView>
  </sheetViews>
  <sheetFormatPr baseColWidth="10" defaultRowHeight="15" x14ac:dyDescent="0.25"/>
  <cols>
    <col min="4" max="4" width="27.140625" customWidth="1"/>
    <col min="5" max="5" width="13.5703125" customWidth="1"/>
    <col min="6" max="6" width="15.140625" customWidth="1"/>
  </cols>
  <sheetData>
    <row r="1" spans="1:4" x14ac:dyDescent="0.25">
      <c r="A1" s="22" t="s">
        <v>44</v>
      </c>
      <c r="B1" s="22"/>
      <c r="C1" s="22"/>
      <c r="D1" s="22"/>
    </row>
    <row r="2" spans="1:4" x14ac:dyDescent="0.25">
      <c r="A2" s="4" t="s">
        <v>45</v>
      </c>
      <c r="B2" s="4" t="s">
        <v>46</v>
      </c>
      <c r="C2" s="4" t="s">
        <v>47</v>
      </c>
      <c r="D2" s="4" t="s">
        <v>48</v>
      </c>
    </row>
    <row r="3" spans="1:4" x14ac:dyDescent="0.25">
      <c r="A3" s="1">
        <v>1</v>
      </c>
      <c r="B3" s="1" t="s">
        <v>49</v>
      </c>
      <c r="C3" s="1">
        <v>20</v>
      </c>
      <c r="D3" s="1" t="str">
        <f>IF(Tabla2[[#This Row],[edad]]&gt;=18,"PAGA SERVICIO MILITAR","SE SALVÓ DE MOMENTO PA")</f>
        <v>PAGA SERVICIO MILITAR</v>
      </c>
    </row>
    <row r="4" spans="1:4" x14ac:dyDescent="0.25">
      <c r="A4" s="1">
        <v>2</v>
      </c>
      <c r="B4" s="1" t="s">
        <v>50</v>
      </c>
      <c r="C4" s="1">
        <v>15</v>
      </c>
      <c r="D4" s="1" t="str">
        <f>IF(Tabla2[[#This Row],[edad]]&gt;=18,"PAGA SERVICIO MILITAR","SE SALVÓ DE MOMENTO PA")</f>
        <v>SE SALVÓ DE MOMENTO PA</v>
      </c>
    </row>
    <row r="5" spans="1:4" x14ac:dyDescent="0.25">
      <c r="A5" s="1">
        <v>3</v>
      </c>
      <c r="B5" s="1" t="s">
        <v>51</v>
      </c>
      <c r="C5" s="1">
        <v>18</v>
      </c>
      <c r="D5" s="1" t="str">
        <f>IF(Tabla2[[#This Row],[edad]]&gt;=18,"PAGA SERVICIO MILITAR","SE SALVÓ DE MOMENTO PA")</f>
        <v>PAGA SERVICIO MILITAR</v>
      </c>
    </row>
    <row r="6" spans="1:4" x14ac:dyDescent="0.25">
      <c r="A6" s="1">
        <v>4</v>
      </c>
      <c r="B6" s="1" t="s">
        <v>52</v>
      </c>
      <c r="C6" s="1">
        <v>20</v>
      </c>
      <c r="D6" s="1" t="str">
        <f>IF(Tabla2[[#This Row],[edad]]&gt;=18,"PAGA SERVICIO MILITAR","SE SALVÓ DE MOMENTO PA")</f>
        <v>PAGA SERVICIO MILITAR</v>
      </c>
    </row>
    <row r="7" spans="1:4" x14ac:dyDescent="0.25">
      <c r="A7" s="1">
        <v>5</v>
      </c>
      <c r="B7" s="1" t="s">
        <v>53</v>
      </c>
      <c r="C7" s="1">
        <v>22</v>
      </c>
      <c r="D7" s="1" t="str">
        <f>IF(Tabla2[[#This Row],[edad]]&gt;=18,"PAGA SERVICIO MILITAR","SE SALVÓ DE MOMENTO PA")</f>
        <v>PAGA SERVICIO MILITAR</v>
      </c>
    </row>
    <row r="8" spans="1:4" x14ac:dyDescent="0.25">
      <c r="A8" s="1">
        <v>6</v>
      </c>
      <c r="B8" s="1" t="s">
        <v>51</v>
      </c>
      <c r="C8" s="1">
        <v>12</v>
      </c>
      <c r="D8" s="1" t="str">
        <f>IF(Tabla2[[#This Row],[edad]]&gt;=18,"PAGA SERVICIO MILITAR","SE SALVÓ DE MOMENTO PA")</f>
        <v>SE SALVÓ DE MOMENTO PA</v>
      </c>
    </row>
    <row r="9" spans="1:4" x14ac:dyDescent="0.25">
      <c r="A9" s="1">
        <v>7</v>
      </c>
      <c r="B9" s="1" t="s">
        <v>54</v>
      </c>
      <c r="C9" s="1">
        <v>17</v>
      </c>
      <c r="D9" s="1" t="str">
        <f>IF(Tabla2[[#This Row],[edad]]&gt;=18,"PAGA SERVICIO MILITAR","SE SALVÓ DE MOMENTO PA")</f>
        <v>SE SALVÓ DE MOMENTO PA</v>
      </c>
    </row>
    <row r="10" spans="1:4" x14ac:dyDescent="0.25">
      <c r="A10" s="1">
        <v>8</v>
      </c>
      <c r="B10" s="1" t="s">
        <v>55</v>
      </c>
      <c r="C10" s="1">
        <v>18</v>
      </c>
      <c r="D10" s="1" t="str">
        <f>IF(Tabla2[[#This Row],[edad]]&gt;=18,"PAGA SERVICIO MILITAR","SE SALVÓ DE MOMENTO PA")</f>
        <v>PAGA SERVICIO MILITAR</v>
      </c>
    </row>
    <row r="11" spans="1:4" x14ac:dyDescent="0.25">
      <c r="A11" s="1">
        <v>9</v>
      </c>
      <c r="B11" s="1" t="s">
        <v>56</v>
      </c>
      <c r="C11" s="1">
        <v>18</v>
      </c>
      <c r="D11" s="1" t="str">
        <f>IF(Tabla2[[#This Row],[edad]]&gt;=18,"PAGA SERVICIO MILITAR","SE SALVÓ DE MOMENTO PA")</f>
        <v>PAGA SERVICIO MILITAR</v>
      </c>
    </row>
    <row r="12" spans="1:4" x14ac:dyDescent="0.25">
      <c r="A12" s="1">
        <v>10</v>
      </c>
      <c r="B12" s="1" t="s">
        <v>57</v>
      </c>
      <c r="C12" s="1">
        <v>19</v>
      </c>
      <c r="D12" s="1" t="str">
        <f>IF(Tabla2[[#This Row],[edad]]&gt;=18,"PAGA SERVICIO MILITAR","SE SALVÓ DE MOMENTO PA")</f>
        <v>PAGA SERVICIO MILITAR</v>
      </c>
    </row>
    <row r="13" spans="1:4" x14ac:dyDescent="0.25">
      <c r="A13" s="1">
        <v>11</v>
      </c>
      <c r="B13" s="1" t="s">
        <v>58</v>
      </c>
      <c r="C13" s="1">
        <v>15</v>
      </c>
      <c r="D13" s="1" t="str">
        <f>IF(Tabla2[[#This Row],[edad]]&gt;=18,"PAGA SERVICIO MILITAR","SE SALVÓ DE MOMENTO PA")</f>
        <v>SE SALVÓ DE MOMENTO PA</v>
      </c>
    </row>
    <row r="14" spans="1:4" x14ac:dyDescent="0.25">
      <c r="A14" s="1">
        <v>12</v>
      </c>
      <c r="B14" s="1" t="s">
        <v>59</v>
      </c>
      <c r="C14" s="1">
        <v>16</v>
      </c>
      <c r="D14" s="1" t="str">
        <f>IF(Tabla2[[#This Row],[edad]]&gt;=18,"PAGA SERVICIO MILITAR","SE SALVÓ DE MOMENTO PA")</f>
        <v>SE SALVÓ DE MOMENTO PA</v>
      </c>
    </row>
  </sheetData>
  <mergeCells count="1">
    <mergeCell ref="A1:D1"/>
  </mergeCells>
  <conditionalFormatting sqref="D3:D14">
    <cfRule type="containsText" dxfId="1" priority="1" operator="containsText" text="SERVICIO">
      <formula>NOT(ISERROR(SEARCH("SERVICIO",D3)))</formula>
    </cfRule>
    <cfRule type="containsText" dxfId="0" priority="2" operator="containsText" text="MOMENTO">
      <formula>NOT(ISERROR(SEARCH("MOMENTO",D3)))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Jhoan David Sinisterra Valencia</dc:creator>
  <cp:lastModifiedBy>Jhoan David Sinisterra Valencia</cp:lastModifiedBy>
  <dcterms:created xsi:type="dcterms:W3CDTF">2024-09-21T03:38:54Z</dcterms:created>
  <dcterms:modified xsi:type="dcterms:W3CDTF">2024-09-21T07:23:46Z</dcterms:modified>
</cp:coreProperties>
</file>