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
    </mc:Choice>
  </mc:AlternateContent>
  <bookViews>
    <workbookView xWindow="0" yWindow="0" windowWidth="19368" windowHeight="9072"/>
  </bookViews>
  <sheets>
    <sheet name="DATASET" sheetId="1" r:id="rId1"/>
    <sheet name="Sheet5" sheetId="5" r:id="rId2"/>
    <sheet name="ref_dim" sheetId="2" r:id="rId3"/>
    <sheet name="DASHBOARD" sheetId="3" r:id="rId4"/>
    <sheet name="Pivot tables" sheetId="4" r:id="rId5"/>
  </sheets>
  <definedNames>
    <definedName name="_xlcn.WorksheetConnection_HOTELCUSTOMERREGISTRATIONANDREFERRALFORM14.xlsxDataset1" hidden="1">DATASET!$A$1:$R$20</definedName>
    <definedName name="_xlcn.WorksheetConnection_HOTELCUSTOMERREGISTRATIONANDREFERRALFORM14.xlsxRef_dim1" hidden="1">Ref_dim[]</definedName>
    <definedName name="Slicer_PLAN">#N/A</definedName>
  </definedNames>
  <calcPr calcId="162913"/>
  <pivotCaches>
    <pivotCache cacheId="408" r:id="rId6"/>
    <pivotCache cacheId="411" r:id="rId7"/>
    <pivotCache cacheId="414" r:id="rId8"/>
    <pivotCache cacheId="417" r:id="rId9"/>
    <pivotCache cacheId="420" r:id="rId10"/>
  </pivotCaches>
  <extLst>
    <ext xmlns:x14="http://schemas.microsoft.com/office/spreadsheetml/2009/9/main" uri="{876F7934-8845-4945-9796-88D515C7AA90}">
      <x14:pivotCaches>
        <pivotCache cacheId="1"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 name="Dataset" connection="WorksheetConnection_HOTEL CUSTOMER REGISTRATION AND REFERRAL FORM(1-4).xlsx!Dataset"/>
          <x15:modelTable id="Ref_dim" name="Ref_dim" connection="WorksheetConnection_HOTEL CUSTOMER REGISTRATION AND REFERRAL FORM(1-4).xlsx!Ref_dim"/>
        </x15:modelTables>
        <x15:modelRelationships>
          <x15:modelRelationship fromTable="Dataset" fromColumn="CUSTOMER REF ID" toTable="Ref_dim" toColumn="REFERRAL ID"/>
        </x15:modelRelationships>
      </x15:dataModel>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R17" i="1" s="1"/>
  <c r="Q18" i="1"/>
  <c r="Q19" i="1"/>
  <c r="Q20" i="1"/>
  <c r="R12" i="1"/>
  <c r="R13" i="1"/>
  <c r="R20" i="1"/>
  <c r="R4" i="1"/>
  <c r="J3" i="1"/>
  <c r="B3" i="2" s="1"/>
  <c r="J4" i="1"/>
  <c r="J5" i="1"/>
  <c r="J6" i="1"/>
  <c r="B6" i="2" s="1"/>
  <c r="J7" i="1"/>
  <c r="B7" i="2" s="1"/>
  <c r="J8" i="1"/>
  <c r="J9" i="1"/>
  <c r="J10" i="1"/>
  <c r="B10" i="2" s="1"/>
  <c r="J11" i="1"/>
  <c r="J12" i="1"/>
  <c r="J13" i="1"/>
  <c r="J14" i="1"/>
  <c r="J15" i="1"/>
  <c r="J16" i="1"/>
  <c r="J17" i="1"/>
  <c r="J18" i="1"/>
  <c r="J19" i="1"/>
  <c r="J20" i="1"/>
  <c r="J2" i="1"/>
  <c r="R16" i="1"/>
  <c r="F11" i="1"/>
  <c r="R11" i="1" s="1"/>
  <c r="F12" i="1"/>
  <c r="F13" i="1"/>
  <c r="F14" i="1"/>
  <c r="F15" i="1"/>
  <c r="R15" i="1" s="1"/>
  <c r="F16" i="1"/>
  <c r="F17" i="1"/>
  <c r="F18" i="1"/>
  <c r="F19" i="1"/>
  <c r="R19" i="1" s="1"/>
  <c r="F20" i="1"/>
  <c r="F3" i="1"/>
  <c r="F4" i="1"/>
  <c r="A4" i="2" s="1"/>
  <c r="C4" i="2" s="1"/>
  <c r="D4" i="2" s="1"/>
  <c r="F5" i="1"/>
  <c r="R5" i="1" s="1"/>
  <c r="F6" i="1"/>
  <c r="A6" i="2" s="1"/>
  <c r="C6" i="2" s="1"/>
  <c r="D6" i="2" s="1"/>
  <c r="F7" i="1"/>
  <c r="R7" i="1" s="1"/>
  <c r="F8" i="1"/>
  <c r="A8" i="2" s="1"/>
  <c r="C8" i="2" s="1"/>
  <c r="D8" i="2" s="1"/>
  <c r="F9" i="1"/>
  <c r="R9" i="1" s="1"/>
  <c r="F10" i="1"/>
  <c r="A10" i="2" s="1"/>
  <c r="C10" i="2" s="1"/>
  <c r="D10" i="2" s="1"/>
  <c r="F2" i="1"/>
  <c r="A2" i="2" s="1"/>
  <c r="C2" i="2" s="1"/>
  <c r="D2" i="2" s="1"/>
  <c r="R3" i="1"/>
  <c r="A3" i="2"/>
  <c r="C3" i="2" s="1"/>
  <c r="D3" i="2" s="1"/>
  <c r="A7" i="2"/>
  <c r="C7" i="2" s="1"/>
  <c r="D7" i="2" s="1"/>
  <c r="B4" i="2"/>
  <c r="B5" i="2"/>
  <c r="B8" i="2"/>
  <c r="B9" i="2"/>
  <c r="B2" i="2"/>
  <c r="R8" i="1" l="1"/>
  <c r="A9" i="2"/>
  <c r="C9" i="2" s="1"/>
  <c r="D9" i="2" s="1"/>
  <c r="Q2" i="1"/>
  <c r="R2" i="1" s="1"/>
  <c r="A5" i="2"/>
  <c r="C5" i="2" s="1"/>
  <c r="D5" i="2" s="1"/>
  <c r="R6" i="1"/>
  <c r="R18" i="1"/>
  <c r="R14" i="1"/>
  <c r="R10"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HOTEL CUSTOMER REGISTRATION AND REFERRAL FORM(1-4).xlsx!Dataset" type="102" refreshedVersion="6" minRefreshableVersion="5">
    <extLst>
      <ext xmlns:x15="http://schemas.microsoft.com/office/spreadsheetml/2010/11/main" uri="{DE250136-89BD-433C-8126-D09CA5730AF9}">
        <x15:connection id="Dataset">
          <x15:rangePr sourceName="_xlcn.WorksheetConnection_HOTELCUSTOMERREGISTRATIONANDREFERRALFORM14.xlsxDataset1"/>
        </x15:connection>
      </ext>
    </extLst>
  </connection>
  <connection id="3" name="WorksheetConnection_HOTEL CUSTOMER REGISTRATION AND REFERRAL FORM(1-4).xlsx!Ref_dim" type="102" refreshedVersion="6" minRefreshableVersion="5">
    <extLst>
      <ext xmlns:x15="http://schemas.microsoft.com/office/spreadsheetml/2010/11/main" uri="{DE250136-89BD-433C-8126-D09CA5730AF9}">
        <x15:connection id="Ref_dim">
          <x15:rangePr sourceName="_xlcn.WorksheetConnection_HOTELCUSTOMERREGISTRATIONANDREFERRALFORM14.xlsxRef_dim1"/>
        </x15:connection>
      </ext>
    </extLst>
  </connection>
</connections>
</file>

<file path=xl/sharedStrings.xml><?xml version="1.0" encoding="utf-8"?>
<sst xmlns="http://schemas.openxmlformats.org/spreadsheetml/2006/main" count="235" uniqueCount="100">
  <si>
    <t>Start time</t>
  </si>
  <si>
    <t>Completion time</t>
  </si>
  <si>
    <t>Email</t>
  </si>
  <si>
    <t>Name</t>
  </si>
  <si>
    <t>FIRST NAME</t>
  </si>
  <si>
    <t>LAST NAME</t>
  </si>
  <si>
    <t>EMAIL ADDRESS</t>
  </si>
  <si>
    <t>GENDER</t>
  </si>
  <si>
    <t>CHECK IN DATE</t>
  </si>
  <si>
    <t>CHECK OUT DATE</t>
  </si>
  <si>
    <t>ROOM TYPE</t>
  </si>
  <si>
    <t>REFERRAL CODE</t>
  </si>
  <si>
    <t>anonymous</t>
  </si>
  <si>
    <t>None</t>
  </si>
  <si>
    <t>ORE1</t>
  </si>
  <si>
    <t>Id</t>
  </si>
  <si>
    <t>CUSTOMER REF ID</t>
  </si>
  <si>
    <t>FULL NAME</t>
  </si>
  <si>
    <t>PAYMENT METHOD</t>
  </si>
  <si>
    <t>ORE</t>
  </si>
  <si>
    <t>ORE@GMAIL.COM</t>
  </si>
  <si>
    <t>ORE ORE</t>
  </si>
  <si>
    <t>FEMALE</t>
  </si>
  <si>
    <t>SINGLE</t>
  </si>
  <si>
    <t>CASH</t>
  </si>
  <si>
    <t>THOM2</t>
  </si>
  <si>
    <t>THOMI</t>
  </si>
  <si>
    <t>THOMI THOMI</t>
  </si>
  <si>
    <t>DOUBLE</t>
  </si>
  <si>
    <t>CARD</t>
  </si>
  <si>
    <t>TIM3</t>
  </si>
  <si>
    <t>TIM</t>
  </si>
  <si>
    <t>TIM@ME</t>
  </si>
  <si>
    <t>TIM TIM</t>
  </si>
  <si>
    <t>MALE</t>
  </si>
  <si>
    <t>SUITE</t>
  </si>
  <si>
    <t>E PAYMENT</t>
  </si>
  <si>
    <t>Ebun4</t>
  </si>
  <si>
    <t>Ebunoluwa</t>
  </si>
  <si>
    <t>Ajani</t>
  </si>
  <si>
    <t>egunjobiebunoluwa@yahoomail.com</t>
  </si>
  <si>
    <t>Ebunoluwa Ajani</t>
  </si>
  <si>
    <t>Olud5</t>
  </si>
  <si>
    <t>Oludare</t>
  </si>
  <si>
    <t>Egunjobi</t>
  </si>
  <si>
    <t>pdspots0@gmail.com</t>
  </si>
  <si>
    <t>Oludare Egunjobi</t>
  </si>
  <si>
    <t>Ojo6</t>
  </si>
  <si>
    <t>Ojo</t>
  </si>
  <si>
    <t>Nifemi</t>
  </si>
  <si>
    <t>Ojonifemi@yahoomail.com</t>
  </si>
  <si>
    <t>Ojo Nifemi</t>
  </si>
  <si>
    <t>Quee7</t>
  </si>
  <si>
    <t>Queen</t>
  </si>
  <si>
    <t>Ige</t>
  </si>
  <si>
    <t>Qige@yahoo.com</t>
  </si>
  <si>
    <t>Queen Ige</t>
  </si>
  <si>
    <t>Gbol8</t>
  </si>
  <si>
    <t>Gboluwaga</t>
  </si>
  <si>
    <t>Soyinka</t>
  </si>
  <si>
    <t>gbshow@gmail.com</t>
  </si>
  <si>
    <t>Gboluwaga Soyinka</t>
  </si>
  <si>
    <t>Kehi10</t>
  </si>
  <si>
    <t>Kehinde</t>
  </si>
  <si>
    <t>Ajisafe</t>
  </si>
  <si>
    <t>Aji@gmail.com</t>
  </si>
  <si>
    <t>Kehinde Ajisafe</t>
  </si>
  <si>
    <t>REFERRAL ID</t>
  </si>
  <si>
    <t>POINTS COUNT</t>
  </si>
  <si>
    <t>PLAN</t>
  </si>
  <si>
    <t>Gold</t>
  </si>
  <si>
    <t>Silver</t>
  </si>
  <si>
    <t>Bronze</t>
  </si>
  <si>
    <t>Row Labels</t>
  </si>
  <si>
    <t>Grand Total</t>
  </si>
  <si>
    <t>Count of PLAN</t>
  </si>
  <si>
    <t>Count of GENDER</t>
  </si>
  <si>
    <t>CUSTOMER NAME</t>
  </si>
  <si>
    <t>POINTS</t>
  </si>
  <si>
    <t>Fasasi</t>
  </si>
  <si>
    <t>Sultan</t>
  </si>
  <si>
    <t>sultanoye2908@gmail.com</t>
  </si>
  <si>
    <t xml:space="preserve">Adeoye </t>
  </si>
  <si>
    <t>sultanoye2004@gmail.com</t>
  </si>
  <si>
    <t>Oladipupo</t>
  </si>
  <si>
    <t>Jim179@gmail.com</t>
  </si>
  <si>
    <t>Adeoye</t>
  </si>
  <si>
    <t>Gosh@gmail.com</t>
  </si>
  <si>
    <t>Ade@gmail.com</t>
  </si>
  <si>
    <t>Gandhi@gmail.com</t>
  </si>
  <si>
    <t>Ade</t>
  </si>
  <si>
    <t>Wasiu</t>
  </si>
  <si>
    <t>Adewasiu@gmail.com</t>
  </si>
  <si>
    <t>Tom</t>
  </si>
  <si>
    <t>Holland</t>
  </si>
  <si>
    <t>Tommy@gmail.com</t>
  </si>
  <si>
    <t>Joshua</t>
  </si>
  <si>
    <t>Hosh@gmail.com</t>
  </si>
  <si>
    <t>Adesua</t>
  </si>
  <si>
    <t>Asa@gmail.com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</si>
</sst>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9" formatCode="m/dd/yyyy"/>
  </numFmts>
  <fonts count="4" x14ac:knownFonts="1">
    <font>
      <sz val="11"/>
      <color theme="1"/>
      <name val="Calibri"/>
      <family val="2"/>
      <scheme val="minor"/>
    </font>
    <font>
      <u/>
      <sz val="11"/>
      <color theme="10"/>
      <name val="Calibri"/>
      <family val="2"/>
      <scheme val="minor"/>
    </font>
    <font>
      <b/>
      <sz val="11"/>
      <color rgb="FFFFFFFF"/>
      <name val="Calibri"/>
      <family val="2"/>
      <scheme val="minor"/>
    </font>
    <font>
      <sz val="11"/>
      <color rgb="FF000000"/>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rgb="FF5B9BD5"/>
        <bgColor rgb="FF5B9BD5"/>
      </patternFill>
    </fill>
    <fill>
      <patternFill patternType="solid">
        <fgColor rgb="FFDDEBF7"/>
        <bgColor rgb="FFDDEBF7"/>
      </patternFill>
    </fill>
    <fill>
      <patternFill patternType="solid">
        <fgColor theme="8" tint="-0.499984740745262"/>
        <bgColor indexed="64"/>
      </patternFill>
    </fill>
    <fill>
      <patternFill patternType="solid">
        <fgColor theme="4" tint="0.79998168889431442"/>
        <bgColor indexed="64"/>
      </patternFill>
    </fill>
  </fills>
  <borders count="12">
    <border>
      <left/>
      <right/>
      <top/>
      <bottom/>
      <diagonal/>
    </border>
    <border>
      <left/>
      <right/>
      <top style="thin">
        <color theme="4" tint="0.39997558519241921"/>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4" tint="0.39997558519241921"/>
      </top>
      <bottom/>
      <diagonal/>
    </border>
  </borders>
  <cellStyleXfs count="2">
    <xf numFmtId="0" fontId="0" fillId="0" borderId="0"/>
    <xf numFmtId="0" fontId="1" fillId="0" borderId="0" applyNumberFormat="0"/>
  </cellStyleXfs>
  <cellXfs count="41">
    <xf numFmtId="0" fontId="0" fillId="0" borderId="0" xfId="0"/>
    <xf numFmtId="0" fontId="0" fillId="0" borderId="0" xfId="0" applyNumberFormat="1"/>
    <xf numFmtId="0" fontId="0" fillId="2" borderId="1" xfId="0" applyNumberFormat="1" applyFont="1" applyFill="1" applyBorder="1"/>
    <xf numFmtId="0" fontId="2" fillId="3" borderId="0" xfId="0" applyFont="1" applyFill="1"/>
    <xf numFmtId="0" fontId="3" fillId="0" borderId="0" xfId="0" applyFont="1"/>
    <xf numFmtId="0" fontId="3" fillId="4" borderId="0" xfId="0" applyFont="1" applyFill="1"/>
    <xf numFmtId="0" fontId="3" fillId="4" borderId="1" xfId="0" applyFont="1" applyFill="1" applyBorder="1"/>
    <xf numFmtId="0" fontId="0" fillId="5" borderId="0" xfId="0" applyFill="1"/>
    <xf numFmtId="22" fontId="3" fillId="4" borderId="1" xfId="0" applyNumberFormat="1" applyFont="1" applyFill="1" applyBorder="1"/>
    <xf numFmtId="14" fontId="3" fillId="4" borderId="1" xfId="0" applyNumberFormat="1"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6" borderId="0" xfId="0" applyFill="1"/>
    <xf numFmtId="0" fontId="0" fillId="6" borderId="0" xfId="0" applyFill="1" applyAlignment="1">
      <alignment horizontal="left"/>
    </xf>
    <xf numFmtId="0" fontId="3" fillId="4" borderId="1" xfId="0" applyNumberFormat="1" applyFont="1" applyFill="1" applyBorder="1"/>
    <xf numFmtId="22" fontId="3" fillId="4" borderId="11" xfId="0" applyNumberFormat="1" applyFont="1" applyFill="1" applyBorder="1"/>
    <xf numFmtId="0" fontId="3" fillId="4" borderId="11" xfId="0" applyFont="1" applyFill="1" applyBorder="1"/>
    <xf numFmtId="14" fontId="3" fillId="4" borderId="11" xfId="0" applyNumberFormat="1" applyFont="1" applyFill="1" applyBorder="1"/>
    <xf numFmtId="22" fontId="3" fillId="0" borderId="11" xfId="0" applyNumberFormat="1" applyFont="1" applyBorder="1"/>
    <xf numFmtId="0" fontId="3" fillId="0" borderId="11" xfId="0" applyFont="1" applyBorder="1"/>
    <xf numFmtId="14" fontId="3" fillId="0" borderId="11" xfId="0" applyNumberFormat="1" applyFont="1" applyBorder="1"/>
    <xf numFmtId="0" fontId="1" fillId="0" borderId="11" xfId="1" applyFont="1" applyBorder="1" applyAlignment="1"/>
    <xf numFmtId="0" fontId="1" fillId="2" borderId="11" xfId="1" applyFont="1" applyFill="1" applyBorder="1" applyAlignment="1"/>
    <xf numFmtId="0" fontId="3" fillId="4" borderId="11" xfId="0" applyNumberFormat="1" applyFont="1" applyFill="1" applyBorder="1"/>
    <xf numFmtId="0" fontId="0" fillId="0" borderId="11" xfId="0" applyNumberFormat="1" applyFont="1" applyBorder="1"/>
    <xf numFmtId="0" fontId="0" fillId="2" borderId="11" xfId="0" applyNumberFormat="1" applyFont="1" applyFill="1" applyBorder="1"/>
    <xf numFmtId="0" fontId="2" fillId="3" borderId="0" xfId="0" applyFont="1" applyFill="1" applyBorder="1"/>
    <xf numFmtId="169" fontId="2" fillId="3" borderId="0" xfId="0" applyNumberFormat="1" applyFont="1" applyFill="1" applyBorder="1"/>
    <xf numFmtId="169" fontId="3" fillId="4" borderId="11" xfId="0" applyNumberFormat="1" applyFont="1" applyFill="1" applyBorder="1"/>
    <xf numFmtId="169" fontId="3" fillId="0" borderId="11" xfId="0" applyNumberFormat="1" applyFont="1" applyBorder="1"/>
    <xf numFmtId="169" fontId="3" fillId="4" borderId="1" xfId="0" applyNumberFormat="1" applyFont="1" applyFill="1" applyBorder="1"/>
    <xf numFmtId="169" fontId="0" fillId="0" borderId="0" xfId="0" applyNumberFormat="1"/>
  </cellXfs>
  <cellStyles count="2">
    <cellStyle name="Hyperlink" xfId="1" builtinId="8"/>
    <cellStyle name="Normal" xfId="0" builtinId="0"/>
  </cellStyles>
  <dxfs count="31">
    <dxf>
      <font>
        <b val="0"/>
        <i val="0"/>
        <strike val="0"/>
        <condense val="0"/>
        <extend val="0"/>
        <outline val="0"/>
        <shadow val="0"/>
        <u val="none"/>
        <vertAlign val="baseline"/>
        <sz val="11"/>
        <color rgb="FF000000"/>
        <name val="Calibri"/>
        <scheme val="minor"/>
      </font>
      <numFmt numFmtId="169" formatCode="m/dd/yyyy"/>
      <fill>
        <patternFill patternType="solid">
          <fgColor rgb="FFDDEBF7"/>
          <bgColor rgb="FFDDEBF7"/>
        </patternFill>
      </fill>
      <border diagonalUp="0" diagonalDown="0">
        <left/>
        <right/>
        <top style="thin">
          <color theme="4" tint="0.39997558519241921"/>
        </top>
        <bottom/>
        <vertical/>
        <horizontal/>
      </border>
    </dxf>
    <dxf>
      <font>
        <b/>
        <i val="0"/>
        <strike val="0"/>
        <condense val="0"/>
        <extend val="0"/>
        <outline val="0"/>
        <shadow val="0"/>
        <u val="none"/>
        <vertAlign val="baseline"/>
        <sz val="11"/>
        <color rgb="FFFFFFFF"/>
        <name val="Calibri"/>
        <scheme val="minor"/>
      </font>
      <fill>
        <patternFill patternType="solid">
          <fgColor rgb="FF5B9BD5"/>
          <bgColor rgb="FF5B9BD5"/>
        </patternFill>
      </fill>
    </dxf>
    <dxf>
      <font>
        <b val="0"/>
        <i val="0"/>
        <strike val="0"/>
        <condense val="0"/>
        <extend val="0"/>
        <outline val="0"/>
        <shadow val="0"/>
        <u val="none"/>
        <vertAlign val="baseline"/>
        <sz val="11"/>
        <color rgb="FF000000"/>
        <name val="Calibri"/>
        <scheme val="minor"/>
      </font>
      <fill>
        <patternFill patternType="solid">
          <fgColor rgb="FFDDEBF7"/>
          <bgColor rgb="FFDDEBF7"/>
        </patternFill>
      </fill>
    </dxf>
    <dxf>
      <font>
        <b val="0"/>
        <i val="0"/>
        <strike val="0"/>
        <condense val="0"/>
        <extend val="0"/>
        <outline val="0"/>
        <shadow val="0"/>
        <u val="none"/>
        <vertAlign val="baseline"/>
        <sz val="11"/>
        <color rgb="FF000000"/>
        <name val="Calibri"/>
        <scheme val="minor"/>
      </font>
      <numFmt numFmtId="0" formatCode="General"/>
      <fill>
        <patternFill patternType="solid">
          <fgColor rgb="FFDDEBF7"/>
          <bgColor rgb="FFDDEBF7"/>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rgb="FF000000"/>
        <name val="Calibri"/>
        <scheme val="minor"/>
      </font>
      <fill>
        <patternFill patternType="solid">
          <fgColor rgb="FFDDEBF7"/>
          <bgColor rgb="FFDDEBF7"/>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rgb="FF000000"/>
        <name val="Calibri"/>
        <scheme val="minor"/>
      </font>
      <numFmt numFmtId="0" formatCode="General"/>
      <fill>
        <patternFill patternType="solid">
          <fgColor rgb="FFDDEBF7"/>
          <bgColor rgb="FFDDEBF7"/>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rgb="FF000000"/>
        <name val="Calibri"/>
        <scheme val="minor"/>
      </font>
      <numFmt numFmtId="0" formatCode="General"/>
      <fill>
        <patternFill patternType="solid">
          <fgColor rgb="FFDDEBF7"/>
          <bgColor rgb="FFDDEBF7"/>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rgb="FF000000"/>
        <name val="Calibri"/>
        <scheme val="minor"/>
      </font>
      <numFmt numFmtId="0" formatCode="General"/>
      <fill>
        <patternFill patternType="solid">
          <fgColor rgb="FFDDEBF7"/>
          <bgColor rgb="FFDDEBF7"/>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rgb="FF000000"/>
        <name val="Calibri"/>
        <scheme val="minor"/>
      </font>
      <numFmt numFmtId="19" formatCode="m/d/yyyy"/>
      <fill>
        <patternFill patternType="solid">
          <fgColor rgb="FFDDEBF7"/>
          <bgColor rgb="FFDDEBF7"/>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rgb="FF000000"/>
        <name val="Calibri"/>
        <scheme val="minor"/>
      </font>
      <numFmt numFmtId="19" formatCode="m/d/yyyy"/>
      <fill>
        <patternFill patternType="solid">
          <fgColor rgb="FFDDEBF7"/>
          <bgColor rgb="FFDDEBF7"/>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rgb="FF000000"/>
        <name val="Calibri"/>
        <scheme val="minor"/>
      </font>
      <numFmt numFmtId="0" formatCode="General"/>
      <fill>
        <patternFill patternType="solid">
          <fgColor rgb="FFDDEBF7"/>
          <bgColor rgb="FFDDEBF7"/>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rgb="FF000000"/>
        <name val="Calibri"/>
        <scheme val="minor"/>
      </font>
      <fill>
        <patternFill patternType="solid">
          <fgColor rgb="FFDDEBF7"/>
          <bgColor rgb="FFDDEBF7"/>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rgb="FF000000"/>
        <name val="Calibri"/>
        <scheme val="minor"/>
      </font>
      <numFmt numFmtId="0" formatCode="General"/>
      <fill>
        <patternFill patternType="solid">
          <fgColor rgb="FFDDEBF7"/>
          <bgColor rgb="FFDDEBF7"/>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rgb="FF000000"/>
        <name val="Calibri"/>
        <scheme val="minor"/>
      </font>
      <numFmt numFmtId="0" formatCode="General"/>
      <fill>
        <patternFill patternType="solid">
          <fgColor rgb="FFDDEBF7"/>
          <bgColor rgb="FFDDEBF7"/>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rgb="FF000000"/>
        <name val="Calibri"/>
        <scheme val="minor"/>
      </font>
      <fill>
        <patternFill patternType="solid">
          <fgColor rgb="FFDDEBF7"/>
          <bgColor rgb="FFDDEBF7"/>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rgb="FF000000"/>
        <name val="Calibri"/>
        <scheme val="minor"/>
      </font>
      <numFmt numFmtId="0" formatCode="General"/>
      <fill>
        <patternFill patternType="solid">
          <fgColor rgb="FFDDEBF7"/>
          <bgColor rgb="FFDDEBF7"/>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rgb="FF000000"/>
        <name val="Calibri"/>
        <scheme val="minor"/>
      </font>
      <numFmt numFmtId="0" formatCode="General"/>
      <fill>
        <patternFill patternType="solid">
          <fgColor rgb="FFDDEBF7"/>
          <bgColor rgb="FFDDEBF7"/>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rgb="FF000000"/>
        <name val="Calibri"/>
        <scheme val="minor"/>
      </font>
      <numFmt numFmtId="27" formatCode="m/d/yyyy\ h:mm"/>
      <fill>
        <patternFill patternType="solid">
          <fgColor rgb="FFDDEBF7"/>
          <bgColor rgb="FFDDEBF7"/>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rgb="FF000000"/>
        <name val="Calibri"/>
        <scheme val="minor"/>
      </font>
      <fill>
        <patternFill patternType="solid">
          <fgColor rgb="FFDDEBF7"/>
          <bgColor rgb="FFDDEBF7"/>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b/>
        <i val="0"/>
        <strike val="0"/>
        <condense val="0"/>
        <extend val="0"/>
        <outline val="0"/>
        <shadow val="0"/>
        <u val="none"/>
        <vertAlign val="baseline"/>
        <sz val="11"/>
        <color rgb="FFFFFFFF"/>
        <name val="Calibri"/>
        <scheme val="minor"/>
      </font>
      <fill>
        <patternFill patternType="solid">
          <fgColor rgb="FF5B9BD5"/>
          <bgColor rgb="FF5B9BD5"/>
        </patternFill>
      </fill>
    </dxf>
    <dxf>
      <font>
        <b val="0"/>
        <i val="0"/>
        <strike val="0"/>
        <condense val="0"/>
        <extend val="0"/>
        <outline val="0"/>
        <shadow val="0"/>
        <u val="none"/>
        <vertAlign val="baseline"/>
        <sz val="11"/>
        <color rgb="FF000000"/>
        <name val="Calibri"/>
        <scheme val="minor"/>
      </font>
      <fill>
        <patternFill patternType="solid">
          <fgColor rgb="FFDDEBF7"/>
          <bgColor rgb="FFDDEBF7"/>
        </patternFill>
      </fill>
    </dxf>
    <dxf>
      <font>
        <b val="0"/>
        <i val="0"/>
        <strike val="0"/>
        <condense val="0"/>
        <extend val="0"/>
        <outline val="0"/>
        <shadow val="0"/>
        <u val="none"/>
        <vertAlign val="baseline"/>
        <sz val="11"/>
        <color rgb="FF000000"/>
        <name val="Calibri"/>
        <scheme val="minor"/>
      </font>
      <fill>
        <patternFill patternType="solid">
          <fgColor rgb="FFDDEBF7"/>
          <bgColor rgb="FFDDEBF7"/>
        </patternFill>
      </fill>
    </dxf>
    <dxf>
      <font>
        <b val="0"/>
        <i val="0"/>
        <strike val="0"/>
        <condense val="0"/>
        <extend val="0"/>
        <outline val="0"/>
        <shadow val="0"/>
        <u val="none"/>
        <vertAlign val="baseline"/>
        <sz val="11"/>
        <color rgb="FF000000"/>
        <name val="Calibri"/>
        <scheme val="minor"/>
      </font>
      <fill>
        <patternFill patternType="solid">
          <fgColor rgb="FFDDEBF7"/>
          <bgColor rgb="FFDDEBF7"/>
        </patternFill>
      </fill>
    </dxf>
    <dxf>
      <font>
        <b val="0"/>
        <i val="0"/>
        <strike val="0"/>
        <condense val="0"/>
        <extend val="0"/>
        <outline val="0"/>
        <shadow val="0"/>
        <u val="none"/>
        <vertAlign val="baseline"/>
        <sz val="11"/>
        <color rgb="FF000000"/>
        <name val="Calibri"/>
        <scheme val="minor"/>
      </font>
      <fill>
        <patternFill patternType="solid">
          <fgColor rgb="FFDDEBF7"/>
          <bgColor rgb="FFDDEBF7"/>
        </patternFill>
      </fill>
    </dxf>
    <dxf>
      <font>
        <b val="0"/>
        <i val="0"/>
        <strike val="0"/>
        <condense val="0"/>
        <extend val="0"/>
        <outline val="0"/>
        <shadow val="0"/>
        <u val="none"/>
        <vertAlign val="baseline"/>
        <sz val="11"/>
        <color rgb="FF000000"/>
        <name val="Calibri"/>
        <scheme val="minor"/>
      </font>
      <fill>
        <patternFill patternType="solid">
          <fgColor rgb="FFDDEBF7"/>
          <bgColor rgb="FFDDEBF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CUSTOMER REGISTRATION AND REFERRAL FORM.xlsx]Pivot 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Counts by Plan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pivotFmt>
      <c:pivotFmt>
        <c:idx val="5"/>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pivotFmt>
    </c:pivotFmts>
    <c:plotArea>
      <c:layout>
        <c:manualLayout>
          <c:layoutTarget val="inner"/>
          <c:xMode val="edge"/>
          <c:yMode val="edge"/>
          <c:x val="3.888888888888889E-2"/>
          <c:y val="0.13930555555555557"/>
          <c:w val="0.93888888888888888"/>
          <c:h val="0.72088764946048411"/>
        </c:manualLayout>
      </c:layout>
      <c:barChart>
        <c:barDir val="col"/>
        <c:grouping val="clustered"/>
        <c:varyColors val="0"/>
        <c:ser>
          <c:idx val="0"/>
          <c:order val="0"/>
          <c:tx>
            <c:strRef>
              <c:f>'Pivot tables'!$B$15</c:f>
              <c:strCache>
                <c:ptCount val="1"/>
                <c:pt idx="0">
                  <c:v>Total</c:v>
                </c:pt>
              </c:strCache>
            </c:strRef>
          </c:tx>
          <c:spPr>
            <a:solidFill>
              <a:schemeClr val="accent1"/>
            </a:solidFill>
            <a:ln>
              <a:noFill/>
            </a:ln>
            <a:effectLst/>
          </c:spPr>
          <c:invertIfNegative val="0"/>
          <c:dLbls>
            <c:delete val="1"/>
          </c:dLbls>
          <c:cat>
            <c:strRef>
              <c:f>'Pivot tables'!$A$16:$A$20</c:f>
              <c:strCache>
                <c:ptCount val="4"/>
                <c:pt idx="1">
                  <c:v>Bronze</c:v>
                </c:pt>
                <c:pt idx="2">
                  <c:v>Gold</c:v>
                </c:pt>
                <c:pt idx="3">
                  <c:v>Silver</c:v>
                </c:pt>
              </c:strCache>
            </c:strRef>
          </c:cat>
          <c:val>
            <c:numRef>
              <c:f>'Pivot tables'!$B$16:$B$20</c:f>
              <c:numCache>
                <c:formatCode>General</c:formatCode>
                <c:ptCount val="4"/>
                <c:pt idx="0">
                  <c:v>6</c:v>
                </c:pt>
                <c:pt idx="1">
                  <c:v>1</c:v>
                </c:pt>
                <c:pt idx="2">
                  <c:v>1</c:v>
                </c:pt>
                <c:pt idx="3">
                  <c:v>1</c:v>
                </c:pt>
              </c:numCache>
            </c:numRef>
          </c:val>
          <c:extLst>
            <c:ext xmlns:c16="http://schemas.microsoft.com/office/drawing/2014/chart" uri="{C3380CC4-5D6E-409C-BE32-E72D297353CC}">
              <c16:uniqueId val="{00000000-3D82-4019-89F5-EA57D8260445}"/>
            </c:ext>
          </c:extLst>
        </c:ser>
        <c:dLbls>
          <c:dLblPos val="outEnd"/>
          <c:showLegendKey val="0"/>
          <c:showVal val="1"/>
          <c:showCatName val="0"/>
          <c:showSerName val="0"/>
          <c:showPercent val="0"/>
          <c:showBubbleSize val="0"/>
        </c:dLbls>
        <c:gapWidth val="219"/>
        <c:overlap val="-27"/>
        <c:axId val="1816203632"/>
        <c:axId val="1816210288"/>
      </c:barChart>
      <c:catAx>
        <c:axId val="181620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210288"/>
        <c:crosses val="autoZero"/>
        <c:auto val="1"/>
        <c:lblAlgn val="ctr"/>
        <c:lblOffset val="100"/>
        <c:noMultiLvlLbl val="0"/>
      </c:catAx>
      <c:valAx>
        <c:axId val="1816210288"/>
        <c:scaling>
          <c:orientation val="minMax"/>
        </c:scaling>
        <c:delete val="1"/>
        <c:axPos val="l"/>
        <c:numFmt formatCode="General" sourceLinked="1"/>
        <c:majorTickMark val="none"/>
        <c:minorTickMark val="none"/>
        <c:tickLblPos val="nextTo"/>
        <c:crossAx val="1816203632"/>
        <c:crosses val="autoZero"/>
        <c:crossBetween val="between"/>
      </c:valAx>
      <c:spPr>
        <a:noFill/>
        <a:ln>
          <a:noFill/>
        </a:ln>
        <a:effectLst/>
      </c:spPr>
    </c:plotArea>
    <c:plotVisOnly val="1"/>
    <c:dispBlanksAs val="gap"/>
    <c:showDLblsOverMax val="0"/>
  </c:chart>
  <c:spPr>
    <a:noFill/>
    <a:ln w="9525" cap="flat" cmpd="sng" algn="ctr">
      <a:solidFill>
        <a:schemeClr val="tx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CUSTOMER REGISTRATION AND REFERRAL FORM.xlsx]Pivot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Distribution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2700">
            <a:solidFill>
              <a:schemeClr val="lt1"/>
            </a:solidFill>
          </a:ln>
          <a:effectLst/>
        </c:spPr>
        <c:marker>
          <c:symbol val="none"/>
        </c:marker>
        <c:dLbl>
          <c:idx val="0"/>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1"/>
        <c:spPr>
          <a:solidFill>
            <a:schemeClr val="accent2"/>
          </a:solidFill>
          <a:ln w="19050">
            <a:solidFill>
              <a:schemeClr val="lt1"/>
            </a:solid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'Pivot tables'!$B$42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FE-488A-85B2-BB2C0349E9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FE-488A-85B2-BB2C0349E9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tables'!$A$43:$A$45</c:f>
              <c:strCache>
                <c:ptCount val="2"/>
                <c:pt idx="0">
                  <c:v>FEMALE</c:v>
                </c:pt>
                <c:pt idx="1">
                  <c:v>MALE</c:v>
                </c:pt>
              </c:strCache>
            </c:strRef>
          </c:cat>
          <c:val>
            <c:numRef>
              <c:f>'Pivot tables'!$B$43:$B$45</c:f>
              <c:numCache>
                <c:formatCode>General</c:formatCode>
                <c:ptCount val="2"/>
                <c:pt idx="0">
                  <c:v>6</c:v>
                </c:pt>
                <c:pt idx="1">
                  <c:v>3</c:v>
                </c:pt>
              </c:numCache>
            </c:numRef>
          </c:val>
          <c:extLst>
            <c:ext xmlns:c16="http://schemas.microsoft.com/office/drawing/2014/chart" uri="{C3380CC4-5D6E-409C-BE32-E72D297353CC}">
              <c16:uniqueId val="{00000004-60FE-488A-85B2-BB2C0349E92F}"/>
            </c:ext>
          </c:extLst>
        </c:ser>
        <c:dLbls>
          <c:dLblPos val="outEnd"/>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solidFill>
        <a:schemeClr val="tx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CUSTOMER REGISTRATION AND REFERRAL FORM.xlsx]Pivot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Counts by Plan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tables'!$A$16:$A$20</c:f>
              <c:strCache>
                <c:ptCount val="4"/>
                <c:pt idx="1">
                  <c:v>Bronze</c:v>
                </c:pt>
                <c:pt idx="2">
                  <c:v>Gold</c:v>
                </c:pt>
                <c:pt idx="3">
                  <c:v>Silver</c:v>
                </c:pt>
              </c:strCache>
            </c:strRef>
          </c:cat>
          <c:val>
            <c:numRef>
              <c:f>'Pivot tables'!$B$16:$B$20</c:f>
              <c:numCache>
                <c:formatCode>General</c:formatCode>
                <c:ptCount val="4"/>
                <c:pt idx="0">
                  <c:v>6</c:v>
                </c:pt>
                <c:pt idx="1">
                  <c:v>1</c:v>
                </c:pt>
                <c:pt idx="2">
                  <c:v>1</c:v>
                </c:pt>
                <c:pt idx="3">
                  <c:v>1</c:v>
                </c:pt>
              </c:numCache>
            </c:numRef>
          </c:val>
          <c:extLst>
            <c:ext xmlns:c16="http://schemas.microsoft.com/office/drawing/2014/chart" uri="{C3380CC4-5D6E-409C-BE32-E72D297353CC}">
              <c16:uniqueId val="{00000001-6942-4343-8F8B-DE8C1153DC91}"/>
            </c:ext>
          </c:extLst>
        </c:ser>
        <c:dLbls>
          <c:dLblPos val="outEnd"/>
          <c:showLegendKey val="0"/>
          <c:showVal val="1"/>
          <c:showCatName val="0"/>
          <c:showSerName val="0"/>
          <c:showPercent val="0"/>
          <c:showBubbleSize val="0"/>
        </c:dLbls>
        <c:gapWidth val="219"/>
        <c:overlap val="-27"/>
        <c:axId val="1816203632"/>
        <c:axId val="1816210288"/>
      </c:barChart>
      <c:catAx>
        <c:axId val="181620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210288"/>
        <c:crosses val="autoZero"/>
        <c:auto val="1"/>
        <c:lblAlgn val="ctr"/>
        <c:lblOffset val="100"/>
        <c:noMultiLvlLbl val="0"/>
      </c:catAx>
      <c:valAx>
        <c:axId val="1816210288"/>
        <c:scaling>
          <c:orientation val="minMax"/>
        </c:scaling>
        <c:delete val="1"/>
        <c:axPos val="l"/>
        <c:numFmt formatCode="General" sourceLinked="1"/>
        <c:majorTickMark val="none"/>
        <c:minorTickMark val="none"/>
        <c:tickLblPos val="nextTo"/>
        <c:crossAx val="1816203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 CUSTOMER REGISTRATION AND REFERRAL FORM.xlsx]Pivot tables!PivotTable6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'Pivot tables'!$B$42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tables'!$A$43:$A$45</c:f>
              <c:strCache>
                <c:ptCount val="2"/>
                <c:pt idx="0">
                  <c:v>FEMALE</c:v>
                </c:pt>
                <c:pt idx="1">
                  <c:v>MALE</c:v>
                </c:pt>
              </c:strCache>
            </c:strRef>
          </c:cat>
          <c:val>
            <c:numRef>
              <c:f>'Pivot tables'!$B$43:$B$45</c:f>
              <c:numCache>
                <c:formatCode>General</c:formatCode>
                <c:ptCount val="2"/>
                <c:pt idx="0">
                  <c:v>6</c:v>
                </c:pt>
                <c:pt idx="1">
                  <c:v>3</c:v>
                </c:pt>
              </c:numCache>
            </c:numRef>
          </c:val>
          <c:extLst>
            <c:ext xmlns:c16="http://schemas.microsoft.com/office/drawing/2014/chart" uri="{C3380CC4-5D6E-409C-BE32-E72D297353CC}">
              <c16:uniqueId val="{00000000-BCA9-417C-8CC8-DAEB637DA15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121920</xdr:colOff>
      <xdr:row>3</xdr:row>
      <xdr:rowOff>30480</xdr:rowOff>
    </xdr:from>
    <xdr:to>
      <xdr:col>1</xdr:col>
      <xdr:colOff>716280</xdr:colOff>
      <xdr:row>11</xdr:row>
      <xdr:rowOff>68580</xdr:rowOff>
    </xdr:to>
    <mc:AlternateContent xmlns:mc="http://schemas.openxmlformats.org/markup-compatibility/2006">
      <mc:Choice xmlns:a14="http://schemas.microsoft.com/office/drawing/2010/main" Requires="a14">
        <xdr:graphicFrame macro="">
          <xdr:nvGraphicFramePr>
            <xdr:cNvPr id="3" name="PLAN 1"/>
            <xdr:cNvGraphicFramePr/>
          </xdr:nvGraphicFramePr>
          <xdr:xfrm>
            <a:off x="0" y="0"/>
            <a:ext cx="0" cy="0"/>
          </xdr:xfrm>
          <a:graphic>
            <a:graphicData uri="http://schemas.microsoft.com/office/drawing/2010/slicer">
              <sle:slicer xmlns:sle="http://schemas.microsoft.com/office/drawing/2010/slicer" name="PLAN 1"/>
            </a:graphicData>
          </a:graphic>
        </xdr:graphicFrame>
      </mc:Choice>
      <mc:Fallback>
        <xdr:sp macro="" textlink="">
          <xdr:nvSpPr>
            <xdr:cNvPr id="0" name=""/>
            <xdr:cNvSpPr>
              <a:spLocks noTextEdit="1"/>
            </xdr:cNvSpPr>
          </xdr:nvSpPr>
          <xdr:spPr>
            <a:xfrm>
              <a:off x="121920" y="769620"/>
              <a:ext cx="1203960" cy="1501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830580</xdr:colOff>
      <xdr:row>0</xdr:row>
      <xdr:rowOff>121920</xdr:rowOff>
    </xdr:from>
    <xdr:to>
      <xdr:col>9</xdr:col>
      <xdr:colOff>320040</xdr:colOff>
      <xdr:row>2</xdr:row>
      <xdr:rowOff>236220</xdr:rowOff>
    </xdr:to>
    <xdr:sp macro="" textlink="">
      <xdr:nvSpPr>
        <xdr:cNvPr id="4" name="TextBox 3"/>
        <xdr:cNvSpPr txBox="1"/>
      </xdr:nvSpPr>
      <xdr:spPr>
        <a:xfrm>
          <a:off x="1440180" y="121920"/>
          <a:ext cx="5196840" cy="480060"/>
        </a:xfrm>
        <a:prstGeom prst="roundRect">
          <a:avLst/>
        </a:prstGeom>
        <a:solidFill>
          <a:schemeClr val="accent1">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Segoe UI" panose="020B0502040204020203" pitchFamily="34" charset="0"/>
              <a:cs typeface="Segoe UI" panose="020B0502040204020203" pitchFamily="34" charset="0"/>
            </a:rPr>
            <a:t>HOTEL CUSTOMER REFERRAL SYSTEM</a:t>
          </a:r>
        </a:p>
      </xdr:txBody>
    </xdr:sp>
    <xdr:clientData/>
  </xdr:twoCellAnchor>
  <xdr:twoCellAnchor>
    <xdr:from>
      <xdr:col>2</xdr:col>
      <xdr:colOff>60960</xdr:colOff>
      <xdr:row>3</xdr:row>
      <xdr:rowOff>45720</xdr:rowOff>
    </xdr:from>
    <xdr:to>
      <xdr:col>6</xdr:col>
      <xdr:colOff>198120</xdr:colOff>
      <xdr:row>15</xdr:row>
      <xdr:rowOff>144780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327660</xdr:colOff>
      <xdr:row>3</xdr:row>
      <xdr:rowOff>45720</xdr:rowOff>
    </xdr:from>
    <xdr:to>
      <xdr:col>11</xdr:col>
      <xdr:colOff>152400</xdr:colOff>
      <xdr:row>15</xdr:row>
      <xdr:rowOff>160020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320040</xdr:colOff>
      <xdr:row>13</xdr:row>
      <xdr:rowOff>118110</xdr:rowOff>
    </xdr:from>
    <xdr:to>
      <xdr:col>13</xdr:col>
      <xdr:colOff>15240</xdr:colOff>
      <xdr:row>28</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506730</xdr:colOff>
      <xdr:row>23</xdr:row>
      <xdr:rowOff>118110</xdr:rowOff>
    </xdr:from>
    <xdr:to>
      <xdr:col>10</xdr:col>
      <xdr:colOff>201930</xdr:colOff>
      <xdr:row>38</xdr:row>
      <xdr:rowOff>118110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HP" refreshedDate="45469.554447222225" backgroundQuery="1" createdVersion="6" refreshedVersion="6" minRefreshableVersion="3" recordCount="0" supportSubquery="1" supportAdvancedDrill="1">
  <cacheSource type="external" connectionId="1"/>
  <cacheFields count="2">
    <cacheField name="[Ref_dim].[FULL NAME].[FULL NAME]" caption="FULL NAME" numFmtId="0" hierarchy="17" level="1">
      <sharedItems count="9">
        <s v="Ebunoluwa Ajani"/>
        <s v="Gboluwaga Soyinka"/>
        <s v="Kehinde Ajisafe"/>
        <s v="Ojo Nifemi"/>
        <s v="Oludare Egunjobi"/>
        <s v="ORE ORE"/>
        <s v="Queen Ige"/>
        <s v="THOMI THOMI"/>
        <s v="TIM TIM"/>
      </sharedItems>
    </cacheField>
    <cacheField name="[Ref_dim].[PLAN].[PLAN]" caption="PLAN" numFmtId="0" hierarchy="19" level="1">
      <sharedItems containsSemiMixedTypes="0" containsNonDate="0" containsString="0"/>
    </cacheField>
  </cacheFields>
  <cacheHierarchies count="25">
    <cacheHierarchy uniqueName="[Dataset].[Id]" caption="Id" attribute="1" defaultMemberUniqueName="[Dataset].[Id].[All]" allUniqueName="[Dataset].[Id].[All]" dimensionUniqueName="[Dataset]" displayFolder="" count="0" memberValueDatatype="20" unbalanced="0"/>
    <cacheHierarchy uniqueName="[Dataset].[Start time]" caption="Start time" attribute="1" time="1" defaultMemberUniqueName="[Dataset].[Start time].[All]" allUniqueName="[Dataset].[Start time].[All]" dimensionUniqueName="[Dataset]" displayFolder="" count="0" memberValueDatatype="7" unbalanced="0"/>
    <cacheHierarchy uniqueName="[Dataset].[Completion time]" caption="Completion time" attribute="1" time="1" defaultMemberUniqueName="[Dataset].[Completion time].[All]" allUniqueName="[Dataset].[Completion time].[All]" dimensionUniqueName="[Dataset]" displayFolder="" count="0" memberValueDatatype="7" unbalanced="0"/>
    <cacheHierarchy uniqueName="[Dataset].[Email]" caption="Email" attribute="1" defaultMemberUniqueName="[Dataset].[Email].[All]" allUniqueName="[Dataset].[Email].[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CUSTOMER REF ID]" caption="CUSTOMER REF ID" attribute="1" defaultMemberUniqueName="[Dataset].[CUSTOMER REF ID].[All]" allUniqueName="[Dataset].[CUSTOMER REF ID].[All]" dimensionUniqueName="[Dataset]" displayFolder="" count="0" memberValueDatatype="130" unbalanced="0"/>
    <cacheHierarchy uniqueName="[Dataset].[FIRST NAME]" caption="FIRST NAME" attribute="1" defaultMemberUniqueName="[Dataset].[FIRST NAME].[All]" allUniqueName="[Dataset].[FIRST NAME].[All]" dimensionUniqueName="[Dataset]" displayFolder="" count="0" memberValueDatatype="130" unbalanced="0"/>
    <cacheHierarchy uniqueName="[Dataset].[LAST NAME]" caption="LAST NAME" attribute="1" defaultMemberUniqueName="[Dataset].[LAST NAME].[All]" allUniqueName="[Dataset].[LAST NAME].[All]" dimensionUniqueName="[Dataset]" displayFolder="" count="0" memberValueDatatype="130" unbalanced="0"/>
    <cacheHierarchy uniqueName="[Dataset].[EMAIL ADDRESS]" caption="EMAIL ADDRESS" attribute="1" defaultMemberUniqueName="[Dataset].[EMAIL ADDRESS].[All]" allUniqueName="[Dataset].[EMAIL ADDRESS].[All]" dimensionUniqueName="[Dataset]" displayFolder="" count="0" memberValueDatatype="130" unbalanced="0"/>
    <cacheHierarchy uniqueName="[Dataset].[FULL NAME]" caption="FULL NAME" attribute="1" defaultMemberUniqueName="[Dataset].[FULL NAME].[All]" allUniqueName="[Dataset].[FULL NAME].[All]" dimensionUniqueName="[Dataset]" displayFolder="" count="0" memberValueDatatype="130" unbalanced="0"/>
    <cacheHierarchy uniqueName="[Dataset].[GENDER]" caption="GENDER" attribute="1" defaultMemberUniqueName="[Dataset].[GENDER].[All]" allUniqueName="[Dataset].[GENDER].[All]" dimensionUniqueName="[Dataset]" displayFolder="" count="0" memberValueDatatype="130" unbalanced="0"/>
    <cacheHierarchy uniqueName="[Dataset].[CHECK IN DATE]" caption="CHECK IN DATE" attribute="1" time="1" defaultMemberUniqueName="[Dataset].[CHECK IN DATE].[All]" allUniqueName="[Dataset].[CHECK IN DATE].[All]" dimensionUniqueName="[Dataset]" displayFolder="" count="0" memberValueDatatype="7" unbalanced="0"/>
    <cacheHierarchy uniqueName="[Dataset].[CHECK OUT DATE]" caption="CHECK OUT DATE" attribute="1" time="1" defaultMemberUniqueName="[Dataset].[CHECK OUT DATE].[All]" allUniqueName="[Dataset].[CHECK OUT DATE].[All]" dimensionUniqueName="[Dataset]" displayFolder="" count="0" memberValueDatatype="7" unbalanced="0"/>
    <cacheHierarchy uniqueName="[Dataset].[ROOM TYPE]" caption="ROOM TYPE" attribute="1" defaultMemberUniqueName="[Dataset].[ROOM TYPE].[All]" allUniqueName="[Dataset].[ROOM TYPE].[All]" dimensionUniqueName="[Dataset]" displayFolder="" count="0" memberValueDatatype="130" unbalanced="0"/>
    <cacheHierarchy uniqueName="[Dataset].[PAYMENT METHOD]" caption="PAYMENT METHOD" attribute="1" defaultMemberUniqueName="[Dataset].[PAYMENT METHOD].[All]" allUniqueName="[Dataset].[PAYMENT METHOD].[All]" dimensionUniqueName="[Dataset]" displayFolder="" count="0" memberValueDatatype="130" unbalanced="0"/>
    <cacheHierarchy uniqueName="[Dataset].[REFERRAL CODE]" caption="REFERRAL CODE" attribute="1" defaultMemberUniqueName="[Dataset].[REFERRAL CODE].[All]" allUniqueName="[Dataset].[REFERRAL CODE].[All]" dimensionUniqueName="[Dataset]" displayFolder="" count="0" memberValueDatatype="130" unbalanced="0"/>
    <cacheHierarchy uniqueName="[Ref_dim].[REFERRAL ID]" caption="REFERRAL ID" attribute="1" defaultMemberUniqueName="[Ref_dim].[REFERRAL ID].[All]" allUniqueName="[Ref_dim].[REFERRAL ID].[All]" dimensionUniqueName="[Ref_dim]" displayFolder="" count="0" memberValueDatatype="130" unbalanced="0"/>
    <cacheHierarchy uniqueName="[Ref_dim].[FULL NAME]" caption="FULL NAME" attribute="1" defaultMemberUniqueName="[Ref_dim].[FULL NAME].[All]" allUniqueName="[Ref_dim].[FULL NAME].[All]" dimensionUniqueName="[Ref_dim]" displayFolder="" count="2" memberValueDatatype="130" unbalanced="0">
      <fieldsUsage count="2">
        <fieldUsage x="-1"/>
        <fieldUsage x="0"/>
      </fieldsUsage>
    </cacheHierarchy>
    <cacheHierarchy uniqueName="[Ref_dim].[POINTS COUNT]" caption="POINTS COUNT" attribute="1" defaultMemberUniqueName="[Ref_dim].[POINTS COUNT].[All]" allUniqueName="[Ref_dim].[POINTS COUNT].[All]" dimensionUniqueName="[Ref_dim]" displayFolder="" count="0" memberValueDatatype="20" unbalanced="0"/>
    <cacheHierarchy uniqueName="[Ref_dim].[PLAN]" caption="PLAN" attribute="1" defaultMemberUniqueName="[Ref_dim].[PLAN].[All]" allUniqueName="[Ref_dim].[PLAN].[All]" dimensionUniqueName="[Ref_dim]" displayFolder="" count="2" memberValueDatatype="130" unbalanced="0">
      <fieldsUsage count="2">
        <fieldUsage x="-1"/>
        <fieldUsage x="1"/>
      </fieldsUsage>
    </cacheHierarchy>
    <cacheHierarchy uniqueName="[Measures].[__XL_Count Dataset]" caption="__XL_Count Dataset" measure="1" displayFolder="" measureGroup="Dataset" count="0" hidden="1"/>
    <cacheHierarchy uniqueName="[Measures].[__XL_Count Ref_dim]" caption="__XL_Count Ref_dim" measure="1" displayFolder="" measureGroup="Ref_dim" count="0" hidden="1"/>
    <cacheHierarchy uniqueName="[Measures].[__No measures defined]" caption="__No measures defined" measure="1" displayFolder="" count="0" hidden="1"/>
    <cacheHierarchy uniqueName="[Measures].[Count of PLAN]" caption="Count of PLAN" measure="1" displayFolder="" measureGroup="Ref_dim" count="0" hidden="1">
      <extLst>
        <ext xmlns:x15="http://schemas.microsoft.com/office/spreadsheetml/2010/11/main" uri="{B97F6D7D-B522-45F9-BDA1-12C45D357490}">
          <x15:cacheHierarchy aggregatedColumn="19"/>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10"/>
        </ext>
      </extLst>
    </cacheHierarchy>
  </cacheHierarchies>
  <kpis count="0"/>
  <dimensions count="3">
    <dimension name="Dataset" uniqueName="[Dataset]" caption="Dataset"/>
    <dimension measure="1" name="Measures" uniqueName="[Measures]" caption="Measures"/>
    <dimension name="Ref_dim" uniqueName="[Ref_dim]" caption="Ref_dim"/>
  </dimensions>
  <measureGroups count="2">
    <measureGroup name="Dataset" caption="Dataset"/>
    <measureGroup name="Ref_dim" caption="Ref_dim"/>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HP" refreshedDate="45469.554447685186" backgroundQuery="1" createdVersion="6" refreshedVersion="6" minRefreshableVersion="3" recordCount="0" supportSubquery="1" supportAdvancedDrill="1">
  <cacheSource type="external" connectionId="1"/>
  <cacheFields count="2">
    <cacheField name="[Ref_dim].[PLAN].[PLAN]" caption="PLAN" numFmtId="0" hierarchy="19" level="1">
      <sharedItems count="4">
        <s v=""/>
        <s v="Bronze"/>
        <s v="Gold"/>
        <s v="Silver"/>
      </sharedItems>
    </cacheField>
    <cacheField name="[Measures].[Count of PLAN]" caption="Count of PLAN" numFmtId="0" hierarchy="23" level="32767"/>
  </cacheFields>
  <cacheHierarchies count="25">
    <cacheHierarchy uniqueName="[Dataset].[Id]" caption="Id" attribute="1" defaultMemberUniqueName="[Dataset].[Id].[All]" allUniqueName="[Dataset].[Id].[All]" dimensionUniqueName="[Dataset]" displayFolder="" count="0" memberValueDatatype="20" unbalanced="0"/>
    <cacheHierarchy uniqueName="[Dataset].[Start time]" caption="Start time" attribute="1" time="1" defaultMemberUniqueName="[Dataset].[Start time].[All]" allUniqueName="[Dataset].[Start time].[All]" dimensionUniqueName="[Dataset]" displayFolder="" count="0" memberValueDatatype="7" unbalanced="0"/>
    <cacheHierarchy uniqueName="[Dataset].[Completion time]" caption="Completion time" attribute="1" time="1" defaultMemberUniqueName="[Dataset].[Completion time].[All]" allUniqueName="[Dataset].[Completion time].[All]" dimensionUniqueName="[Dataset]" displayFolder="" count="0" memberValueDatatype="7" unbalanced="0"/>
    <cacheHierarchy uniqueName="[Dataset].[Email]" caption="Email" attribute="1" defaultMemberUniqueName="[Dataset].[Email].[All]" allUniqueName="[Dataset].[Email].[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CUSTOMER REF ID]" caption="CUSTOMER REF ID" attribute="1" defaultMemberUniqueName="[Dataset].[CUSTOMER REF ID].[All]" allUniqueName="[Dataset].[CUSTOMER REF ID].[All]" dimensionUniqueName="[Dataset]" displayFolder="" count="0" memberValueDatatype="130" unbalanced="0"/>
    <cacheHierarchy uniqueName="[Dataset].[FIRST NAME]" caption="FIRST NAME" attribute="1" defaultMemberUniqueName="[Dataset].[FIRST NAME].[All]" allUniqueName="[Dataset].[FIRST NAME].[All]" dimensionUniqueName="[Dataset]" displayFolder="" count="0" memberValueDatatype="130" unbalanced="0"/>
    <cacheHierarchy uniqueName="[Dataset].[LAST NAME]" caption="LAST NAME" attribute="1" defaultMemberUniqueName="[Dataset].[LAST NAME].[All]" allUniqueName="[Dataset].[LAST NAME].[All]" dimensionUniqueName="[Dataset]" displayFolder="" count="0" memberValueDatatype="130" unbalanced="0"/>
    <cacheHierarchy uniqueName="[Dataset].[EMAIL ADDRESS]" caption="EMAIL ADDRESS" attribute="1" defaultMemberUniqueName="[Dataset].[EMAIL ADDRESS].[All]" allUniqueName="[Dataset].[EMAIL ADDRESS].[All]" dimensionUniqueName="[Dataset]" displayFolder="" count="0" memberValueDatatype="130" unbalanced="0"/>
    <cacheHierarchy uniqueName="[Dataset].[FULL NAME]" caption="FULL NAME" attribute="1" defaultMemberUniqueName="[Dataset].[FULL NAME].[All]" allUniqueName="[Dataset].[FULL NAME].[All]" dimensionUniqueName="[Dataset]" displayFolder="" count="0" memberValueDatatype="130" unbalanced="0"/>
    <cacheHierarchy uniqueName="[Dataset].[GENDER]" caption="GENDER" attribute="1" defaultMemberUniqueName="[Dataset].[GENDER].[All]" allUniqueName="[Dataset].[GENDER].[All]" dimensionUniqueName="[Dataset]" displayFolder="" count="0" memberValueDatatype="130" unbalanced="0"/>
    <cacheHierarchy uniqueName="[Dataset].[CHECK IN DATE]" caption="CHECK IN DATE" attribute="1" time="1" defaultMemberUniqueName="[Dataset].[CHECK IN DATE].[All]" allUniqueName="[Dataset].[CHECK IN DATE].[All]" dimensionUniqueName="[Dataset]" displayFolder="" count="0" memberValueDatatype="7" unbalanced="0"/>
    <cacheHierarchy uniqueName="[Dataset].[CHECK OUT DATE]" caption="CHECK OUT DATE" attribute="1" time="1" defaultMemberUniqueName="[Dataset].[CHECK OUT DATE].[All]" allUniqueName="[Dataset].[CHECK OUT DATE].[All]" dimensionUniqueName="[Dataset]" displayFolder="" count="0" memberValueDatatype="7" unbalanced="0"/>
    <cacheHierarchy uniqueName="[Dataset].[ROOM TYPE]" caption="ROOM TYPE" attribute="1" defaultMemberUniqueName="[Dataset].[ROOM TYPE].[All]" allUniqueName="[Dataset].[ROOM TYPE].[All]" dimensionUniqueName="[Dataset]" displayFolder="" count="0" memberValueDatatype="130" unbalanced="0"/>
    <cacheHierarchy uniqueName="[Dataset].[PAYMENT METHOD]" caption="PAYMENT METHOD" attribute="1" defaultMemberUniqueName="[Dataset].[PAYMENT METHOD].[All]" allUniqueName="[Dataset].[PAYMENT METHOD].[All]" dimensionUniqueName="[Dataset]" displayFolder="" count="0" memberValueDatatype="130" unbalanced="0"/>
    <cacheHierarchy uniqueName="[Dataset].[REFERRAL CODE]" caption="REFERRAL CODE" attribute="1" defaultMemberUniqueName="[Dataset].[REFERRAL CODE].[All]" allUniqueName="[Dataset].[REFERRAL CODE].[All]" dimensionUniqueName="[Dataset]" displayFolder="" count="0" memberValueDatatype="130" unbalanced="0"/>
    <cacheHierarchy uniqueName="[Ref_dim].[REFERRAL ID]" caption="REFERRAL ID" attribute="1" defaultMemberUniqueName="[Ref_dim].[REFERRAL ID].[All]" allUniqueName="[Ref_dim].[REFERRAL ID].[All]" dimensionUniqueName="[Ref_dim]" displayFolder="" count="0" memberValueDatatype="130" unbalanced="0"/>
    <cacheHierarchy uniqueName="[Ref_dim].[FULL NAME]" caption="FULL NAME" attribute="1" defaultMemberUniqueName="[Ref_dim].[FULL NAME].[All]" allUniqueName="[Ref_dim].[FULL NAME].[All]" dimensionUniqueName="[Ref_dim]" displayFolder="" count="0" memberValueDatatype="130" unbalanced="0"/>
    <cacheHierarchy uniqueName="[Ref_dim].[POINTS COUNT]" caption="POINTS COUNT" attribute="1" defaultMemberUniqueName="[Ref_dim].[POINTS COUNT].[All]" allUniqueName="[Ref_dim].[POINTS COUNT].[All]" dimensionUniqueName="[Ref_dim]" displayFolder="" count="0" memberValueDatatype="20" unbalanced="0"/>
    <cacheHierarchy uniqueName="[Ref_dim].[PLAN]" caption="PLAN" attribute="1" defaultMemberUniqueName="[Ref_dim].[PLAN].[All]" allUniqueName="[Ref_dim].[PLAN].[All]" dimensionUniqueName="[Ref_dim]" displayFolder="" count="2" memberValueDatatype="130" unbalanced="0">
      <fieldsUsage count="2">
        <fieldUsage x="-1"/>
        <fieldUsage x="0"/>
      </fieldsUsage>
    </cacheHierarchy>
    <cacheHierarchy uniqueName="[Measures].[__XL_Count Dataset]" caption="__XL_Count Dataset" measure="1" displayFolder="" measureGroup="Dataset" count="0" hidden="1"/>
    <cacheHierarchy uniqueName="[Measures].[__XL_Count Ref_dim]" caption="__XL_Count Ref_dim" measure="1" displayFolder="" measureGroup="Ref_dim" count="0" hidden="1"/>
    <cacheHierarchy uniqueName="[Measures].[__No measures defined]" caption="__No measures defined" measure="1" displayFolder="" count="0" hidden="1"/>
    <cacheHierarchy uniqueName="[Measures].[Count of PLAN]" caption="Count of PLAN" measure="1" displayFolder="" measureGroup="Ref_dim"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10"/>
        </ext>
      </extLst>
    </cacheHierarchy>
  </cacheHierarchies>
  <kpis count="0"/>
  <dimensions count="3">
    <dimension name="Dataset" uniqueName="[Dataset]" caption="Dataset"/>
    <dimension measure="1" name="Measures" uniqueName="[Measures]" caption="Measures"/>
    <dimension name="Ref_dim" uniqueName="[Ref_dim]" caption="Ref_dim"/>
  </dimensions>
  <measureGroups count="2">
    <measureGroup name="Dataset" caption="Dataset"/>
    <measureGroup name="Ref_dim" caption="Ref_dim"/>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HP" refreshedDate="45469.554448263887" backgroundQuery="1" createdVersion="6" refreshedVersion="6" minRefreshableVersion="3" recordCount="0" supportSubquery="1" supportAdvancedDrill="1">
  <cacheSource type="external" connectionId="1"/>
  <cacheFields count="2">
    <cacheField name="[Ref_dim].[FULL NAME].[FULL NAME]" caption="FULL NAME" numFmtId="0" hierarchy="17" level="1">
      <sharedItems count="9">
        <s v="Ebunoluwa Ajani"/>
        <s v="Gboluwaga Soyinka"/>
        <s v="Kehinde Ajisafe"/>
        <s v="Ojo Nifemi"/>
        <s v="Oludare Egunjobi"/>
        <s v="ORE ORE"/>
        <s v="Queen Ige"/>
        <s v="THOMI THOMI"/>
        <s v="TIM TIM"/>
      </sharedItems>
    </cacheField>
    <cacheField name="[Ref_dim].[PLAN].[PLAN]" caption="PLAN" numFmtId="0" hierarchy="19" level="1">
      <sharedItems containsSemiMixedTypes="0" containsNonDate="0" containsString="0"/>
    </cacheField>
  </cacheFields>
  <cacheHierarchies count="25">
    <cacheHierarchy uniqueName="[Dataset].[Id]" caption="Id" attribute="1" defaultMemberUniqueName="[Dataset].[Id].[All]" allUniqueName="[Dataset].[Id].[All]" dimensionUniqueName="[Dataset]" displayFolder="" count="0" memberValueDatatype="20" unbalanced="0"/>
    <cacheHierarchy uniqueName="[Dataset].[Start time]" caption="Start time" attribute="1" time="1" defaultMemberUniqueName="[Dataset].[Start time].[All]" allUniqueName="[Dataset].[Start time].[All]" dimensionUniqueName="[Dataset]" displayFolder="" count="0" memberValueDatatype="7" unbalanced="0"/>
    <cacheHierarchy uniqueName="[Dataset].[Completion time]" caption="Completion time" attribute="1" time="1" defaultMemberUniqueName="[Dataset].[Completion time].[All]" allUniqueName="[Dataset].[Completion time].[All]" dimensionUniqueName="[Dataset]" displayFolder="" count="0" memberValueDatatype="7" unbalanced="0"/>
    <cacheHierarchy uniqueName="[Dataset].[Email]" caption="Email" attribute="1" defaultMemberUniqueName="[Dataset].[Email].[All]" allUniqueName="[Dataset].[Email].[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CUSTOMER REF ID]" caption="CUSTOMER REF ID" attribute="1" defaultMemberUniqueName="[Dataset].[CUSTOMER REF ID].[All]" allUniqueName="[Dataset].[CUSTOMER REF ID].[All]" dimensionUniqueName="[Dataset]" displayFolder="" count="0" memberValueDatatype="130" unbalanced="0"/>
    <cacheHierarchy uniqueName="[Dataset].[FIRST NAME]" caption="FIRST NAME" attribute="1" defaultMemberUniqueName="[Dataset].[FIRST NAME].[All]" allUniqueName="[Dataset].[FIRST NAME].[All]" dimensionUniqueName="[Dataset]" displayFolder="" count="0" memberValueDatatype="130" unbalanced="0"/>
    <cacheHierarchy uniqueName="[Dataset].[LAST NAME]" caption="LAST NAME" attribute="1" defaultMemberUniqueName="[Dataset].[LAST NAME].[All]" allUniqueName="[Dataset].[LAST NAME].[All]" dimensionUniqueName="[Dataset]" displayFolder="" count="0" memberValueDatatype="130" unbalanced="0"/>
    <cacheHierarchy uniqueName="[Dataset].[EMAIL ADDRESS]" caption="EMAIL ADDRESS" attribute="1" defaultMemberUniqueName="[Dataset].[EMAIL ADDRESS].[All]" allUniqueName="[Dataset].[EMAIL ADDRESS].[All]" dimensionUniqueName="[Dataset]" displayFolder="" count="0" memberValueDatatype="130" unbalanced="0"/>
    <cacheHierarchy uniqueName="[Dataset].[FULL NAME]" caption="FULL NAME" attribute="1" defaultMemberUniqueName="[Dataset].[FULL NAME].[All]" allUniqueName="[Dataset].[FULL NAME].[All]" dimensionUniqueName="[Dataset]" displayFolder="" count="0" memberValueDatatype="130" unbalanced="0"/>
    <cacheHierarchy uniqueName="[Dataset].[GENDER]" caption="GENDER" attribute="1" defaultMemberUniqueName="[Dataset].[GENDER].[All]" allUniqueName="[Dataset].[GENDER].[All]" dimensionUniqueName="[Dataset]" displayFolder="" count="0" memberValueDatatype="130" unbalanced="0"/>
    <cacheHierarchy uniqueName="[Dataset].[CHECK IN DATE]" caption="CHECK IN DATE" attribute="1" time="1" defaultMemberUniqueName="[Dataset].[CHECK IN DATE].[All]" allUniqueName="[Dataset].[CHECK IN DATE].[All]" dimensionUniqueName="[Dataset]" displayFolder="" count="0" memberValueDatatype="7" unbalanced="0"/>
    <cacheHierarchy uniqueName="[Dataset].[CHECK OUT DATE]" caption="CHECK OUT DATE" attribute="1" time="1" defaultMemberUniqueName="[Dataset].[CHECK OUT DATE].[All]" allUniqueName="[Dataset].[CHECK OUT DATE].[All]" dimensionUniqueName="[Dataset]" displayFolder="" count="0" memberValueDatatype="7" unbalanced="0"/>
    <cacheHierarchy uniqueName="[Dataset].[ROOM TYPE]" caption="ROOM TYPE" attribute="1" defaultMemberUniqueName="[Dataset].[ROOM TYPE].[All]" allUniqueName="[Dataset].[ROOM TYPE].[All]" dimensionUniqueName="[Dataset]" displayFolder="" count="0" memberValueDatatype="130" unbalanced="0"/>
    <cacheHierarchy uniqueName="[Dataset].[PAYMENT METHOD]" caption="PAYMENT METHOD" attribute="1" defaultMemberUniqueName="[Dataset].[PAYMENT METHOD].[All]" allUniqueName="[Dataset].[PAYMENT METHOD].[All]" dimensionUniqueName="[Dataset]" displayFolder="" count="0" memberValueDatatype="130" unbalanced="0"/>
    <cacheHierarchy uniqueName="[Dataset].[REFERRAL CODE]" caption="REFERRAL CODE" attribute="1" defaultMemberUniqueName="[Dataset].[REFERRAL CODE].[All]" allUniqueName="[Dataset].[REFERRAL CODE].[All]" dimensionUniqueName="[Dataset]" displayFolder="" count="0" memberValueDatatype="130" unbalanced="0"/>
    <cacheHierarchy uniqueName="[Ref_dim].[REFERRAL ID]" caption="REFERRAL ID" attribute="1" defaultMemberUniqueName="[Ref_dim].[REFERRAL ID].[All]" allUniqueName="[Ref_dim].[REFERRAL ID].[All]" dimensionUniqueName="[Ref_dim]" displayFolder="" count="0" memberValueDatatype="130" unbalanced="0"/>
    <cacheHierarchy uniqueName="[Ref_dim].[FULL NAME]" caption="FULL NAME" attribute="1" defaultMemberUniqueName="[Ref_dim].[FULL NAME].[All]" allUniqueName="[Ref_dim].[FULL NAME].[All]" dimensionUniqueName="[Ref_dim]" displayFolder="" count="2" memberValueDatatype="130" unbalanced="0">
      <fieldsUsage count="2">
        <fieldUsage x="-1"/>
        <fieldUsage x="0"/>
      </fieldsUsage>
    </cacheHierarchy>
    <cacheHierarchy uniqueName="[Ref_dim].[POINTS COUNT]" caption="POINTS COUNT" attribute="1" defaultMemberUniqueName="[Ref_dim].[POINTS COUNT].[All]" allUniqueName="[Ref_dim].[POINTS COUNT].[All]" dimensionUniqueName="[Ref_dim]" displayFolder="" count="0" memberValueDatatype="20" unbalanced="0"/>
    <cacheHierarchy uniqueName="[Ref_dim].[PLAN]" caption="PLAN" attribute="1" defaultMemberUniqueName="[Ref_dim].[PLAN].[All]" allUniqueName="[Ref_dim].[PLAN].[All]" dimensionUniqueName="[Ref_dim]" displayFolder="" count="2" memberValueDatatype="130" unbalanced="0">
      <fieldsUsage count="2">
        <fieldUsage x="-1"/>
        <fieldUsage x="1"/>
      </fieldsUsage>
    </cacheHierarchy>
    <cacheHierarchy uniqueName="[Measures].[__XL_Count Dataset]" caption="__XL_Count Dataset" measure="1" displayFolder="" measureGroup="Dataset" count="0" hidden="1"/>
    <cacheHierarchy uniqueName="[Measures].[__XL_Count Ref_dim]" caption="__XL_Count Ref_dim" measure="1" displayFolder="" measureGroup="Ref_dim" count="0" hidden="1"/>
    <cacheHierarchy uniqueName="[Measures].[__No measures defined]" caption="__No measures defined" measure="1" displayFolder="" count="0" hidden="1"/>
    <cacheHierarchy uniqueName="[Measures].[Count of PLAN]" caption="Count of PLAN" measure="1" displayFolder="" measureGroup="Ref_dim" count="0" hidden="1">
      <extLst>
        <ext xmlns:x15="http://schemas.microsoft.com/office/spreadsheetml/2010/11/main" uri="{B97F6D7D-B522-45F9-BDA1-12C45D357490}">
          <x15:cacheHierarchy aggregatedColumn="19"/>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10"/>
        </ext>
      </extLst>
    </cacheHierarchy>
  </cacheHierarchies>
  <kpis count="0"/>
  <dimensions count="3">
    <dimension name="Dataset" uniqueName="[Dataset]" caption="Dataset"/>
    <dimension measure="1" name="Measures" uniqueName="[Measures]" caption="Measures"/>
    <dimension name="Ref_dim" uniqueName="[Ref_dim]" caption="Ref_dim"/>
  </dimensions>
  <measureGroups count="2">
    <measureGroup name="Dataset" caption="Dataset"/>
    <measureGroup name="Ref_dim" caption="Ref_dim"/>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HP" refreshedDate="45469.554448495372" backgroundQuery="1" createdVersion="6" refreshedVersion="6" minRefreshableVersion="3" recordCount="0" supportSubquery="1" supportAdvancedDrill="1">
  <cacheSource type="external" connectionId="1"/>
  <cacheFields count="1">
    <cacheField name="[Ref_dim].[PLAN].[PLAN]" caption="PLAN" numFmtId="0" hierarchy="19" level="1">
      <sharedItems containsSemiMixedTypes="0" containsNonDate="0" containsString="0"/>
    </cacheField>
  </cacheFields>
  <cacheHierarchies count="25">
    <cacheHierarchy uniqueName="[Dataset].[Id]" caption="Id" attribute="1" defaultMemberUniqueName="[Dataset].[Id].[All]" allUniqueName="[Dataset].[Id].[All]" dimensionUniqueName="[Dataset]" displayFolder="" count="0" memberValueDatatype="20" unbalanced="0"/>
    <cacheHierarchy uniqueName="[Dataset].[Start time]" caption="Start time" attribute="1" time="1" defaultMemberUniqueName="[Dataset].[Start time].[All]" allUniqueName="[Dataset].[Start time].[All]" dimensionUniqueName="[Dataset]" displayFolder="" count="0" memberValueDatatype="7" unbalanced="0"/>
    <cacheHierarchy uniqueName="[Dataset].[Completion time]" caption="Completion time" attribute="1" time="1" defaultMemberUniqueName="[Dataset].[Completion time].[All]" allUniqueName="[Dataset].[Completion time].[All]" dimensionUniqueName="[Dataset]" displayFolder="" count="0" memberValueDatatype="7" unbalanced="0"/>
    <cacheHierarchy uniqueName="[Dataset].[Email]" caption="Email" attribute="1" defaultMemberUniqueName="[Dataset].[Email].[All]" allUniqueName="[Dataset].[Email].[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CUSTOMER REF ID]" caption="CUSTOMER REF ID" attribute="1" defaultMemberUniqueName="[Dataset].[CUSTOMER REF ID].[All]" allUniqueName="[Dataset].[CUSTOMER REF ID].[All]" dimensionUniqueName="[Dataset]" displayFolder="" count="0" memberValueDatatype="130" unbalanced="0"/>
    <cacheHierarchy uniqueName="[Dataset].[FIRST NAME]" caption="FIRST NAME" attribute="1" defaultMemberUniqueName="[Dataset].[FIRST NAME].[All]" allUniqueName="[Dataset].[FIRST NAME].[All]" dimensionUniqueName="[Dataset]" displayFolder="" count="0" memberValueDatatype="130" unbalanced="0"/>
    <cacheHierarchy uniqueName="[Dataset].[LAST NAME]" caption="LAST NAME" attribute="1" defaultMemberUniqueName="[Dataset].[LAST NAME].[All]" allUniqueName="[Dataset].[LAST NAME].[All]" dimensionUniqueName="[Dataset]" displayFolder="" count="0" memberValueDatatype="130" unbalanced="0"/>
    <cacheHierarchy uniqueName="[Dataset].[EMAIL ADDRESS]" caption="EMAIL ADDRESS" attribute="1" defaultMemberUniqueName="[Dataset].[EMAIL ADDRESS].[All]" allUniqueName="[Dataset].[EMAIL ADDRESS].[All]" dimensionUniqueName="[Dataset]" displayFolder="" count="0" memberValueDatatype="130" unbalanced="0"/>
    <cacheHierarchy uniqueName="[Dataset].[FULL NAME]" caption="FULL NAME" attribute="1" defaultMemberUniqueName="[Dataset].[FULL NAME].[All]" allUniqueName="[Dataset].[FULL NAME].[All]" dimensionUniqueName="[Dataset]" displayFolder="" count="0" memberValueDatatype="130" unbalanced="0"/>
    <cacheHierarchy uniqueName="[Dataset].[GENDER]" caption="GENDER" attribute="1" defaultMemberUniqueName="[Dataset].[GENDER].[All]" allUniqueName="[Dataset].[GENDER].[All]" dimensionUniqueName="[Dataset]" displayFolder="" count="0" memberValueDatatype="130" unbalanced="0"/>
    <cacheHierarchy uniqueName="[Dataset].[CHECK IN DATE]" caption="CHECK IN DATE" attribute="1" time="1" defaultMemberUniqueName="[Dataset].[CHECK IN DATE].[All]" allUniqueName="[Dataset].[CHECK IN DATE].[All]" dimensionUniqueName="[Dataset]" displayFolder="" count="0" memberValueDatatype="7" unbalanced="0"/>
    <cacheHierarchy uniqueName="[Dataset].[CHECK OUT DATE]" caption="CHECK OUT DATE" attribute="1" time="1" defaultMemberUniqueName="[Dataset].[CHECK OUT DATE].[All]" allUniqueName="[Dataset].[CHECK OUT DATE].[All]" dimensionUniqueName="[Dataset]" displayFolder="" count="0" memberValueDatatype="7" unbalanced="0"/>
    <cacheHierarchy uniqueName="[Dataset].[ROOM TYPE]" caption="ROOM TYPE" attribute="1" defaultMemberUniqueName="[Dataset].[ROOM TYPE].[All]" allUniqueName="[Dataset].[ROOM TYPE].[All]" dimensionUniqueName="[Dataset]" displayFolder="" count="0" memberValueDatatype="130" unbalanced="0"/>
    <cacheHierarchy uniqueName="[Dataset].[PAYMENT METHOD]" caption="PAYMENT METHOD" attribute="1" defaultMemberUniqueName="[Dataset].[PAYMENT METHOD].[All]" allUniqueName="[Dataset].[PAYMENT METHOD].[All]" dimensionUniqueName="[Dataset]" displayFolder="" count="0" memberValueDatatype="130" unbalanced="0"/>
    <cacheHierarchy uniqueName="[Dataset].[REFERRAL CODE]" caption="REFERRAL CODE" attribute="1" defaultMemberUniqueName="[Dataset].[REFERRAL CODE].[All]" allUniqueName="[Dataset].[REFERRAL CODE].[All]" dimensionUniqueName="[Dataset]" displayFolder="" count="0" memberValueDatatype="130" unbalanced="0"/>
    <cacheHierarchy uniqueName="[Ref_dim].[REFERRAL ID]" caption="REFERRAL ID" attribute="1" defaultMemberUniqueName="[Ref_dim].[REFERRAL ID].[All]" allUniqueName="[Ref_dim].[REFERRAL ID].[All]" dimensionUniqueName="[Ref_dim]" displayFolder="" count="0" memberValueDatatype="130" unbalanced="0"/>
    <cacheHierarchy uniqueName="[Ref_dim].[FULL NAME]" caption="FULL NAME" attribute="1" defaultMemberUniqueName="[Ref_dim].[FULL NAME].[All]" allUniqueName="[Ref_dim].[FULL NAME].[All]" dimensionUniqueName="[Ref_dim]" displayFolder="" count="0" memberValueDatatype="130" unbalanced="0"/>
    <cacheHierarchy uniqueName="[Ref_dim].[POINTS COUNT]" caption="POINTS COUNT" attribute="1" defaultMemberUniqueName="[Ref_dim].[POINTS COUNT].[All]" allUniqueName="[Ref_dim].[POINTS COUNT].[All]" dimensionUniqueName="[Ref_dim]" displayFolder="" count="0" memberValueDatatype="20" unbalanced="0"/>
    <cacheHierarchy uniqueName="[Ref_dim].[PLAN]" caption="PLAN" attribute="1" defaultMemberUniqueName="[Ref_dim].[PLAN].[All]" allUniqueName="[Ref_dim].[PLAN].[All]" dimensionUniqueName="[Ref_dim]" displayFolder="" count="2" memberValueDatatype="130" unbalanced="0">
      <fieldsUsage count="2">
        <fieldUsage x="-1"/>
        <fieldUsage x="0"/>
      </fieldsUsage>
    </cacheHierarchy>
    <cacheHierarchy uniqueName="[Measures].[__XL_Count Dataset]" caption="__XL_Count Dataset" measure="1" displayFolder="" measureGroup="Dataset" count="0" hidden="1"/>
    <cacheHierarchy uniqueName="[Measures].[__XL_Count Ref_dim]" caption="__XL_Count Ref_dim" measure="1" displayFolder="" measureGroup="Ref_dim" count="0" hidden="1"/>
    <cacheHierarchy uniqueName="[Measures].[__No measures defined]" caption="__No measures defined" measure="1" displayFolder="" count="0" hidden="1"/>
    <cacheHierarchy uniqueName="[Measures].[Count of PLAN]" caption="Count of PLAN" measure="1" displayFolder="" measureGroup="Ref_dim" count="0" hidden="1">
      <extLst>
        <ext xmlns:x15="http://schemas.microsoft.com/office/spreadsheetml/2010/11/main" uri="{B97F6D7D-B522-45F9-BDA1-12C45D357490}">
          <x15:cacheHierarchy aggregatedColumn="19"/>
        </ext>
      </extLst>
    </cacheHierarchy>
    <cacheHierarchy uniqueName="[Measures].[Count of GENDER]" caption="Count of GENDER" measure="1" displayFolder="" measureGroup="Dataset" count="0" hidden="1">
      <extLst>
        <ext xmlns:x15="http://schemas.microsoft.com/office/spreadsheetml/2010/11/main" uri="{B97F6D7D-B522-45F9-BDA1-12C45D357490}">
          <x15:cacheHierarchy aggregatedColumn="10"/>
        </ext>
      </extLst>
    </cacheHierarchy>
  </cacheHierarchies>
  <kpis count="0"/>
  <dimensions count="3">
    <dimension name="Dataset" uniqueName="[Dataset]" caption="Dataset"/>
    <dimension measure="1" name="Measures" uniqueName="[Measures]" caption="Measures"/>
    <dimension name="Ref_dim" uniqueName="[Ref_dim]" caption="Ref_dim"/>
  </dimensions>
  <measureGroups count="2">
    <measureGroup name="Dataset" caption="Dataset"/>
    <measureGroup name="Ref_dim" caption="Ref_dim"/>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HP" refreshedDate="45469.554448958334" backgroundQuery="1" createdVersion="6" refreshedVersion="6" minRefreshableVersion="3" recordCount="0" supportSubquery="1" supportAdvancedDrill="1">
  <cacheSource type="external" connectionId="1"/>
  <cacheFields count="3">
    <cacheField name="[Dataset].[GENDER].[GENDER]" caption="GENDER" numFmtId="0" hierarchy="10" level="1">
      <sharedItems count="2">
        <s v="FEMALE"/>
        <s v="MALE"/>
      </sharedItems>
    </cacheField>
    <cacheField name="[Measures].[Count of GENDER]" caption="Count of GENDER" numFmtId="0" hierarchy="24" level="32767"/>
    <cacheField name="[Ref_dim].[PLAN].[PLAN]" caption="PLAN" numFmtId="0" hierarchy="19" level="1">
      <sharedItems containsSemiMixedTypes="0" containsNonDate="0" containsString="0"/>
    </cacheField>
  </cacheFields>
  <cacheHierarchies count="25">
    <cacheHierarchy uniqueName="[Dataset].[Id]" caption="Id" attribute="1" defaultMemberUniqueName="[Dataset].[Id].[All]" allUniqueName="[Dataset].[Id].[All]" dimensionUniqueName="[Dataset]" displayFolder="" count="0" memberValueDatatype="20" unbalanced="0"/>
    <cacheHierarchy uniqueName="[Dataset].[Start time]" caption="Start time" attribute="1" time="1" defaultMemberUniqueName="[Dataset].[Start time].[All]" allUniqueName="[Dataset].[Start time].[All]" dimensionUniqueName="[Dataset]" displayFolder="" count="0" memberValueDatatype="7" unbalanced="0"/>
    <cacheHierarchy uniqueName="[Dataset].[Completion time]" caption="Completion time" attribute="1" time="1" defaultMemberUniqueName="[Dataset].[Completion time].[All]" allUniqueName="[Dataset].[Completion time].[All]" dimensionUniqueName="[Dataset]" displayFolder="" count="0" memberValueDatatype="7" unbalanced="0"/>
    <cacheHierarchy uniqueName="[Dataset].[Email]" caption="Email" attribute="1" defaultMemberUniqueName="[Dataset].[Email].[All]" allUniqueName="[Dataset].[Email].[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CUSTOMER REF ID]" caption="CUSTOMER REF ID" attribute="1" defaultMemberUniqueName="[Dataset].[CUSTOMER REF ID].[All]" allUniqueName="[Dataset].[CUSTOMER REF ID].[All]" dimensionUniqueName="[Dataset]" displayFolder="" count="0" memberValueDatatype="130" unbalanced="0"/>
    <cacheHierarchy uniqueName="[Dataset].[FIRST NAME]" caption="FIRST NAME" attribute="1" defaultMemberUniqueName="[Dataset].[FIRST NAME].[All]" allUniqueName="[Dataset].[FIRST NAME].[All]" dimensionUniqueName="[Dataset]" displayFolder="" count="0" memberValueDatatype="130" unbalanced="0"/>
    <cacheHierarchy uniqueName="[Dataset].[LAST NAME]" caption="LAST NAME" attribute="1" defaultMemberUniqueName="[Dataset].[LAST NAME].[All]" allUniqueName="[Dataset].[LAST NAME].[All]" dimensionUniqueName="[Dataset]" displayFolder="" count="0" memberValueDatatype="130" unbalanced="0"/>
    <cacheHierarchy uniqueName="[Dataset].[EMAIL ADDRESS]" caption="EMAIL ADDRESS" attribute="1" defaultMemberUniqueName="[Dataset].[EMAIL ADDRESS].[All]" allUniqueName="[Dataset].[EMAIL ADDRESS].[All]" dimensionUniqueName="[Dataset]" displayFolder="" count="0" memberValueDatatype="130" unbalanced="0"/>
    <cacheHierarchy uniqueName="[Dataset].[FULL NAME]" caption="FULL NAME" attribute="1" defaultMemberUniqueName="[Dataset].[FULL NAME].[All]" allUniqueName="[Dataset].[FULL NAME].[All]" dimensionUniqueName="[Dataset]" displayFolder="" count="0" memberValueDatatype="130" unbalanced="0"/>
    <cacheHierarchy uniqueName="[Dataset].[GENDER]" caption="GENDER" attribute="1" defaultMemberUniqueName="[Dataset].[GENDER].[All]" allUniqueName="[Dataset].[GENDER].[All]" dimensionUniqueName="[Dataset]" displayFolder="" count="2" memberValueDatatype="130" unbalanced="0">
      <fieldsUsage count="2">
        <fieldUsage x="-1"/>
        <fieldUsage x="0"/>
      </fieldsUsage>
    </cacheHierarchy>
    <cacheHierarchy uniqueName="[Dataset].[CHECK IN DATE]" caption="CHECK IN DATE" attribute="1" time="1" defaultMemberUniqueName="[Dataset].[CHECK IN DATE].[All]" allUniqueName="[Dataset].[CHECK IN DATE].[All]" dimensionUniqueName="[Dataset]" displayFolder="" count="0" memberValueDatatype="7" unbalanced="0"/>
    <cacheHierarchy uniqueName="[Dataset].[CHECK OUT DATE]" caption="CHECK OUT DATE" attribute="1" time="1" defaultMemberUniqueName="[Dataset].[CHECK OUT DATE].[All]" allUniqueName="[Dataset].[CHECK OUT DATE].[All]" dimensionUniqueName="[Dataset]" displayFolder="" count="0" memberValueDatatype="7" unbalanced="0"/>
    <cacheHierarchy uniqueName="[Dataset].[ROOM TYPE]" caption="ROOM TYPE" attribute="1" defaultMemberUniqueName="[Dataset].[ROOM TYPE].[All]" allUniqueName="[Dataset].[ROOM TYPE].[All]" dimensionUniqueName="[Dataset]" displayFolder="" count="0" memberValueDatatype="130" unbalanced="0"/>
    <cacheHierarchy uniqueName="[Dataset].[PAYMENT METHOD]" caption="PAYMENT METHOD" attribute="1" defaultMemberUniqueName="[Dataset].[PAYMENT METHOD].[All]" allUniqueName="[Dataset].[PAYMENT METHOD].[All]" dimensionUniqueName="[Dataset]" displayFolder="" count="0" memberValueDatatype="130" unbalanced="0"/>
    <cacheHierarchy uniqueName="[Dataset].[REFERRAL CODE]" caption="REFERRAL CODE" attribute="1" defaultMemberUniqueName="[Dataset].[REFERRAL CODE].[All]" allUniqueName="[Dataset].[REFERRAL CODE].[All]" dimensionUniqueName="[Dataset]" displayFolder="" count="0" memberValueDatatype="130" unbalanced="0"/>
    <cacheHierarchy uniqueName="[Ref_dim].[REFERRAL ID]" caption="REFERRAL ID" attribute="1" defaultMemberUniqueName="[Ref_dim].[REFERRAL ID].[All]" allUniqueName="[Ref_dim].[REFERRAL ID].[All]" dimensionUniqueName="[Ref_dim]" displayFolder="" count="0" memberValueDatatype="130" unbalanced="0"/>
    <cacheHierarchy uniqueName="[Ref_dim].[FULL NAME]" caption="FULL NAME" attribute="1" defaultMemberUniqueName="[Ref_dim].[FULL NAME].[All]" allUniqueName="[Ref_dim].[FULL NAME].[All]" dimensionUniqueName="[Ref_dim]" displayFolder="" count="0" memberValueDatatype="130" unbalanced="0"/>
    <cacheHierarchy uniqueName="[Ref_dim].[POINTS COUNT]" caption="POINTS COUNT" attribute="1" defaultMemberUniqueName="[Ref_dim].[POINTS COUNT].[All]" allUniqueName="[Ref_dim].[POINTS COUNT].[All]" dimensionUniqueName="[Ref_dim]" displayFolder="" count="0" memberValueDatatype="20" unbalanced="0"/>
    <cacheHierarchy uniqueName="[Ref_dim].[PLAN]" caption="PLAN" attribute="1" defaultMemberUniqueName="[Ref_dim].[PLAN].[All]" allUniqueName="[Ref_dim].[PLAN].[All]" dimensionUniqueName="[Ref_dim]" displayFolder="" count="2" memberValueDatatype="130" unbalanced="0">
      <fieldsUsage count="2">
        <fieldUsage x="-1"/>
        <fieldUsage x="2"/>
      </fieldsUsage>
    </cacheHierarchy>
    <cacheHierarchy uniqueName="[Measures].[__XL_Count Dataset]" caption="__XL_Count Dataset" measure="1" displayFolder="" measureGroup="Dataset" count="0" hidden="1"/>
    <cacheHierarchy uniqueName="[Measures].[__XL_Count Ref_dim]" caption="__XL_Count Ref_dim" measure="1" displayFolder="" measureGroup="Ref_dim" count="0" hidden="1"/>
    <cacheHierarchy uniqueName="[Measures].[__No measures defined]" caption="__No measures defined" measure="1" displayFolder="" count="0" hidden="1"/>
    <cacheHierarchy uniqueName="[Measures].[Count of PLAN]" caption="Count of PLAN" measure="1" displayFolder="" measureGroup="Ref_dim" count="0" hidden="1">
      <extLst>
        <ext xmlns:x15="http://schemas.microsoft.com/office/spreadsheetml/2010/11/main" uri="{B97F6D7D-B522-45F9-BDA1-12C45D357490}">
          <x15:cacheHierarchy aggregatedColumn="19"/>
        </ext>
      </extLst>
    </cacheHierarchy>
    <cacheHierarchy uniqueName="[Measures].[Count of GENDER]" caption="Count of GENDER" measure="1" displayFolder="" measureGroup="Dataset"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3">
    <dimension name="Dataset" uniqueName="[Dataset]" caption="Dataset"/>
    <dimension measure="1" name="Measures" uniqueName="[Measures]" caption="Measures"/>
    <dimension name="Ref_dim" uniqueName="[Ref_dim]" caption="Ref_dim"/>
  </dimensions>
  <measureGroups count="2">
    <measureGroup name="Dataset" caption="Dataset"/>
    <measureGroup name="Ref_dim" caption="Ref_dim"/>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HP" refreshedDate="45469.536196875"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Dataset].[Id]" caption="Id" attribute="1" defaultMemberUniqueName="[Dataset].[Id].[All]" allUniqueName="[Dataset].[Id].[All]" dimensionUniqueName="[Dataset]" displayFolder="" count="2" memberValueDatatype="20" unbalanced="0"/>
    <cacheHierarchy uniqueName="[Dataset].[Start time]" caption="Start time" attribute="1" time="1" defaultMemberUniqueName="[Dataset].[Start time].[All]" allUniqueName="[Dataset].[Start time].[All]" dimensionUniqueName="[Dataset]" displayFolder="" count="2" memberValueDatatype="7" unbalanced="0"/>
    <cacheHierarchy uniqueName="[Dataset].[Completion time]" caption="Completion time" attribute="1" time="1" defaultMemberUniqueName="[Dataset].[Completion time].[All]" allUniqueName="[Dataset].[Completion time].[All]" dimensionUniqueName="[Dataset]" displayFolder="" count="2" memberValueDatatype="7" unbalanced="0"/>
    <cacheHierarchy uniqueName="[Dataset].[Email]" caption="Email" attribute="1" defaultMemberUniqueName="[Dataset].[Email].[All]" allUniqueName="[Dataset].[Email].[All]" dimensionUniqueName="[Dataset]" displayFolder="" count="2" memberValueDatatype="130" unbalanced="0"/>
    <cacheHierarchy uniqueName="[Dataset].[Name]" caption="Name" attribute="1" defaultMemberUniqueName="[Dataset].[Name].[All]" allUniqueName="[Dataset].[Name].[All]" dimensionUniqueName="[Dataset]" displayFolder="" count="2" memberValueDatatype="130" unbalanced="0"/>
    <cacheHierarchy uniqueName="[Dataset].[CUSTOMER REF ID]" caption="CUSTOMER REF ID" attribute="1" defaultMemberUniqueName="[Dataset].[CUSTOMER REF ID].[All]" allUniqueName="[Dataset].[CUSTOMER REF ID].[All]" dimensionUniqueName="[Dataset]" displayFolder="" count="2" memberValueDatatype="130" unbalanced="0"/>
    <cacheHierarchy uniqueName="[Dataset].[FIRST NAME]" caption="FIRST NAME" attribute="1" defaultMemberUniqueName="[Dataset].[FIRST NAME].[All]" allUniqueName="[Dataset].[FIRST NAME].[All]" dimensionUniqueName="[Dataset]" displayFolder="" count="2" memberValueDatatype="130" unbalanced="0"/>
    <cacheHierarchy uniqueName="[Dataset].[LAST NAME]" caption="LAST NAME" attribute="1" defaultMemberUniqueName="[Dataset].[LAST NAME].[All]" allUniqueName="[Dataset].[LAST NAME].[All]" dimensionUniqueName="[Dataset]" displayFolder="" count="2" memberValueDatatype="130" unbalanced="0"/>
    <cacheHierarchy uniqueName="[Dataset].[EMAIL ADDRESS]" caption="EMAIL ADDRESS" attribute="1" defaultMemberUniqueName="[Dataset].[EMAIL ADDRESS].[All]" allUniqueName="[Dataset].[EMAIL ADDRESS].[All]" dimensionUniqueName="[Dataset]" displayFolder="" count="2" memberValueDatatype="130" unbalanced="0"/>
    <cacheHierarchy uniqueName="[Dataset].[FULL NAME]" caption="FULL NAME" attribute="1" defaultMemberUniqueName="[Dataset].[FULL NAME].[All]" allUniqueName="[Dataset].[FULL NAME].[All]" dimensionUniqueName="[Dataset]" displayFolder="" count="2" memberValueDatatype="130" unbalanced="0"/>
    <cacheHierarchy uniqueName="[Dataset].[GENDER]" caption="GENDER" attribute="1" defaultMemberUniqueName="[Dataset].[GENDER].[All]" allUniqueName="[Dataset].[GENDER].[All]" dimensionUniqueName="[Dataset]" displayFolder="" count="2" memberValueDatatype="130" unbalanced="0"/>
    <cacheHierarchy uniqueName="[Dataset].[CHECK IN DATE]" caption="CHECK IN DATE" attribute="1" time="1" defaultMemberUniqueName="[Dataset].[CHECK IN DATE].[All]" allUniqueName="[Dataset].[CHECK IN DATE].[All]" dimensionUniqueName="[Dataset]" displayFolder="" count="2" memberValueDatatype="7" unbalanced="0"/>
    <cacheHierarchy uniqueName="[Dataset].[CHECK OUT DATE]" caption="CHECK OUT DATE" attribute="1" time="1" defaultMemberUniqueName="[Dataset].[CHECK OUT DATE].[All]" allUniqueName="[Dataset].[CHECK OUT DATE].[All]" dimensionUniqueName="[Dataset]" displayFolder="" count="2" memberValueDatatype="7" unbalanced="0"/>
    <cacheHierarchy uniqueName="[Dataset].[ROOM TYPE]" caption="ROOM TYPE" attribute="1" defaultMemberUniqueName="[Dataset].[ROOM TYPE].[All]" allUniqueName="[Dataset].[ROOM TYPE].[All]" dimensionUniqueName="[Dataset]" displayFolder="" count="2" memberValueDatatype="130" unbalanced="0"/>
    <cacheHierarchy uniqueName="[Dataset].[PAYMENT METHOD]" caption="PAYMENT METHOD" attribute="1" defaultMemberUniqueName="[Dataset].[PAYMENT METHOD].[All]" allUniqueName="[Dataset].[PAYMENT METHOD].[All]" dimensionUniqueName="[Dataset]" displayFolder="" count="2" memberValueDatatype="130" unbalanced="0"/>
    <cacheHierarchy uniqueName="[Dataset].[REFERRAL CODE]" caption="REFERRAL CODE" attribute="1" defaultMemberUniqueName="[Dataset].[REFERRAL CODE].[All]" allUniqueName="[Dataset].[REFERRAL CODE].[All]" dimensionUniqueName="[Dataset]"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Ref_dim].[REFERRAL ID]" caption="REFERRAL ID" attribute="1" defaultMemberUniqueName="[Ref_dim].[REFERRAL ID].[All]" allUniqueName="[Ref_dim].[REFERRAL ID].[All]" dimensionUniqueName="[Ref_dim]" displayFolder="" count="2" memberValueDatatype="130" unbalanced="0"/>
    <cacheHierarchy uniqueName="[Ref_dim].[FULL NAME]" caption="FULL NAME" attribute="1" defaultMemberUniqueName="[Ref_dim].[FULL NAME].[All]" allUniqueName="[Ref_dim].[FULL NAME].[All]" dimensionUniqueName="[Ref_dim]" displayFolder="" count="2" memberValueDatatype="130" unbalanced="0"/>
    <cacheHierarchy uniqueName="[Ref_dim].[POINTS COUNT]" caption="POINTS COUNT" attribute="1" defaultMemberUniqueName="[Ref_dim].[POINTS COUNT].[All]" allUniqueName="[Ref_dim].[POINTS COUNT].[All]" dimensionUniqueName="[Ref_dim]" displayFolder="" count="2" memberValueDatatype="20" unbalanced="0"/>
    <cacheHierarchy uniqueName="[Ref_dim].[PLAN]" caption="PLAN" attribute="1" defaultMemberUniqueName="[Ref_dim].[PLAN].[All]" allUniqueName="[Ref_dim].[PLAN].[All]" dimensionUniqueName="[Ref_dim]" displayFolder="" count="2" memberValueDatatype="130" unbalanced="0"/>
    <cacheHierarchy uniqueName="[Measures].[__XL_Count Dataset]" caption="__XL_Count Dataset" measure="1" displayFolder="" measureGroup="Dataset" count="0" hidden="1"/>
    <cacheHierarchy uniqueName="[Measures].[__XL_Count Ref_dim]" caption="__XL_Count Ref_dim" measure="1" displayFolder="" measureGroup="Ref_dim" count="0" hidden="1"/>
    <cacheHierarchy uniqueName="[Measures].[__No measures defined]" caption="__No measures defined" measure="1" displayFolder="" count="0" hidden="1"/>
  </cacheHierarchies>
  <kpis count="0"/>
  <dimensions count="3">
    <dimension name="Dataset" uniqueName="[Dataset]" caption="Dataset"/>
    <dimension measure="1" name="Measures" uniqueName="[Measures]" caption="Measures"/>
    <dimension name="Ref_dim" uniqueName="[Ref_dim]" caption="Ref_dim"/>
  </dimensions>
  <measureGroups count="2">
    <measureGroup name="Dataset" caption="Dataset"/>
    <measureGroup name="Ref_dim" caption="Ref_dim"/>
  </measureGroups>
  <maps count="3">
    <map measureGroup="0" dimension="0"/>
    <map measureGroup="0" dimension="2"/>
    <map measureGroup="1" dimension="2"/>
  </maps>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1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rowHeaderCaption="CUSTOMER NAME">
  <location ref="C19:C29" firstHeaderRow="1" firstDataRow="1" firstDataCol="1"/>
  <pivotFields count="2">
    <pivotField axis="axisRow" allDrilled="1" showAll="0" dataSourceSort="1" defaultAttributeDrillState="1">
      <items count="10">
        <item x="0"/>
        <item x="1"/>
        <item x="2"/>
        <item x="3"/>
        <item x="4"/>
        <item x="5"/>
        <item x="6"/>
        <item x="7"/>
        <item x="8"/>
        <item t="default"/>
      </items>
    </pivotField>
    <pivotField allDrilled="1" showAll="0" dataSourceSort="1" defaultAttributeDrillState="1"/>
  </pivotFields>
  <rowFields count="1">
    <field x="0"/>
  </rowFields>
  <rowItems count="10">
    <i>
      <x/>
    </i>
    <i>
      <x v="1"/>
    </i>
    <i>
      <x v="2"/>
    </i>
    <i>
      <x v="3"/>
    </i>
    <i>
      <x v="4"/>
    </i>
    <i>
      <x v="5"/>
    </i>
    <i>
      <x v="6"/>
    </i>
    <i>
      <x v="7"/>
    </i>
    <i>
      <x v="8"/>
    </i>
    <i t="grand">
      <x/>
    </i>
  </rowItems>
  <formats count="4">
    <format dxfId="21">
      <pivotArea type="all" dataOnly="0" outline="0" fieldPosition="0"/>
    </format>
    <format dxfId="22">
      <pivotArea field="0" type="button" dataOnly="0" labelOnly="1" outline="0" axis="axisRow" fieldPosition="0"/>
    </format>
    <format dxfId="23">
      <pivotArea dataOnly="0" labelOnly="1" fieldPosition="0">
        <references count="1">
          <reference field="0" count="0"/>
        </references>
      </pivotArea>
    </format>
    <format dxfId="24">
      <pivotArea dataOnly="0" labelOnly="1" grandRow="1" outline="0"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TEL CUSTOMER REGISTRATION AND REFERRAL FORM(1-4).xlsx!Ref_dim">
        <x15:activeTabTopLevelEntity name="[Ref_dim]"/>
      </x15:pivotTableUISettings>
    </ext>
  </extLst>
</pivotTableDefinition>
</file>

<file path=xl/pivotTables/pivotTable2.xml><?xml version="1.0" encoding="utf-8"?>
<pivotTableDefinition xmlns="http://schemas.openxmlformats.org/spreadsheetml/2006/main" name="PivotTable6" cacheId="4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2:B45"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Count of GENDER" fld="1" subtotal="count" baseField="0" baseItem="0"/>
  </dataFields>
  <chartFormats count="4">
    <chartFormat chart="0" format="1"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TEL CUSTOMER REGISTRATION AND REFERRAL FORM(1-4).xlsx!Dataset">
        <x15:activeTabTopLevelEntity name="[Dataset]"/>
        <x15:activeTabTopLevelEntity name="[Ref_dim]"/>
      </x15:pivotTableUISettings>
    </ext>
  </extLst>
</pivotTableDefinition>
</file>

<file path=xl/pivotTables/pivotTable3.xml><?xml version="1.0" encoding="utf-8"?>
<pivotTableDefinition xmlns="http://schemas.openxmlformats.org/spreadsheetml/2006/main" name="PivotTable5" cacheId="41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0">
  <location ref="A23:C40" firstHeaderRow="1" firstDataRow="1" firstDataCol="0"/>
  <pivotFields count="1">
    <pivotField allDrilled="1" showAll="0" dataSourceSort="1" defaultAttributeDrillState="1">
      <items count="1">
        <item t="default"/>
      </items>
    </pivotField>
  </pivot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TEL CUSTOMER REGISTRATION AND REFERRAL FORM(1-4).xlsx!Ref_dim">
        <x15:activeTabTopLevelEntity name="[Ref_dim]"/>
      </x15:pivotTableUISettings>
    </ext>
  </extLst>
</pivotTableDefinition>
</file>

<file path=xl/pivotTables/pivotTable4.xml><?xml version="1.0" encoding="utf-8"?>
<pivotTableDefinition xmlns="http://schemas.openxmlformats.org/spreadsheetml/2006/main" name="PivotTable3" cacheId="41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8">
  <location ref="A15:B20" firstHeaderRow="1" firstDataRow="1" firstDataCol="1"/>
  <pivotFields count="2">
    <pivotField axis="axisRow" allDrilled="1" showAll="0" dataSourceSort="1" defaultAttributeDrillState="1">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Count of PLAN" fld="1" subtotal="count" baseField="0" baseItem="0"/>
  </dataFields>
  <chartFormats count="2">
    <chartFormat chart="0" format="1"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TEL CUSTOMER REGISTRATION AND REFERRAL FORM(1-4).xlsx!Ref_dim">
        <x15:activeTabTopLevelEntity name="[Ref_dim]"/>
      </x15:pivotTableUISettings>
    </ext>
  </extLst>
</pivotTableDefinition>
</file>

<file path=xl/pivotTables/pivotTable5.xml><?xml version="1.0" encoding="utf-8"?>
<pivotTableDefinition xmlns="http://schemas.openxmlformats.org/spreadsheetml/2006/main" name="PivotTable1" cacheId="40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1:A11" firstHeaderRow="1" firstDataRow="1" firstDataCol="1"/>
  <pivotFields count="2">
    <pivotField axis="axisRow" allDrilled="1" showAll="0" dataSourceSort="1" defaultAttributeDrillState="1">
      <items count="10">
        <item x="0"/>
        <item x="1"/>
        <item x="2"/>
        <item x="3"/>
        <item x="4"/>
        <item x="5"/>
        <item x="6"/>
        <item x="7"/>
        <item x="8"/>
        <item t="default"/>
      </items>
    </pivotField>
    <pivotField allDrilled="1" showAll="0" dataSourceSort="1" defaultAttributeDrillState="1"/>
  </pivotFields>
  <rowFields count="1">
    <field x="0"/>
  </rowFields>
  <rowItems count="10">
    <i>
      <x/>
    </i>
    <i>
      <x v="1"/>
    </i>
    <i>
      <x v="2"/>
    </i>
    <i>
      <x v="3"/>
    </i>
    <i>
      <x v="4"/>
    </i>
    <i>
      <x v="5"/>
    </i>
    <i>
      <x v="6"/>
    </i>
    <i>
      <x v="7"/>
    </i>
    <i>
      <x v="8"/>
    </i>
    <i t="grand">
      <x/>
    </i>
  </rowItem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TEL CUSTOMER REGISTRATION AND REFERRAL FORM(1-4).xlsx!Ref_dim">
        <x15:activeTabTopLevelEntity name="[Ref_dim]"/>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LAN" sourceName="[Ref_dim].[PLAN]">
  <pivotTables>
    <pivotTable tabId="4" name="PivotTable1"/>
    <pivotTable tabId="4" name="PivotTable3"/>
    <pivotTable tabId="3" name="PivotTable4"/>
    <pivotTable tabId="4" name="PivotTable5"/>
    <pivotTable tabId="4" name="PivotTable6"/>
  </pivotTables>
  <data>
    <olap pivotCacheId="2">
      <levels count="2">
        <level uniqueName="[Ref_dim].[PLAN].[(All)]" sourceCaption="(All)" count="0"/>
        <level uniqueName="[Ref_dim].[PLAN].[PLAN]" sourceCaption="PLAN" count="4">
          <ranges>
            <range startItem="0">
              <i n="[Ref_dim].[PLAN].&amp;[]" c=""/>
              <i n="[Ref_dim].[PLAN].&amp;[Bronze]" c="Bronze"/>
              <i n="[Ref_dim].[PLAN].&amp;[Gold]" c="Gold"/>
              <i n="[Ref_dim].[PLAN].&amp;[Silver]" c="Silver"/>
            </range>
          </ranges>
        </level>
      </levels>
      <selections count="1">
        <selection n="[Ref_dim].[PLA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LAN 1" cache="Slicer_PLAN" caption="PLAN" level="1" rowHeight="234950"/>
</slicers>
</file>

<file path=xl/tables/table1.xml><?xml version="1.0" encoding="utf-8"?>
<table xmlns="http://schemas.openxmlformats.org/spreadsheetml/2006/main" id="3" name="Dataset" displayName="Dataset" ref="A1:R20" totalsRowShown="0" headerRowDxfId="1" dataDxfId="2" tableBorderDxfId="20">
  <autoFilter ref="A1:R20"/>
  <tableColumns count="18">
    <tableColumn id="1" name="Id" dataDxfId="19"/>
    <tableColumn id="2" name="Start time" dataDxfId="18"/>
    <tableColumn id="3" name="Completion time" dataDxfId="0"/>
    <tableColumn id="4" name="Email" dataDxfId="17"/>
    <tableColumn id="5" name="Name" dataDxfId="16"/>
    <tableColumn id="6" name="CUSTOMER REF ID" dataDxfId="15">
      <calculatedColumnFormula>CONCATENATE(LEFT(DATASET!$G2,4),DATASET!$A2)</calculatedColumnFormula>
    </tableColumn>
    <tableColumn id="7" name="FIRST NAME" dataDxfId="14"/>
    <tableColumn id="8" name="LAST NAME" dataDxfId="13"/>
    <tableColumn id="9" name="EMAIL ADDRESS" dataDxfId="12"/>
    <tableColumn id="10" name="FULL NAME" dataDxfId="11">
      <calculatedColumnFormula>CONCATENATE(DATASET!$G2," ",DATASET!$H2)</calculatedColumnFormula>
    </tableColumn>
    <tableColumn id="11" name="GENDER" dataDxfId="10"/>
    <tableColumn id="12" name="CHECK IN DATE" dataDxfId="9"/>
    <tableColumn id="13" name="CHECK OUT DATE" dataDxfId="8"/>
    <tableColumn id="14" name="ROOM TYPE" dataDxfId="7"/>
    <tableColumn id="15" name="PAYMENT METHOD" dataDxfId="6"/>
    <tableColumn id="16" name="REFERRAL CODE" dataDxfId="5"/>
    <tableColumn id="17" name="POINTS" dataDxfId="4">
      <calculatedColumnFormula>COUNTIF(DATASET!$P$2:$P$20,DATASET!$F2)</calculatedColumnFormula>
    </tableColumn>
    <tableColumn id="18" name="PLAN" dataDxfId="3">
      <calculatedColumnFormula>IF(Q2=1, "Bronze", IF(AND(Q2&gt;1, Q2&lt;=3), "Silver", IF(Q2&gt;3, "Gold", "No Referrals")))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Ref_dim" displayName="Ref_dim" ref="A1:D10" totalsRowShown="0" headerRowDxfId="25" dataDxfId="26">
  <autoFilter ref="A1:D10"/>
  <tableColumns count="4">
    <tableColumn id="1" name="REFERRAL ID" dataDxfId="30">
      <calculatedColumnFormula>DATASET!F2</calculatedColumnFormula>
    </tableColumn>
    <tableColumn id="2" name="FULL NAME" dataDxfId="29">
      <calculatedColumnFormula>DATASET!J2</calculatedColumnFormula>
    </tableColumn>
    <tableColumn id="3" name="POINTS COUNT" dataDxfId="28">
      <calculatedColumnFormula>COUNTIF(DATASET!P2:P20,ref_dim!A2)</calculatedColumnFormula>
    </tableColumn>
    <tableColumn id="4" name="PLAN" dataDxfId="27">
      <calculatedColumnFormula>IF(C2=1, "Bronze", IF(AND(C2&gt;1, C2&lt;=3), "Silver", IF(C2&gt;3, "Gold", "")))</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Ojonifemi@yahoomail.com" TargetMode="External"/><Relationship Id="rId2" Type="http://schemas.openxmlformats.org/officeDocument/2006/relationships/hyperlink" Target="mailto:pdspots0@gmail.com" TargetMode="External"/><Relationship Id="rId1" Type="http://schemas.openxmlformats.org/officeDocument/2006/relationships/hyperlink" Target="mailto:egunjobiebunoluwa@yahoomail.com"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tabSelected="1" topLeftCell="E1" workbookViewId="0">
      <selection activeCell="F2" sqref="F2"/>
    </sheetView>
  </sheetViews>
  <sheetFormatPr defaultRowHeight="14.4" x14ac:dyDescent="0.3"/>
  <cols>
    <col min="1" max="2" width="20" bestFit="1" customWidth="1"/>
    <col min="3" max="3" width="20" style="40" bestFit="1" customWidth="1"/>
    <col min="4" max="15" width="20" bestFit="1" customWidth="1"/>
    <col min="16" max="16" width="16.33203125" customWidth="1"/>
    <col min="17" max="17" width="9.21875" customWidth="1"/>
    <col min="18" max="18" width="11.21875" customWidth="1"/>
  </cols>
  <sheetData>
    <row r="1" spans="1:18" x14ac:dyDescent="0.3">
      <c r="A1" s="35" t="s">
        <v>15</v>
      </c>
      <c r="B1" s="35" t="s">
        <v>0</v>
      </c>
      <c r="C1" s="36" t="s">
        <v>1</v>
      </c>
      <c r="D1" s="35" t="s">
        <v>2</v>
      </c>
      <c r="E1" s="35" t="s">
        <v>3</v>
      </c>
      <c r="F1" s="35" t="s">
        <v>16</v>
      </c>
      <c r="G1" s="35" t="s">
        <v>4</v>
      </c>
      <c r="H1" s="35" t="s">
        <v>5</v>
      </c>
      <c r="I1" s="35" t="s">
        <v>6</v>
      </c>
      <c r="J1" s="35" t="s">
        <v>17</v>
      </c>
      <c r="K1" s="35" t="s">
        <v>7</v>
      </c>
      <c r="L1" s="35" t="s">
        <v>8</v>
      </c>
      <c r="M1" s="35" t="s">
        <v>9</v>
      </c>
      <c r="N1" s="35" t="s">
        <v>10</v>
      </c>
      <c r="O1" s="35" t="s">
        <v>18</v>
      </c>
      <c r="P1" s="35" t="s">
        <v>11</v>
      </c>
      <c r="Q1" s="35" t="s">
        <v>78</v>
      </c>
      <c r="R1" s="35" t="s">
        <v>69</v>
      </c>
    </row>
    <row r="2" spans="1:18" x14ac:dyDescent="0.3">
      <c r="A2" s="25">
        <v>1</v>
      </c>
      <c r="B2" s="24">
        <v>45465.761377314811</v>
      </c>
      <c r="C2" s="37">
        <v>45465.761956018519</v>
      </c>
      <c r="D2" s="25" t="s">
        <v>12</v>
      </c>
      <c r="E2" s="25"/>
      <c r="F2" s="25" t="str">
        <f>CONCATENATE(LEFT(DATASET!$G2,4),DATASET!$A2)</f>
        <v>ORE1</v>
      </c>
      <c r="G2" s="25" t="s">
        <v>19</v>
      </c>
      <c r="H2" s="25" t="s">
        <v>19</v>
      </c>
      <c r="I2" s="25" t="s">
        <v>20</v>
      </c>
      <c r="J2" s="25" t="str">
        <f>CONCATENATE(DATASET!$G2," ",DATASET!$H2)</f>
        <v>ORE ORE</v>
      </c>
      <c r="K2" s="25" t="s">
        <v>22</v>
      </c>
      <c r="L2" s="26">
        <v>45465</v>
      </c>
      <c r="M2" s="26">
        <v>45467</v>
      </c>
      <c r="N2" s="25" t="s">
        <v>23</v>
      </c>
      <c r="O2" s="25" t="s">
        <v>24</v>
      </c>
      <c r="P2" s="25"/>
      <c r="Q2" s="25">
        <f>COUNTIF(DATASET!$P$2:$P$20,DATASET!$F2)</f>
        <v>11</v>
      </c>
      <c r="R2" s="25" t="str">
        <f t="shared" ref="R2:R10" si="0">IF(Q2=1, "Bronze", IF(AND(Q2&gt;1, Q2&lt;=3), "Silver", IF(Q2&gt;3, "Gold", "No Referrals")))</f>
        <v>Gold</v>
      </c>
    </row>
    <row r="3" spans="1:18" x14ac:dyDescent="0.3">
      <c r="A3" s="28">
        <v>2</v>
      </c>
      <c r="B3" s="27">
        <v>45465.762013888889</v>
      </c>
      <c r="C3" s="38">
        <v>45465.762557870374</v>
      </c>
      <c r="D3" s="28" t="s">
        <v>12</v>
      </c>
      <c r="E3" s="28"/>
      <c r="F3" s="25" t="str">
        <f>CONCATENATE(LEFT(DATASET!$G3,4),DATASET!$A3)</f>
        <v>THOM2</v>
      </c>
      <c r="G3" s="28" t="s">
        <v>26</v>
      </c>
      <c r="H3" s="28" t="s">
        <v>26</v>
      </c>
      <c r="I3" s="28" t="s">
        <v>26</v>
      </c>
      <c r="J3" s="25" t="str">
        <f>CONCATENATE(DATASET!$G3," ",DATASET!$H3)</f>
        <v>THOMI THOMI</v>
      </c>
      <c r="K3" s="28" t="s">
        <v>22</v>
      </c>
      <c r="L3" s="29">
        <v>45465</v>
      </c>
      <c r="M3" s="29">
        <v>45466</v>
      </c>
      <c r="N3" s="28" t="s">
        <v>28</v>
      </c>
      <c r="O3" s="28" t="s">
        <v>29</v>
      </c>
      <c r="P3" s="28" t="s">
        <v>14</v>
      </c>
      <c r="Q3" s="25">
        <f>COUNTIF(DATASET!$P$2:$P$20,DATASET!$F3)</f>
        <v>0</v>
      </c>
      <c r="R3" s="25" t="str">
        <f t="shared" si="0"/>
        <v>No Referrals</v>
      </c>
    </row>
    <row r="4" spans="1:18" x14ac:dyDescent="0.3">
      <c r="A4" s="25">
        <v>3</v>
      </c>
      <c r="B4" s="24">
        <v>45465.779062499998</v>
      </c>
      <c r="C4" s="37">
        <v>45465.779641203706</v>
      </c>
      <c r="D4" s="25" t="s">
        <v>12</v>
      </c>
      <c r="E4" s="25"/>
      <c r="F4" s="25" t="str">
        <f>CONCATENATE(LEFT(DATASET!$G4,4),DATASET!$A4)</f>
        <v>TIM3</v>
      </c>
      <c r="G4" s="25" t="s">
        <v>31</v>
      </c>
      <c r="H4" s="25" t="s">
        <v>31</v>
      </c>
      <c r="I4" s="25" t="s">
        <v>32</v>
      </c>
      <c r="J4" s="25" t="str">
        <f>CONCATENATE(DATASET!$G4," ",DATASET!$H4)</f>
        <v>TIM TIM</v>
      </c>
      <c r="K4" s="25" t="s">
        <v>34</v>
      </c>
      <c r="L4" s="26">
        <v>45471</v>
      </c>
      <c r="M4" s="26">
        <v>45472</v>
      </c>
      <c r="N4" s="25" t="s">
        <v>35</v>
      </c>
      <c r="O4" s="25" t="s">
        <v>36</v>
      </c>
      <c r="P4" s="25" t="s">
        <v>14</v>
      </c>
      <c r="Q4" s="25">
        <f>COUNTIF(DATASET!$P$2:$P$20,DATASET!$F4)</f>
        <v>3</v>
      </c>
      <c r="R4" s="25" t="str">
        <f t="shared" si="0"/>
        <v>Silver</v>
      </c>
    </row>
    <row r="5" spans="1:18" x14ac:dyDescent="0.3">
      <c r="A5" s="28">
        <v>4</v>
      </c>
      <c r="B5" s="27">
        <v>45466.774525462963</v>
      </c>
      <c r="C5" s="38">
        <v>45466.775034722225</v>
      </c>
      <c r="D5" s="28" t="s">
        <v>12</v>
      </c>
      <c r="E5" s="28"/>
      <c r="F5" s="25" t="str">
        <f>CONCATENATE(LEFT(DATASET!$G5,4),DATASET!$A5)</f>
        <v>Ebun4</v>
      </c>
      <c r="G5" s="28" t="s">
        <v>38</v>
      </c>
      <c r="H5" s="28" t="s">
        <v>39</v>
      </c>
      <c r="I5" s="30" t="s">
        <v>40</v>
      </c>
      <c r="J5" s="25" t="str">
        <f>CONCATENATE(DATASET!$G5," ",DATASET!$H5)</f>
        <v>Ebunoluwa Ajani</v>
      </c>
      <c r="K5" s="28" t="s">
        <v>22</v>
      </c>
      <c r="L5" s="29">
        <v>45466</v>
      </c>
      <c r="M5" s="29">
        <v>45468</v>
      </c>
      <c r="N5" s="28" t="s">
        <v>23</v>
      </c>
      <c r="O5" s="28" t="s">
        <v>29</v>
      </c>
      <c r="P5" s="28" t="s">
        <v>13</v>
      </c>
      <c r="Q5" s="25">
        <f>COUNTIF(DATASET!$P$2:$P$20,DATASET!$F5)</f>
        <v>2</v>
      </c>
      <c r="R5" s="25" t="str">
        <f t="shared" si="0"/>
        <v>Silver</v>
      </c>
    </row>
    <row r="6" spans="1:18" x14ac:dyDescent="0.3">
      <c r="A6" s="25">
        <v>5</v>
      </c>
      <c r="B6" s="24">
        <v>45466.775289351855</v>
      </c>
      <c r="C6" s="37">
        <v>45466.776122685187</v>
      </c>
      <c r="D6" s="25" t="s">
        <v>12</v>
      </c>
      <c r="E6" s="25"/>
      <c r="F6" s="25" t="str">
        <f>CONCATENATE(LEFT(DATASET!$G6,4),DATASET!$A6)</f>
        <v>Olud5</v>
      </c>
      <c r="G6" s="25" t="s">
        <v>43</v>
      </c>
      <c r="H6" s="25" t="s">
        <v>44</v>
      </c>
      <c r="I6" s="31" t="s">
        <v>45</v>
      </c>
      <c r="J6" s="25" t="str">
        <f>CONCATENATE(DATASET!$G6," ",DATASET!$H6)</f>
        <v>Oludare Egunjobi</v>
      </c>
      <c r="K6" s="25" t="s">
        <v>34</v>
      </c>
      <c r="L6" s="26">
        <v>45464</v>
      </c>
      <c r="M6" s="26">
        <v>45470</v>
      </c>
      <c r="N6" s="25" t="s">
        <v>28</v>
      </c>
      <c r="O6" s="25" t="s">
        <v>24</v>
      </c>
      <c r="P6" s="25" t="s">
        <v>37</v>
      </c>
      <c r="Q6" s="25">
        <f>COUNTIF(DATASET!$P$2:$P$20,DATASET!$F6)</f>
        <v>1</v>
      </c>
      <c r="R6" s="25" t="str">
        <f t="shared" si="0"/>
        <v>Bronze</v>
      </c>
    </row>
    <row r="7" spans="1:18" x14ac:dyDescent="0.3">
      <c r="A7" s="28">
        <v>6</v>
      </c>
      <c r="B7" s="27">
        <v>45466.78570601852</v>
      </c>
      <c r="C7" s="38">
        <v>45466.78628472222</v>
      </c>
      <c r="D7" s="28" t="s">
        <v>12</v>
      </c>
      <c r="E7" s="28"/>
      <c r="F7" s="25" t="str">
        <f>CONCATENATE(LEFT(DATASET!$G7,4),DATASET!$A7)</f>
        <v>Ojo6</v>
      </c>
      <c r="G7" s="28" t="s">
        <v>48</v>
      </c>
      <c r="H7" s="28" t="s">
        <v>49</v>
      </c>
      <c r="I7" s="30" t="s">
        <v>50</v>
      </c>
      <c r="J7" s="25" t="str">
        <f>CONCATENATE(DATASET!$G7," ",DATASET!$H7)</f>
        <v>Ojo Nifemi</v>
      </c>
      <c r="K7" s="28" t="s">
        <v>22</v>
      </c>
      <c r="L7" s="29">
        <v>45466</v>
      </c>
      <c r="M7" s="29">
        <v>45468</v>
      </c>
      <c r="N7" s="28" t="s">
        <v>28</v>
      </c>
      <c r="O7" s="28" t="s">
        <v>24</v>
      </c>
      <c r="P7" s="28" t="s">
        <v>37</v>
      </c>
      <c r="Q7" s="25">
        <f>COUNTIF(DATASET!$P$2:$P$20,DATASET!$F7)</f>
        <v>0</v>
      </c>
      <c r="R7" s="25" t="str">
        <f t="shared" si="0"/>
        <v>No Referrals</v>
      </c>
    </row>
    <row r="8" spans="1:18" x14ac:dyDescent="0.3">
      <c r="A8" s="25">
        <v>7</v>
      </c>
      <c r="B8" s="24">
        <v>45466.786319444444</v>
      </c>
      <c r="C8" s="37">
        <v>45466.787199074075</v>
      </c>
      <c r="D8" s="25" t="s">
        <v>12</v>
      </c>
      <c r="E8" s="25"/>
      <c r="F8" s="25" t="str">
        <f>CONCATENATE(LEFT(DATASET!$G8,4),DATASET!$A8)</f>
        <v>Quee7</v>
      </c>
      <c r="G8" s="25" t="s">
        <v>53</v>
      </c>
      <c r="H8" s="25" t="s">
        <v>54</v>
      </c>
      <c r="I8" s="25" t="s">
        <v>55</v>
      </c>
      <c r="J8" s="25" t="str">
        <f>CONCATENATE(DATASET!$G8," ",DATASET!$H8)</f>
        <v>Queen Ige</v>
      </c>
      <c r="K8" s="25" t="s">
        <v>22</v>
      </c>
      <c r="L8" s="26">
        <v>45465</v>
      </c>
      <c r="M8" s="26">
        <v>45468</v>
      </c>
      <c r="N8" s="25" t="s">
        <v>28</v>
      </c>
      <c r="O8" s="25" t="s">
        <v>24</v>
      </c>
      <c r="P8" s="25" t="s">
        <v>42</v>
      </c>
      <c r="Q8" s="25">
        <f>COUNTIF(DATASET!$P$2:$P$20,DATASET!$F8)</f>
        <v>0</v>
      </c>
      <c r="R8" s="25" t="str">
        <f t="shared" si="0"/>
        <v>No Referrals</v>
      </c>
    </row>
    <row r="9" spans="1:18" x14ac:dyDescent="0.3">
      <c r="A9" s="28">
        <v>8</v>
      </c>
      <c r="B9" s="27">
        <v>45467.437071759261</v>
      </c>
      <c r="C9" s="38">
        <v>45467.437893518516</v>
      </c>
      <c r="D9" s="28" t="s">
        <v>12</v>
      </c>
      <c r="E9" s="28"/>
      <c r="F9" s="25" t="str">
        <f>CONCATENATE(LEFT(DATASET!$G9,4),DATASET!$A9)</f>
        <v>Gbol8</v>
      </c>
      <c r="G9" s="28" t="s">
        <v>58</v>
      </c>
      <c r="H9" s="28" t="s">
        <v>59</v>
      </c>
      <c r="I9" s="28" t="s">
        <v>60</v>
      </c>
      <c r="J9" s="25" t="str">
        <f>CONCATENATE(DATASET!$G9," ",DATASET!$H9)</f>
        <v>Gboluwaga Soyinka</v>
      </c>
      <c r="K9" s="28" t="s">
        <v>34</v>
      </c>
      <c r="L9" s="29">
        <v>45467</v>
      </c>
      <c r="M9" s="29">
        <v>45469</v>
      </c>
      <c r="N9" s="28" t="s">
        <v>35</v>
      </c>
      <c r="O9" s="28" t="s">
        <v>36</v>
      </c>
      <c r="P9" s="28" t="s">
        <v>14</v>
      </c>
      <c r="Q9" s="25">
        <f>COUNTIF(DATASET!$P$2:$P$20,DATASET!$F9)</f>
        <v>0</v>
      </c>
      <c r="R9" s="25" t="str">
        <f t="shared" si="0"/>
        <v>No Referrals</v>
      </c>
    </row>
    <row r="10" spans="1:18" x14ac:dyDescent="0.3">
      <c r="A10" s="25">
        <v>10</v>
      </c>
      <c r="B10" s="24">
        <v>45467.439606481479</v>
      </c>
      <c r="C10" s="37">
        <v>45467.440081018518</v>
      </c>
      <c r="D10" s="25" t="s">
        <v>12</v>
      </c>
      <c r="E10" s="25"/>
      <c r="F10" s="25" t="str">
        <f>CONCATENATE(LEFT(DATASET!$G10,4),DATASET!$A10)</f>
        <v>Kehi10</v>
      </c>
      <c r="G10" s="25" t="s">
        <v>63</v>
      </c>
      <c r="H10" s="25" t="s">
        <v>64</v>
      </c>
      <c r="I10" s="25" t="s">
        <v>65</v>
      </c>
      <c r="J10" s="25" t="str">
        <f>CONCATENATE(DATASET!$G10," ",DATASET!$H10)</f>
        <v>Kehinde Ajisafe</v>
      </c>
      <c r="K10" s="25" t="s">
        <v>22</v>
      </c>
      <c r="L10" s="26">
        <v>45467</v>
      </c>
      <c r="M10" s="26">
        <v>45470</v>
      </c>
      <c r="N10" s="25" t="s">
        <v>35</v>
      </c>
      <c r="O10" s="25" t="s">
        <v>29</v>
      </c>
      <c r="P10" s="25" t="s">
        <v>14</v>
      </c>
      <c r="Q10" s="25">
        <f>COUNTIF(DATASET!$P$2:$P$20,DATASET!$F10)</f>
        <v>0</v>
      </c>
      <c r="R10" s="25" t="str">
        <f t="shared" si="0"/>
        <v>No Referrals</v>
      </c>
    </row>
    <row r="11" spans="1:18" x14ac:dyDescent="0.3">
      <c r="A11" s="25">
        <v>11</v>
      </c>
      <c r="B11" s="24">
        <v>45469.742881944403</v>
      </c>
      <c r="C11" s="37">
        <v>45469.743587962999</v>
      </c>
      <c r="D11" s="32" t="s">
        <v>12</v>
      </c>
      <c r="E11" s="32"/>
      <c r="F11" s="25" t="str">
        <f>CONCATENATE(LEFT(DATASET!$G11,4),DATASET!$A11)</f>
        <v>Fasa11</v>
      </c>
      <c r="G11" s="32" t="s">
        <v>79</v>
      </c>
      <c r="H11" s="32" t="s">
        <v>80</v>
      </c>
      <c r="I11" s="33" t="s">
        <v>81</v>
      </c>
      <c r="J11" s="25" t="str">
        <f>CONCATENATE(DATASET!$G11," ",DATASET!$H11)</f>
        <v>Fasasi Sultan</v>
      </c>
      <c r="K11" s="32" t="s">
        <v>34</v>
      </c>
      <c r="L11" s="26">
        <v>45469</v>
      </c>
      <c r="M11" s="26">
        <v>45470</v>
      </c>
      <c r="N11" s="32" t="s">
        <v>23</v>
      </c>
      <c r="O11" s="32" t="s">
        <v>24</v>
      </c>
      <c r="P11" s="32" t="s">
        <v>30</v>
      </c>
      <c r="Q11" s="25">
        <f>COUNTIF(DATASET!$P$2:$P$20,DATASET!$F11)</f>
        <v>0</v>
      </c>
      <c r="R11" s="32" t="str">
        <f t="shared" ref="R11:R20" si="1">IF(Q11=1, "Bronze", IF(AND(Q11&gt;1, Q11&lt;=3), "Silver", IF(Q11&gt;3, "Gold", "No Referrals")))</f>
        <v>No Referrals</v>
      </c>
    </row>
    <row r="12" spans="1:18" x14ac:dyDescent="0.3">
      <c r="A12" s="25">
        <v>12</v>
      </c>
      <c r="B12" s="24">
        <v>45469.743680555599</v>
      </c>
      <c r="C12" s="37">
        <v>45469.744224536997</v>
      </c>
      <c r="D12" s="32" t="s">
        <v>12</v>
      </c>
      <c r="E12" s="32"/>
      <c r="F12" s="25" t="str">
        <f>CONCATENATE(LEFT(DATASET!$G12,4),DATASET!$A12)</f>
        <v>Fasa12</v>
      </c>
      <c r="G12" s="32" t="s">
        <v>79</v>
      </c>
      <c r="H12" s="32" t="s">
        <v>82</v>
      </c>
      <c r="I12" s="34" t="s">
        <v>83</v>
      </c>
      <c r="J12" s="25" t="str">
        <f>CONCATENATE(DATASET!$G12," ",DATASET!$H12)</f>
        <v xml:space="preserve">Fasasi Adeoye </v>
      </c>
      <c r="K12" s="32" t="s">
        <v>34</v>
      </c>
      <c r="L12" s="26">
        <v>45468</v>
      </c>
      <c r="M12" s="26">
        <v>45471</v>
      </c>
      <c r="N12" s="32" t="s">
        <v>23</v>
      </c>
      <c r="O12" s="32" t="s">
        <v>24</v>
      </c>
      <c r="P12" s="32" t="s">
        <v>30</v>
      </c>
      <c r="Q12" s="25">
        <f>COUNTIF(DATASET!$P$2:$P$20,DATASET!$F12)</f>
        <v>0</v>
      </c>
      <c r="R12" s="32" t="str">
        <f t="shared" si="1"/>
        <v>No Referrals</v>
      </c>
    </row>
    <row r="13" spans="1:18" x14ac:dyDescent="0.3">
      <c r="A13" s="25">
        <v>13</v>
      </c>
      <c r="B13" s="24">
        <v>45469.744282407402</v>
      </c>
      <c r="C13" s="37">
        <v>45469.744699074101</v>
      </c>
      <c r="D13" s="32" t="s">
        <v>12</v>
      </c>
      <c r="E13" s="32"/>
      <c r="F13" s="25" t="str">
        <f>CONCATENATE(LEFT(DATASET!$G13,4),DATASET!$A13)</f>
        <v>Olad13</v>
      </c>
      <c r="G13" s="32" t="s">
        <v>84</v>
      </c>
      <c r="H13" s="32" t="s">
        <v>79</v>
      </c>
      <c r="I13" s="33" t="s">
        <v>85</v>
      </c>
      <c r="J13" s="25" t="str">
        <f>CONCATENATE(DATASET!$G13," ",DATASET!$H13)</f>
        <v>Oladipupo Fasasi</v>
      </c>
      <c r="K13" s="32" t="s">
        <v>22</v>
      </c>
      <c r="L13" s="26">
        <v>45471</v>
      </c>
      <c r="M13" s="26">
        <v>45473</v>
      </c>
      <c r="N13" s="32" t="s">
        <v>23</v>
      </c>
      <c r="O13" s="32" t="s">
        <v>24</v>
      </c>
      <c r="P13" s="32" t="s">
        <v>14</v>
      </c>
      <c r="Q13" s="25">
        <f>COUNTIF(DATASET!$P$2:$P$20,DATASET!$F13)</f>
        <v>0</v>
      </c>
      <c r="R13" s="32" t="str">
        <f t="shared" si="1"/>
        <v>No Referrals</v>
      </c>
    </row>
    <row r="14" spans="1:18" x14ac:dyDescent="0.3">
      <c r="A14" s="25">
        <v>14</v>
      </c>
      <c r="B14" s="24">
        <v>45469.744745370401</v>
      </c>
      <c r="C14" s="37">
        <v>45469.745104166701</v>
      </c>
      <c r="D14" s="32" t="s">
        <v>12</v>
      </c>
      <c r="E14" s="32"/>
      <c r="F14" s="25" t="str">
        <f>CONCATENATE(LEFT(DATASET!$G14,4),DATASET!$A14)</f>
        <v>Adeo14</v>
      </c>
      <c r="G14" s="32" t="s">
        <v>86</v>
      </c>
      <c r="H14" s="32" t="s">
        <v>84</v>
      </c>
      <c r="I14" s="34" t="s">
        <v>87</v>
      </c>
      <c r="J14" s="25" t="str">
        <f>CONCATENATE(DATASET!$G14," ",DATASET!$H14)</f>
        <v>Adeoye Oladipupo</v>
      </c>
      <c r="K14" s="32" t="s">
        <v>22</v>
      </c>
      <c r="L14" s="26">
        <v>45473</v>
      </c>
      <c r="M14" s="26">
        <v>45473</v>
      </c>
      <c r="N14" s="32" t="s">
        <v>35</v>
      </c>
      <c r="O14" s="32" t="s">
        <v>24</v>
      </c>
      <c r="P14" s="32" t="s">
        <v>14</v>
      </c>
      <c r="Q14" s="25">
        <f>COUNTIF(DATASET!$P$2:$P$20,DATASET!$F14)</f>
        <v>0</v>
      </c>
      <c r="R14" s="32" t="str">
        <f t="shared" si="1"/>
        <v>No Referrals</v>
      </c>
    </row>
    <row r="15" spans="1:18" x14ac:dyDescent="0.3">
      <c r="A15" s="25">
        <v>15</v>
      </c>
      <c r="B15" s="24">
        <v>45469.745138888902</v>
      </c>
      <c r="C15" s="37">
        <v>45469.745462963001</v>
      </c>
      <c r="D15" s="32" t="s">
        <v>12</v>
      </c>
      <c r="E15" s="32"/>
      <c r="F15" s="25" t="str">
        <f>CONCATENATE(LEFT(DATASET!$G15,4),DATASET!$A15)</f>
        <v>Fasa15</v>
      </c>
      <c r="G15" s="32" t="s">
        <v>79</v>
      </c>
      <c r="H15" s="32" t="s">
        <v>79</v>
      </c>
      <c r="I15" s="33" t="s">
        <v>88</v>
      </c>
      <c r="J15" s="25" t="str">
        <f>CONCATENATE(DATASET!$G15," ",DATASET!$H15)</f>
        <v>Fasasi Fasasi</v>
      </c>
      <c r="K15" s="32" t="s">
        <v>34</v>
      </c>
      <c r="L15" s="26">
        <v>45469</v>
      </c>
      <c r="M15" s="26">
        <v>45470</v>
      </c>
      <c r="N15" s="32" t="s">
        <v>35</v>
      </c>
      <c r="O15" s="32" t="s">
        <v>24</v>
      </c>
      <c r="P15" s="32" t="s">
        <v>14</v>
      </c>
      <c r="Q15" s="25">
        <f>COUNTIF(DATASET!$P$2:$P$20,DATASET!$F15)</f>
        <v>0</v>
      </c>
      <c r="R15" s="32" t="str">
        <f t="shared" si="1"/>
        <v>No Referrals</v>
      </c>
    </row>
    <row r="16" spans="1:18" x14ac:dyDescent="0.3">
      <c r="A16" s="25">
        <v>16</v>
      </c>
      <c r="B16" s="24">
        <v>45469.745486111096</v>
      </c>
      <c r="C16" s="37">
        <v>45469.745798611097</v>
      </c>
      <c r="D16" s="32" t="s">
        <v>12</v>
      </c>
      <c r="E16" s="32"/>
      <c r="F16" s="25" t="str">
        <f>CONCATENATE(LEFT(DATASET!$G16,4),DATASET!$A16)</f>
        <v>Olad16</v>
      </c>
      <c r="G16" s="32" t="s">
        <v>84</v>
      </c>
      <c r="H16" s="32" t="s">
        <v>79</v>
      </c>
      <c r="I16" s="34" t="s">
        <v>89</v>
      </c>
      <c r="J16" s="25" t="str">
        <f>CONCATENATE(DATASET!$G16," ",DATASET!$H16)</f>
        <v>Oladipupo Fasasi</v>
      </c>
      <c r="K16" s="32" t="s">
        <v>22</v>
      </c>
      <c r="L16" s="26">
        <v>45469</v>
      </c>
      <c r="M16" s="26">
        <v>45471</v>
      </c>
      <c r="N16" s="32" t="s">
        <v>23</v>
      </c>
      <c r="O16" s="32" t="s">
        <v>24</v>
      </c>
      <c r="P16" s="32" t="s">
        <v>14</v>
      </c>
      <c r="Q16" s="25">
        <f>COUNTIF(DATASET!$P$2:$P$20,DATASET!$F16)</f>
        <v>0</v>
      </c>
      <c r="R16" s="32" t="str">
        <f t="shared" si="1"/>
        <v>No Referrals</v>
      </c>
    </row>
    <row r="17" spans="1:18" x14ac:dyDescent="0.3">
      <c r="A17" s="25">
        <v>17</v>
      </c>
      <c r="B17" s="24">
        <v>45469.745844907397</v>
      </c>
      <c r="C17" s="37">
        <v>45469.746111111097</v>
      </c>
      <c r="D17" s="32" t="s">
        <v>12</v>
      </c>
      <c r="E17" s="32"/>
      <c r="F17" s="25" t="str">
        <f>CONCATENATE(LEFT(DATASET!$G17,4),DATASET!$A17)</f>
        <v>Ade17</v>
      </c>
      <c r="G17" s="32" t="s">
        <v>90</v>
      </c>
      <c r="H17" s="32" t="s">
        <v>91</v>
      </c>
      <c r="I17" s="33" t="s">
        <v>92</v>
      </c>
      <c r="J17" s="25" t="str">
        <f>CONCATENATE(DATASET!$G17," ",DATASET!$H17)</f>
        <v>Ade Wasiu</v>
      </c>
      <c r="K17" s="32" t="s">
        <v>34</v>
      </c>
      <c r="L17" s="26">
        <v>45469</v>
      </c>
      <c r="M17" s="26">
        <v>45472</v>
      </c>
      <c r="N17" s="32" t="s">
        <v>35</v>
      </c>
      <c r="O17" s="32" t="s">
        <v>36</v>
      </c>
      <c r="P17" s="32" t="s">
        <v>30</v>
      </c>
      <c r="Q17" s="25">
        <f>COUNTIF(DATASET!$P$2:$P$20,DATASET!$F17)</f>
        <v>0</v>
      </c>
      <c r="R17" s="32" t="str">
        <f t="shared" si="1"/>
        <v>No Referrals</v>
      </c>
    </row>
    <row r="18" spans="1:18" x14ac:dyDescent="0.3">
      <c r="A18" s="25">
        <v>18</v>
      </c>
      <c r="B18" s="24">
        <v>45469.746157407397</v>
      </c>
      <c r="C18" s="37">
        <v>45469.746493055602</v>
      </c>
      <c r="D18" s="32" t="s">
        <v>12</v>
      </c>
      <c r="E18" s="32"/>
      <c r="F18" s="25" t="str">
        <f>CONCATENATE(LEFT(DATASET!$G18,4),DATASET!$A18)</f>
        <v>Tom18</v>
      </c>
      <c r="G18" s="32" t="s">
        <v>93</v>
      </c>
      <c r="H18" s="32" t="s">
        <v>94</v>
      </c>
      <c r="I18" s="34" t="s">
        <v>95</v>
      </c>
      <c r="J18" s="25" t="str">
        <f>CONCATENATE(DATASET!$G18," ",DATASET!$H18)</f>
        <v>Tom Holland</v>
      </c>
      <c r="K18" s="32" t="s">
        <v>34</v>
      </c>
      <c r="L18" s="26">
        <v>45469</v>
      </c>
      <c r="M18" s="26">
        <v>45471</v>
      </c>
      <c r="N18" s="32" t="s">
        <v>35</v>
      </c>
      <c r="O18" s="32" t="s">
        <v>24</v>
      </c>
      <c r="P18" s="32" t="s">
        <v>14</v>
      </c>
      <c r="Q18" s="25">
        <f>COUNTIF(DATASET!$P$2:$P$20,DATASET!$F18)</f>
        <v>0</v>
      </c>
      <c r="R18" s="32" t="str">
        <f t="shared" si="1"/>
        <v>No Referrals</v>
      </c>
    </row>
    <row r="19" spans="1:18" x14ac:dyDescent="0.3">
      <c r="A19" s="25">
        <v>19</v>
      </c>
      <c r="B19" s="24">
        <v>45469.746516203697</v>
      </c>
      <c r="C19" s="37">
        <v>45469.746851851902</v>
      </c>
      <c r="D19" s="32" t="s">
        <v>12</v>
      </c>
      <c r="E19" s="32"/>
      <c r="F19" s="25" t="str">
        <f>CONCATENATE(LEFT(DATASET!$G19,4),DATASET!$A19)</f>
        <v>Josh19</v>
      </c>
      <c r="G19" s="32" t="s">
        <v>96</v>
      </c>
      <c r="H19" s="32" t="s">
        <v>86</v>
      </c>
      <c r="I19" s="33" t="s">
        <v>97</v>
      </c>
      <c r="J19" s="25" t="str">
        <f>CONCATENATE(DATASET!$G19," ",DATASET!$H19)</f>
        <v>Joshua Adeoye</v>
      </c>
      <c r="K19" s="32" t="s">
        <v>34</v>
      </c>
      <c r="L19" s="26">
        <v>45469</v>
      </c>
      <c r="M19" s="26">
        <v>45470</v>
      </c>
      <c r="N19" s="32" t="s">
        <v>28</v>
      </c>
      <c r="O19" s="32" t="s">
        <v>24</v>
      </c>
      <c r="P19" s="32" t="s">
        <v>14</v>
      </c>
      <c r="Q19" s="25">
        <f>COUNTIF(DATASET!$P$2:$P$20,DATASET!$F19)</f>
        <v>0</v>
      </c>
      <c r="R19" s="32" t="str">
        <f t="shared" si="1"/>
        <v>No Referrals</v>
      </c>
    </row>
    <row r="20" spans="1:18" x14ac:dyDescent="0.3">
      <c r="A20" s="6">
        <v>20</v>
      </c>
      <c r="B20" s="8">
        <v>45469.746886574103</v>
      </c>
      <c r="C20" s="39">
        <v>45469.747280092597</v>
      </c>
      <c r="D20" s="23" t="s">
        <v>12</v>
      </c>
      <c r="E20" s="23"/>
      <c r="F20" s="6" t="str">
        <f>CONCATENATE(LEFT(DATASET!$G20,4),DATASET!$A20)</f>
        <v>Ades20</v>
      </c>
      <c r="G20" s="23" t="s">
        <v>98</v>
      </c>
      <c r="H20" s="23" t="s">
        <v>86</v>
      </c>
      <c r="I20" s="2" t="s">
        <v>99</v>
      </c>
      <c r="J20" s="6" t="str">
        <f>CONCATENATE(DATASET!$G20," ",DATASET!$H20)</f>
        <v>Adesua Adeoye</v>
      </c>
      <c r="K20" s="23" t="s">
        <v>34</v>
      </c>
      <c r="L20" s="9">
        <v>45470</v>
      </c>
      <c r="M20" s="9">
        <v>45471</v>
      </c>
      <c r="N20" s="23" t="s">
        <v>28</v>
      </c>
      <c r="O20" s="23" t="s">
        <v>36</v>
      </c>
      <c r="P20" s="23" t="s">
        <v>14</v>
      </c>
      <c r="Q20" s="25">
        <f>COUNTIF(DATASET!$P$2:$P$20,DATASET!$F20)</f>
        <v>0</v>
      </c>
      <c r="R20" s="23" t="str">
        <f t="shared" si="1"/>
        <v>No Referrals</v>
      </c>
    </row>
  </sheetData>
  <hyperlinks>
    <hyperlink ref="I5" r:id="rId1" display="mailto:egunjobiebunoluwa@yahoomail.com"/>
    <hyperlink ref="I6" r:id="rId2" display="mailto:pdspots0@gmail.com"/>
    <hyperlink ref="I7" r:id="rId3" display="mailto:Ojonifemi@yahoomail.com"/>
  </hyperlinks>
  <pageMargins left="0.7" right="0.7" top="0.75" bottom="0.75" header="0.3" footer="0.3"/>
  <pageSetup paperSize="9" orientation="portrait"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0"/>
  <sheetViews>
    <sheetView topLeftCell="A8" workbookViewId="0">
      <selection activeCell="F4" sqref="F4"/>
    </sheetView>
  </sheetViews>
  <sheetFormatPr defaultRowHeight="14.4" x14ac:dyDescent="0.3"/>
  <cols>
    <col min="2" max="3" width="20" bestFit="1" customWidth="1"/>
    <col min="4" max="4" width="16.33203125" customWidth="1"/>
  </cols>
  <sheetData>
    <row r="1" spans="2:4" x14ac:dyDescent="0.3">
      <c r="B1" s="3" t="s">
        <v>16</v>
      </c>
      <c r="C1" s="3" t="s">
        <v>17</v>
      </c>
      <c r="D1" s="3" t="s">
        <v>11</v>
      </c>
    </row>
    <row r="2" spans="2:4" x14ac:dyDescent="0.3">
      <c r="B2" s="5" t="s">
        <v>14</v>
      </c>
      <c r="C2" s="5" t="s">
        <v>21</v>
      </c>
      <c r="D2" s="5"/>
    </row>
    <row r="3" spans="2:4" x14ac:dyDescent="0.3">
      <c r="B3" s="4" t="s">
        <v>25</v>
      </c>
      <c r="C3" s="4" t="s">
        <v>27</v>
      </c>
      <c r="D3" s="4" t="s">
        <v>14</v>
      </c>
    </row>
    <row r="4" spans="2:4" x14ac:dyDescent="0.3">
      <c r="B4" s="5" t="s">
        <v>30</v>
      </c>
      <c r="C4" s="5" t="s">
        <v>33</v>
      </c>
      <c r="D4" s="5" t="s">
        <v>14</v>
      </c>
    </row>
    <row r="5" spans="2:4" x14ac:dyDescent="0.3">
      <c r="B5" s="4" t="s">
        <v>37</v>
      </c>
      <c r="C5" s="4" t="s">
        <v>41</v>
      </c>
      <c r="D5" s="4" t="s">
        <v>13</v>
      </c>
    </row>
    <row r="6" spans="2:4" x14ac:dyDescent="0.3">
      <c r="B6" s="5" t="s">
        <v>42</v>
      </c>
      <c r="C6" s="5" t="s">
        <v>46</v>
      </c>
      <c r="D6" s="5" t="s">
        <v>37</v>
      </c>
    </row>
    <row r="7" spans="2:4" x14ac:dyDescent="0.3">
      <c r="B7" s="4" t="s">
        <v>47</v>
      </c>
      <c r="C7" s="4" t="s">
        <v>51</v>
      </c>
      <c r="D7" s="4" t="s">
        <v>37</v>
      </c>
    </row>
    <row r="8" spans="2:4" x14ac:dyDescent="0.3">
      <c r="B8" s="5" t="s">
        <v>52</v>
      </c>
      <c r="C8" s="5" t="s">
        <v>56</v>
      </c>
      <c r="D8" s="5" t="s">
        <v>42</v>
      </c>
    </row>
    <row r="9" spans="2:4" x14ac:dyDescent="0.3">
      <c r="B9" s="4" t="s">
        <v>57</v>
      </c>
      <c r="C9" s="4" t="s">
        <v>61</v>
      </c>
      <c r="D9" s="4" t="s">
        <v>14</v>
      </c>
    </row>
    <row r="10" spans="2:4" x14ac:dyDescent="0.3">
      <c r="B10" s="5" t="s">
        <v>62</v>
      </c>
      <c r="C10" s="5" t="s">
        <v>66</v>
      </c>
      <c r="D10" s="5"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2" sqref="C2"/>
    </sheetView>
  </sheetViews>
  <sheetFormatPr defaultRowHeight="14.4" x14ac:dyDescent="0.3"/>
  <cols>
    <col min="1" max="1" width="17.88671875" customWidth="1"/>
    <col min="2" max="2" width="18.44140625" customWidth="1"/>
    <col min="3" max="3" width="23" customWidth="1"/>
  </cols>
  <sheetData>
    <row r="1" spans="1:4" x14ac:dyDescent="0.3">
      <c r="A1" s="3" t="s">
        <v>67</v>
      </c>
      <c r="B1" s="3" t="s">
        <v>17</v>
      </c>
      <c r="C1" s="3" t="s">
        <v>68</v>
      </c>
      <c r="D1" s="3" t="s">
        <v>69</v>
      </c>
    </row>
    <row r="2" spans="1:4" x14ac:dyDescent="0.3">
      <c r="A2" s="5" t="str">
        <f>DATASET!F2</f>
        <v>ORE1</v>
      </c>
      <c r="B2" s="5" t="str">
        <f>DATASET!J2</f>
        <v>ORE ORE</v>
      </c>
      <c r="C2" s="5">
        <f>COUNTIF(DATASET!P2:P10,ref_dim!A2)</f>
        <v>4</v>
      </c>
      <c r="D2" s="5" t="str">
        <f>IF(C2=1, "Bronze", IF(AND(C2&gt;1, C2&lt;=3), "Silver", IF(C2&gt;3, "Gold", "")))</f>
        <v>Gold</v>
      </c>
    </row>
    <row r="3" spans="1:4" x14ac:dyDescent="0.3">
      <c r="A3" s="5" t="str">
        <f>DATASET!F3</f>
        <v>THOM2</v>
      </c>
      <c r="B3" s="5" t="str">
        <f>DATASET!J3</f>
        <v>THOMI THOMI</v>
      </c>
      <c r="C3" s="5">
        <f>COUNTIF(DATASET!P3:P10,ref_dim!A3)</f>
        <v>0</v>
      </c>
      <c r="D3" s="5" t="str">
        <f t="shared" ref="D3:D10" si="0">IF(C3=1, "Bronze", IF(AND(C3&gt;1, C3&lt;=3), "Silver", IF(C3&gt;3, "Gold", "")))</f>
        <v/>
      </c>
    </row>
    <row r="4" spans="1:4" x14ac:dyDescent="0.3">
      <c r="A4" s="5" t="str">
        <f>DATASET!F4</f>
        <v>TIM3</v>
      </c>
      <c r="B4" s="5" t="str">
        <f>DATASET!J4</f>
        <v>TIM TIM</v>
      </c>
      <c r="C4" s="5">
        <f>COUNTIF(DATASET!P4:P10,ref_dim!A4)</f>
        <v>0</v>
      </c>
      <c r="D4" s="5" t="str">
        <f t="shared" si="0"/>
        <v/>
      </c>
    </row>
    <row r="5" spans="1:4" x14ac:dyDescent="0.3">
      <c r="A5" s="5" t="str">
        <f>DATASET!F5</f>
        <v>Ebun4</v>
      </c>
      <c r="B5" s="5" t="str">
        <f>DATASET!J5</f>
        <v>Ebunoluwa Ajani</v>
      </c>
      <c r="C5" s="5">
        <f>COUNTIF(DATASET!P5:P10,ref_dim!A5)</f>
        <v>2</v>
      </c>
      <c r="D5" s="5" t="str">
        <f t="shared" si="0"/>
        <v>Silver</v>
      </c>
    </row>
    <row r="6" spans="1:4" x14ac:dyDescent="0.3">
      <c r="A6" s="5" t="str">
        <f>DATASET!F6</f>
        <v>Olud5</v>
      </c>
      <c r="B6" s="5" t="str">
        <f>DATASET!J6</f>
        <v>Oludare Egunjobi</v>
      </c>
      <c r="C6" s="5">
        <f>COUNTIF(DATASET!P6:P10,ref_dim!A6)</f>
        <v>1</v>
      </c>
      <c r="D6" s="5" t="str">
        <f t="shared" si="0"/>
        <v>Bronze</v>
      </c>
    </row>
    <row r="7" spans="1:4" x14ac:dyDescent="0.3">
      <c r="A7" s="5" t="str">
        <f>DATASET!F7</f>
        <v>Ojo6</v>
      </c>
      <c r="B7" s="5" t="str">
        <f>DATASET!J7</f>
        <v>Ojo Nifemi</v>
      </c>
      <c r="C7" s="5">
        <f>COUNTIF(DATASET!P7:P10,ref_dim!A7)</f>
        <v>0</v>
      </c>
      <c r="D7" s="5" t="str">
        <f t="shared" si="0"/>
        <v/>
      </c>
    </row>
    <row r="8" spans="1:4" x14ac:dyDescent="0.3">
      <c r="A8" s="5" t="str">
        <f>DATASET!F8</f>
        <v>Quee7</v>
      </c>
      <c r="B8" s="5" t="str">
        <f>DATASET!J8</f>
        <v>Queen Ige</v>
      </c>
      <c r="C8" s="5">
        <f>COUNTIF(DATASET!P8:P10,ref_dim!A8)</f>
        <v>0</v>
      </c>
      <c r="D8" s="5" t="str">
        <f t="shared" si="0"/>
        <v/>
      </c>
    </row>
    <row r="9" spans="1:4" x14ac:dyDescent="0.3">
      <c r="A9" s="5" t="str">
        <f>DATASET!F9</f>
        <v>Gbol8</v>
      </c>
      <c r="B9" s="5" t="str">
        <f>DATASET!J9</f>
        <v>Gboluwaga Soyinka</v>
      </c>
      <c r="C9" s="5">
        <f>COUNTIF(DATASET!P9:P10,ref_dim!A9)</f>
        <v>0</v>
      </c>
      <c r="D9" s="5" t="str">
        <f t="shared" si="0"/>
        <v/>
      </c>
    </row>
    <row r="10" spans="1:4" x14ac:dyDescent="0.3">
      <c r="A10" s="5" t="str">
        <f>DATASET!F10</f>
        <v>Kehi10</v>
      </c>
      <c r="B10" s="5" t="str">
        <f>DATASET!J10</f>
        <v>Kehinde Ajisafe</v>
      </c>
      <c r="C10" s="5">
        <f>COUNTIF(DATASET!P10:P10,ref_dim!A10)</f>
        <v>0</v>
      </c>
      <c r="D10" s="5" t="str">
        <f t="shared" si="0"/>
        <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C19" sqref="C19"/>
    </sheetView>
  </sheetViews>
  <sheetFormatPr defaultRowHeight="14.4" x14ac:dyDescent="0.3"/>
  <cols>
    <col min="1" max="1" width="8.88671875" style="7"/>
    <col min="2" max="2" width="13" style="7" customWidth="1"/>
    <col min="3" max="3" width="16.88671875" style="21" customWidth="1"/>
    <col min="4" max="16384" width="8.88671875" style="21"/>
  </cols>
  <sheetData>
    <row r="1" spans="3:3" s="7" customFormat="1" x14ac:dyDescent="0.3"/>
    <row r="2" spans="3:3" s="7" customFormat="1" x14ac:dyDescent="0.3"/>
    <row r="3" spans="3:3" s="7" customFormat="1" ht="29.4" customHeight="1" x14ac:dyDescent="0.3"/>
    <row r="6" spans="3:3" x14ac:dyDescent="0.3">
      <c r="C6" s="22"/>
    </row>
    <row r="7" spans="3:3" x14ac:dyDescent="0.3">
      <c r="C7" s="22"/>
    </row>
    <row r="8" spans="3:3" x14ac:dyDescent="0.3">
      <c r="C8" s="22"/>
    </row>
    <row r="9" spans="3:3" x14ac:dyDescent="0.3">
      <c r="C9" s="22"/>
    </row>
    <row r="10" spans="3:3" x14ac:dyDescent="0.3">
      <c r="C10" s="22"/>
    </row>
    <row r="11" spans="3:3" x14ac:dyDescent="0.3">
      <c r="C11" s="22"/>
    </row>
    <row r="12" spans="3:3" x14ac:dyDescent="0.3">
      <c r="C12" s="22"/>
    </row>
    <row r="13" spans="3:3" x14ac:dyDescent="0.3">
      <c r="C13" s="22"/>
    </row>
    <row r="14" spans="3:3" x14ac:dyDescent="0.3">
      <c r="C14" s="22"/>
    </row>
    <row r="15" spans="3:3" x14ac:dyDescent="0.3">
      <c r="C15" s="22"/>
    </row>
    <row r="19" spans="3:3" x14ac:dyDescent="0.3">
      <c r="C19" s="21" t="s">
        <v>77</v>
      </c>
    </row>
    <row r="20" spans="3:3" x14ac:dyDescent="0.3">
      <c r="C20" s="22" t="s">
        <v>41</v>
      </c>
    </row>
    <row r="21" spans="3:3" x14ac:dyDescent="0.3">
      <c r="C21" s="22" t="s">
        <v>61</v>
      </c>
    </row>
    <row r="22" spans="3:3" x14ac:dyDescent="0.3">
      <c r="C22" s="22" t="s">
        <v>66</v>
      </c>
    </row>
    <row r="23" spans="3:3" x14ac:dyDescent="0.3">
      <c r="C23" s="22" t="s">
        <v>51</v>
      </c>
    </row>
    <row r="24" spans="3:3" x14ac:dyDescent="0.3">
      <c r="C24" s="22" t="s">
        <v>46</v>
      </c>
    </row>
    <row r="25" spans="3:3" x14ac:dyDescent="0.3">
      <c r="C25" s="22" t="s">
        <v>21</v>
      </c>
    </row>
    <row r="26" spans="3:3" x14ac:dyDescent="0.3">
      <c r="C26" s="22" t="s">
        <v>56</v>
      </c>
    </row>
    <row r="27" spans="3:3" x14ac:dyDescent="0.3">
      <c r="C27" s="22" t="s">
        <v>27</v>
      </c>
    </row>
    <row r="28" spans="3:3" x14ac:dyDescent="0.3">
      <c r="C28" s="22" t="s">
        <v>33</v>
      </c>
    </row>
    <row r="29" spans="3:3" x14ac:dyDescent="0.3">
      <c r="C29" s="22" t="s">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workbookViewId="0">
      <selection activeCell="A42" sqref="A42"/>
    </sheetView>
  </sheetViews>
  <sheetFormatPr defaultRowHeight="14.4" x14ac:dyDescent="0.3"/>
  <cols>
    <col min="1" max="1" width="12.5546875" customWidth="1"/>
    <col min="2" max="2" width="15.77734375" customWidth="1"/>
  </cols>
  <sheetData>
    <row r="1" spans="1:2" x14ac:dyDescent="0.3">
      <c r="A1" s="19" t="s">
        <v>73</v>
      </c>
    </row>
    <row r="2" spans="1:2" x14ac:dyDescent="0.3">
      <c r="A2" s="20" t="s">
        <v>41</v>
      </c>
    </row>
    <row r="3" spans="1:2" x14ac:dyDescent="0.3">
      <c r="A3" s="20" t="s">
        <v>61</v>
      </c>
    </row>
    <row r="4" spans="1:2" x14ac:dyDescent="0.3">
      <c r="A4" s="20" t="s">
        <v>66</v>
      </c>
    </row>
    <row r="5" spans="1:2" x14ac:dyDescent="0.3">
      <c r="A5" s="20" t="s">
        <v>51</v>
      </c>
    </row>
    <row r="6" spans="1:2" x14ac:dyDescent="0.3">
      <c r="A6" s="20" t="s">
        <v>46</v>
      </c>
    </row>
    <row r="7" spans="1:2" x14ac:dyDescent="0.3">
      <c r="A7" s="20" t="s">
        <v>21</v>
      </c>
    </row>
    <row r="8" spans="1:2" x14ac:dyDescent="0.3">
      <c r="A8" s="20" t="s">
        <v>56</v>
      </c>
    </row>
    <row r="9" spans="1:2" x14ac:dyDescent="0.3">
      <c r="A9" s="20" t="s">
        <v>27</v>
      </c>
    </row>
    <row r="10" spans="1:2" x14ac:dyDescent="0.3">
      <c r="A10" s="20" t="s">
        <v>33</v>
      </c>
    </row>
    <row r="11" spans="1:2" x14ac:dyDescent="0.3">
      <c r="A11" s="20" t="s">
        <v>74</v>
      </c>
    </row>
    <row r="15" spans="1:2" x14ac:dyDescent="0.3">
      <c r="A15" s="19" t="s">
        <v>73</v>
      </c>
      <c r="B15" t="s">
        <v>75</v>
      </c>
    </row>
    <row r="16" spans="1:2" x14ac:dyDescent="0.3">
      <c r="A16" s="20"/>
      <c r="B16" s="1">
        <v>6</v>
      </c>
    </row>
    <row r="17" spans="1:3" x14ac:dyDescent="0.3">
      <c r="A17" s="20" t="s">
        <v>72</v>
      </c>
      <c r="B17" s="1">
        <v>1</v>
      </c>
    </row>
    <row r="18" spans="1:3" x14ac:dyDescent="0.3">
      <c r="A18" s="20" t="s">
        <v>70</v>
      </c>
      <c r="B18" s="1">
        <v>1</v>
      </c>
    </row>
    <row r="19" spans="1:3" x14ac:dyDescent="0.3">
      <c r="A19" s="20" t="s">
        <v>71</v>
      </c>
      <c r="B19" s="1">
        <v>1</v>
      </c>
    </row>
    <row r="20" spans="1:3" x14ac:dyDescent="0.3">
      <c r="A20" s="20" t="s">
        <v>74</v>
      </c>
      <c r="B20" s="1">
        <v>9</v>
      </c>
    </row>
    <row r="23" spans="1:3" x14ac:dyDescent="0.3">
      <c r="A23" s="10"/>
      <c r="B23" s="11"/>
      <c r="C23" s="12"/>
    </row>
    <row r="24" spans="1:3" x14ac:dyDescent="0.3">
      <c r="A24" s="13"/>
      <c r="B24" s="14"/>
      <c r="C24" s="15"/>
    </row>
    <row r="25" spans="1:3" x14ac:dyDescent="0.3">
      <c r="A25" s="13"/>
      <c r="B25" s="14"/>
      <c r="C25" s="15"/>
    </row>
    <row r="26" spans="1:3" x14ac:dyDescent="0.3">
      <c r="A26" s="13"/>
      <c r="B26" s="14"/>
      <c r="C26" s="15"/>
    </row>
    <row r="27" spans="1:3" x14ac:dyDescent="0.3">
      <c r="A27" s="13"/>
      <c r="B27" s="14"/>
      <c r="C27" s="15"/>
    </row>
    <row r="28" spans="1:3" x14ac:dyDescent="0.3">
      <c r="A28" s="13"/>
      <c r="B28" s="14"/>
      <c r="C28" s="15"/>
    </row>
    <row r="29" spans="1:3" x14ac:dyDescent="0.3">
      <c r="A29" s="13"/>
      <c r="B29" s="14"/>
      <c r="C29" s="15"/>
    </row>
    <row r="30" spans="1:3" x14ac:dyDescent="0.3">
      <c r="A30" s="13"/>
      <c r="B30" s="14"/>
      <c r="C30" s="15"/>
    </row>
    <row r="31" spans="1:3" x14ac:dyDescent="0.3">
      <c r="A31" s="13"/>
      <c r="B31" s="14"/>
      <c r="C31" s="15"/>
    </row>
    <row r="32" spans="1:3" x14ac:dyDescent="0.3">
      <c r="A32" s="13"/>
      <c r="B32" s="14"/>
      <c r="C32" s="15"/>
    </row>
    <row r="33" spans="1:3" x14ac:dyDescent="0.3">
      <c r="A33" s="13"/>
      <c r="B33" s="14"/>
      <c r="C33" s="15"/>
    </row>
    <row r="34" spans="1:3" x14ac:dyDescent="0.3">
      <c r="A34" s="13"/>
      <c r="B34" s="14"/>
      <c r="C34" s="15"/>
    </row>
    <row r="35" spans="1:3" x14ac:dyDescent="0.3">
      <c r="A35" s="13"/>
      <c r="B35" s="14"/>
      <c r="C35" s="15"/>
    </row>
    <row r="36" spans="1:3" x14ac:dyDescent="0.3">
      <c r="A36" s="13"/>
      <c r="B36" s="14"/>
      <c r="C36" s="15"/>
    </row>
    <row r="37" spans="1:3" x14ac:dyDescent="0.3">
      <c r="A37" s="13"/>
      <c r="B37" s="14"/>
      <c r="C37" s="15"/>
    </row>
    <row r="38" spans="1:3" x14ac:dyDescent="0.3">
      <c r="A38" s="13"/>
      <c r="B38" s="14"/>
      <c r="C38" s="15"/>
    </row>
    <row r="39" spans="1:3" x14ac:dyDescent="0.3">
      <c r="A39" s="13"/>
      <c r="B39" s="14"/>
      <c r="C39" s="15"/>
    </row>
    <row r="40" spans="1:3" x14ac:dyDescent="0.3">
      <c r="A40" s="16"/>
      <c r="B40" s="17"/>
      <c r="C40" s="18"/>
    </row>
    <row r="42" spans="1:3" x14ac:dyDescent="0.3">
      <c r="A42" s="19" t="s">
        <v>73</v>
      </c>
      <c r="B42" t="s">
        <v>76</v>
      </c>
    </row>
    <row r="43" spans="1:3" x14ac:dyDescent="0.3">
      <c r="A43" s="20" t="s">
        <v>22</v>
      </c>
      <c r="B43" s="1">
        <v>6</v>
      </c>
    </row>
    <row r="44" spans="1:3" x14ac:dyDescent="0.3">
      <c r="A44" s="20" t="s">
        <v>34</v>
      </c>
      <c r="B44" s="1">
        <v>3</v>
      </c>
    </row>
    <row r="45" spans="1:3" x14ac:dyDescent="0.3">
      <c r="A45" s="20" t="s">
        <v>74</v>
      </c>
      <c r="B45" s="1">
        <v>9</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Sheet5</vt:lpstr>
      <vt:lpstr>ref_dim</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2024-06-24T06:43:25Z</dcterms:created>
  <dcterms:modified xsi:type="dcterms:W3CDTF">2024-06-28T18:08:15Z</dcterms:modified>
</cp:coreProperties>
</file>