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" sheetId="1" state="visible" r:id="rId2"/>
  </sheets>
  <definedNames>
    <definedName function="false" hidden="false" name="__Anonymous_Sheet_DB__1" vbProcedure="false">#REF!!$A$1:$H$4</definedName>
    <definedName function="false" hidden="false" name="__Anonymous_Sheet_DB__2" vbProcedure="false">#REF!!$A$4:$L$4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<sst xmlns="http://schemas.openxmlformats.org/spreadsheetml/2006/main" count="193" uniqueCount="159">
  <si>
    <t>BOM quantity (Required)</t>
  </si>
  <si>
    <t>PCB/Project Name</t>
  </si>
  <si>
    <t>Helios v1.1</t>
  </si>
  <si>
    <t>Part Identification</t>
  </si>
  <si>
    <t>Customer Information</t>
  </si>
  <si>
    <t>Quantity</t>
  </si>
  <si>
    <t>#</t>
  </si>
  <si>
    <t>Part ID /
Reference</t>
  </si>
  <si>
    <t>Manufacturer</t>
  </si>
  <si>
    <t>Part / Order
Number</t>
  </si>
  <si>
    <t>Description</t>
  </si>
  <si>
    <t>Value</t>
  </si>
  <si>
    <t>Package</t>
  </si>
  <si>
    <t>THT
(y/n)</t>
  </si>
  <si>
    <t>Pins /
Pads</t>
  </si>
  <si>
    <t>Source/Link/
Datasheet/Note</t>
  </si>
  <si>
    <t>Source /
Target Price</t>
  </si>
  <si>
    <t>Quantity
per BOM</t>
  </si>
  <si>
    <t>C1, C4, C6, C8, C9, C11, C23, C24, C30</t>
  </si>
  <si>
    <t>Yageo</t>
  </si>
  <si>
    <t>CA035M4R70REB-0405</t>
  </si>
  <si>
    <t>Cap Aluminum Lytic 4.7uF 35V 20% (4 X 5.4mm) SMD 22mA 2000h 85</t>
  </si>
  <si>
    <t>4.7uF</t>
  </si>
  <si>
    <t>4 x 5.4mm</t>
  </si>
  <si>
    <t>n</t>
  </si>
  <si>
    <t>https://www.arrow.com/en/products/ca035m4r70reb-0405/yageo</t>
  </si>
  <si>
    <t>C2, C3, C7, C10, C13, C14, C15, C16, C17, C18, C19, C20, C21, C22, C25, C26, C27, C28
</t>
  </si>
  <si>
    <t>Samsung</t>
  </si>
  <si>
    <t>CL05B104KO5NNNC</t>
  </si>
  <si>
    <t>0.10µF ±10% 16V X7R Ceramic Capacitor -55°C ~ 125°C Surface Mount, MLCC 0402</t>
  </si>
  <si>
    <t>100nF</t>
  </si>
  <si>
    <t>0402 (1005)</t>
  </si>
  <si>
    <t>https://www.arrow.com/en/products/cl05b104ko5nnnc/samsung-electro-mechanics</t>
  </si>
  <si>
    <t>C12, C29, C31, C32
</t>
  </si>
  <si>
    <t>CL05C130JB5NNNC</t>
  </si>
  <si>
    <t>13pF 50V Ceramic Capacitor C0G, NP0 0402 (1005 Metric)</t>
  </si>
  <si>
    <t>13pF</t>
  </si>
  <si>
    <t>http://www.digikey.com/product-detail/en/samsung-electro-mechanics-america-inc/CL05C130JB5NNNC/1276-1642-1-ND/3889728</t>
  </si>
  <si>
    <t>R1, R2
</t>
  </si>
  <si>
    <t>RC0603JR-0727RL</t>
  </si>
  <si>
    <t>RES SMD 27 OHM 5% 1/10W 0603 </t>
  </si>
  <si>
    <t>27 ohm</t>
  </si>
  <si>
    <t>0603 (1608)</t>
  </si>
  <si>
    <t>https://www.arrow.com/en/products/rc0603jr-0727rl/yageo</t>
  </si>
  <si>
    <t>R3, R4, R5, R6, R7, R8, R9, R10, R11, R12, R13</t>
  </si>
  <si>
    <t>RC0603JR-07150RL</t>
  </si>
  <si>
    <t>RES SMD 150 OHM 5% 1/10W 0603 </t>
  </si>
  <si>
    <t>150 ohm</t>
  </si>
  <si>
    <t>https://www.arrow.com/en/products/rc0603jr-07150rl/yageo</t>
  </si>
  <si>
    <t>R22, R33, R34, R35, R36, R45, R46, R47, R48</t>
  </si>
  <si>
    <t>RC0603FR-071K65L </t>
  </si>
  <si>
    <t>RES SMD 1.65K OHM 1% 1/10W 0603 </t>
  </si>
  <si>
    <t>1.65k ohm</t>
  </si>
  <si>
    <t>https://www.arrow.com/en/products/rc0603fr-071k65l/yageo</t>
  </si>
  <si>
    <t>R32, R16, R17, R24, R25, R30, R41, R42</t>
  </si>
  <si>
    <t>RC0603FR-075K11L </t>
  </si>
  <si>
    <t>RES SMD 5.11K OHM 1% 1/10W 0603 </t>
  </si>
  <si>
    <t>5.11k ohm</t>
  </si>
  <si>
    <t>https://www.arrow.com/en/products/rc0603fr-075k11l/yageo</t>
  </si>
  <si>
    <t>R14, R15, R18, R19, R20, R21, R23, R26, R27, R28, R29, R31, R37, R38, R39, R40, R43, R44</t>
  </si>
  <si>
    <t>Walsin</t>
  </si>
  <si>
    <t>WF06H1002DTL</t>
  </si>
  <si>
    <t>RES SMD 10K OHM 0.5% 1/10W 0603 </t>
  </si>
  <si>
    <t>10k ohm</t>
  </si>
  <si>
    <t>https://www.arrow.com/en/products/wf06h1002dtl/walsin-technology</t>
  </si>
  <si>
    <t>P1</t>
  </si>
  <si>
    <t>Pulse</t>
  </si>
  <si>
    <t>E8144-B02022-L </t>
  </si>
  <si>
    <t>USB - B Receptacle Connector 4 Position Through Hole, Right Angle</t>
  </si>
  <si>
    <t>USB-B F</t>
  </si>
  <si>
    <t>USB-B F THT</t>
  </si>
  <si>
    <t>y</t>
  </si>
  <si>
    <t>http://www.digikey.hk/product-detail/en/pulse-electronics-corporation/E8144-B02022-L/553-2272-ND/4868942</t>
  </si>
  <si>
    <t>P2</t>
  </si>
  <si>
    <t>D-sub-25-R</t>
  </si>
  <si>
    <t>D-sub 25 pin Right Angle Female Connector</t>
  </si>
  <si>
    <t>DB25 F</t>
  </si>
  <si>
    <t>DB25 THT</t>
  </si>
  <si>
    <t>http://www.ebay.com/itm/182156456868</t>
  </si>
  <si>
    <t>U1</t>
  </si>
  <si>
    <t>NXP</t>
  </si>
  <si>
    <t>IP4220CZ6,125</t>
  </si>
  <si>
    <t>ESD Suppressors USB2.0 ESD PROTECT DUAL </t>
  </si>
  <si>
    <t>IP4220CZ6</t>
  </si>
  <si>
    <t>SOT-457</t>
  </si>
  <si>
    <t>http://www.mouser.hk/search/ProductDetail.aspx?R=0virtualkey0virtualkeyIP4220CZ6125</t>
  </si>
  <si>
    <t>U2</t>
  </si>
  <si>
    <t>Diodes Inc</t>
  </si>
  <si>
    <t>AP2114H-3.3TRG1</t>
  </si>
  <si>
    <t>LDO Voltage Regulators 1.5MHz CMOS LDO 2.5V to 5V 600mV </t>
  </si>
  <si>
    <t>3.3v</t>
  </si>
  <si>
    <t>SOT-223-3</t>
  </si>
  <si>
    <t>http://www.mouser.hk/ProductDetail/Diodes-Incorporated/AP2114H-33TRG1/?qs=sGAEpiMZZMsGz1a6aV8DcGbRBi2StxQPb%252bT%2faM8fbWY%3d</t>
  </si>
  <si>
    <t>U3</t>
  </si>
  <si>
    <t>AN431AN-ATRG1</t>
  </si>
  <si>
    <t>Voltage References Adj Shunt Reg 4.5mV 2.5V to 36V 0.15Ohm </t>
  </si>
  <si>
    <t>2.5v</t>
  </si>
  <si>
    <t>SOT-23</t>
  </si>
  <si>
    <t>https://www.arrow.com/en/products/an431an-atrg1/diodes-incorporated</t>
  </si>
  <si>
    <t>U4</t>
  </si>
  <si>
    <t>XP Power</t>
  </si>
  <si>
    <t>ISA0512-TR </t>
  </si>
  <si>
    <t>DC/DC CONV 1W SMD DUAL OUT </t>
  </si>
  <si>
    <t>+-12V</t>
  </si>
  <si>
    <t>10-SMD (6)</t>
  </si>
  <si>
    <t>http://www.digikey.hk/product-detail/en/xp-power/ISA0512-TR/1470-2943-1-ND/5320865</t>
  </si>
  <si>
    <t>U5</t>
  </si>
  <si>
    <t>Texas Instruments</t>
  </si>
  <si>
    <t>DAC084S085CIMM/NOPB</t>
  </si>
  <si>
    <t>Digital to Analog Converters - DAC 8B MICRO PWR QUAD DAC </t>
  </si>
  <si>
    <t>4ch 8-bit DAC</t>
  </si>
  <si>
    <t>VSSOP-10</t>
  </si>
  <si>
    <t>https://www.arrow.com/en/products/dac084s085cimmnopb/texas-instruments</t>
  </si>
  <si>
    <t>U6,  U8</t>
  </si>
  <si>
    <t>STMicroelectronics</t>
  </si>
  <si>
    <t>TL084IPT</t>
  </si>
  <si>
    <t>Op Amps Quad Gen Purp JFET</t>
  </si>
  <si>
    <t>4ch opamp</t>
  </si>
  <si>
    <t>TSSOP-14</t>
  </si>
  <si>
    <t>https://www.arrow.com/en/products/tl084ipt/stmicroelectronics</t>
  </si>
  <si>
    <t>U7</t>
  </si>
  <si>
    <t>LM358YDT</t>
  </si>
  <si>
    <t>OP AMP DUAL LP 8-SOIC </t>
  </si>
  <si>
    <t>2ch opamp</t>
  </si>
  <si>
    <t>8-SOIC</t>
  </si>
  <si>
    <t>http://www.mouser.hk/ProductDetail/STMicroelectronics/LM358YDT/?qs=sGAEpiMZZMtIfCzob2ABWSguAKNWEH0T</t>
  </si>
  <si>
    <t>U9</t>
  </si>
  <si>
    <t>Atmel</t>
  </si>
  <si>
    <t>ATSAM4S2BA-AU</t>
  </si>
  <si>
    <t>ARM Microcontrollers - MCU GRNIND TEMPMRL A </t>
  </si>
  <si>
    <t>mcu</t>
  </si>
  <si>
    <t>64-LQFP </t>
  </si>
  <si>
    <t>http://www.mouser.hk/ProductDetail/Atmel/ATSAM4S2BA-AU/?qs=%2fha2pyFadugIl7BDT7GkyUjzd9tAk75wEKMNlSVB3skN%252bAqxESYVPw%3d%3d</t>
  </si>
  <si>
    <t>Y1</t>
  </si>
  <si>
    <t>Abracon</t>
  </si>
  <si>
    <t>ABLS-16.000MHZ-D-4-T </t>
  </si>
  <si>
    <t>16MHz ±30ppm Crystal 18pF 40 Ohm -40°C ~ 85°C Surface Mount HC49/US </t>
  </si>
  <si>
    <t>16MHz 18pF</t>
  </si>
  <si>
    <t>HC49/US </t>
  </si>
  <si>
    <t>http://www.digikey.hk/product-detail/en/abracon-llc/ABLS-16.000MHZ-D-4-T/535-13436-1-ND/5980112</t>
  </si>
  <si>
    <t>F1</t>
  </si>
  <si>
    <t>Bel</t>
  </si>
  <si>
    <t>0ZCJ0050FF2G</t>
  </si>
  <si>
    <t>Resettable Fuses - PPTC </t>
  </si>
  <si>
    <t>0.5A / 1A fuse</t>
  </si>
  <si>
    <t>1206 (3216)</t>
  </si>
  <si>
    <t>https://www.arrow.com/en/products/0zcj0050ff2g/bel-fuse</t>
  </si>
  <si>
    <t>L1, L2, L3</t>
  </si>
  <si>
    <t>CIC10P471NC </t>
  </si>
  <si>
    <t>FERRITE BEAD 470 OHM 0603 1LN</t>
  </si>
  <si>
    <t>470 ohm at 100MHz</t>
  </si>
  <si>
    <t>https://www.arrow.com/en/products/cic10p471nc/samsung-electro-mechanics</t>
  </si>
  <si>
    <t>D1,  D2</t>
  </si>
  <si>
    <t>Rohm Semiconductor</t>
  </si>
  <si>
    <t>SML-D12Y1WT86 </t>
  </si>
  <si>
    <t>LED 590nm 0603</t>
  </si>
  <si>
    <t>590nm &lt;20mA</t>
  </si>
  <si>
    <t>0603 (1608) </t>
  </si>
  <si>
    <t>http://www.digikey.hk/product-detail/en/rohm-semiconductor/SML-D12Y1WT86/SML-D12Y1WT86CT-ND/5843860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</si>
</sst>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微软雅黑"/>
      <family val="2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5"/>
      <name val="微软雅黑"/>
      <family val="2"/>
      <charset val="134"/>
    </font>
    <font>
      <b val="true"/>
      <sz val="5"/>
      <name val="微软雅黑"/>
      <family val="2"/>
      <charset val="134"/>
    </font>
    <font>
      <b val="true"/>
      <sz val="5"/>
      <color rgb="FF0000FF"/>
      <name val="Arial"/>
      <family val="2"/>
      <charset val="128"/>
    </font>
    <font>
      <b val="true"/>
      <sz val="5"/>
      <name val="Arial"/>
      <family val="2"/>
      <charset val="128"/>
    </font>
    <font>
      <sz val="10"/>
      <color rgb="FFEEEEEE"/>
      <name val="微软雅黑"/>
      <family val="2"/>
      <charset val="134"/>
    </font>
    <font>
      <sz val="5"/>
      <color rgb="FF0000FF"/>
      <name val="微软雅黑"/>
      <family val="2"/>
      <charset val="134"/>
    </font>
    <font>
      <sz val="5"/>
      <color rgb="FFEEEEEE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rrow.com/en/products/ca035m4r70reb-0405/yageo" TargetMode="External"/><Relationship Id="rId2" Type="http://schemas.openxmlformats.org/officeDocument/2006/relationships/hyperlink" Target="https://www.arrow.com/en/products/cl05b104ko5nnnc/samsung-electro-mechanics" TargetMode="External"/><Relationship Id="rId3" Type="http://schemas.openxmlformats.org/officeDocument/2006/relationships/hyperlink" Target="http://www.digikey.com/product-detail/en/samsung-electro-mechanics-america-inc/CL05C130JB5NNNC/1276-1642-1-ND/3889728" TargetMode="External"/><Relationship Id="rId4" Type="http://schemas.openxmlformats.org/officeDocument/2006/relationships/hyperlink" Target="https://www.arrow.com/en/products/rc0603jr-0727rl/yageo" TargetMode="External"/><Relationship Id="rId5" Type="http://schemas.openxmlformats.org/officeDocument/2006/relationships/hyperlink" Target="https://www.arrow.com/en/products/rc0603jr-07150rl/yageo" TargetMode="External"/><Relationship Id="rId6" Type="http://schemas.openxmlformats.org/officeDocument/2006/relationships/hyperlink" Target="https://www.arrow.com/en/products/rc0603fr-071k65l/yageo" TargetMode="External"/><Relationship Id="rId7" Type="http://schemas.openxmlformats.org/officeDocument/2006/relationships/hyperlink" Target="https://www.arrow.com/en/products/rc0603fr-075k11l/yageo" TargetMode="External"/><Relationship Id="rId8" Type="http://schemas.openxmlformats.org/officeDocument/2006/relationships/hyperlink" Target="https://www.arrow.com/en/products/wf06h1002dtl/walsin-technology" TargetMode="External"/><Relationship Id="rId9" Type="http://schemas.openxmlformats.org/officeDocument/2006/relationships/hyperlink" Target="http://www.digikey.hk/product-detail/en/pulse-electronics-corporation/E8144-B02022-L/553-2272-ND/4868942" TargetMode="External"/><Relationship Id="rId10" Type="http://schemas.openxmlformats.org/officeDocument/2006/relationships/hyperlink" Target="http://www.ebay.com/itm/182156456868" TargetMode="External"/><Relationship Id="rId11" Type="http://schemas.openxmlformats.org/officeDocument/2006/relationships/hyperlink" Target="http://www.mouser.hk/search/ProductDetail.aspx?R=0virtualkey0virtualkeyIP4220CZ6125" TargetMode="External"/><Relationship Id="rId12" Type="http://schemas.openxmlformats.org/officeDocument/2006/relationships/hyperlink" Target="http://www.mouser.hk/ProductDetail/Diodes-Incorporated/AP2114H-33TRG1/?qs=sGAEpiMZZMsGz1a6aV8DcGbRBi2StxQPb%2BT/aM8fbWY=" TargetMode="External"/><Relationship Id="rId13" Type="http://schemas.openxmlformats.org/officeDocument/2006/relationships/hyperlink" Target="https://www.arrow.com/en/products/an431an-atrg1/diodes-incorporated" TargetMode="External"/><Relationship Id="rId14" Type="http://schemas.openxmlformats.org/officeDocument/2006/relationships/hyperlink" Target="http://www.digikey.hk/product-detail/en/xp-power/ISA0512-TR/1470-2943-1-ND/5320865" TargetMode="External"/><Relationship Id="rId15" Type="http://schemas.openxmlformats.org/officeDocument/2006/relationships/hyperlink" Target="https://www.arrow.com/en/products/dac084s085cimmnopb/texas-instruments" TargetMode="External"/><Relationship Id="rId16" Type="http://schemas.openxmlformats.org/officeDocument/2006/relationships/hyperlink" Target="https://www.arrow.com/en/products/tl084ipt/stmicroelectronics" TargetMode="External"/><Relationship Id="rId17" Type="http://schemas.openxmlformats.org/officeDocument/2006/relationships/hyperlink" Target="http://www.mouser.hk/ProductDetail/STMicroelectronics/LM358YDT/?qs=sGAEpiMZZMtIfCzob2ABWSguAKNWEH0T" TargetMode="External"/><Relationship Id="rId18" Type="http://schemas.openxmlformats.org/officeDocument/2006/relationships/hyperlink" Target="http://www.mouser.hk/ProductDetail/Atmel/ATSAM4S2BA-AU/?qs=/ha2pyFadugIl7BDT7GkyUjzd9tAk75wEKMNlSVB3skN%2BAqxESYVPw==" TargetMode="External"/><Relationship Id="rId19" Type="http://schemas.openxmlformats.org/officeDocument/2006/relationships/hyperlink" Target="http://www.digikey.hk/product-detail/en/abracon-llc/ABLS-16.000MHZ-D-4-T/535-13436-1-ND/5980112" TargetMode="External"/><Relationship Id="rId20" Type="http://schemas.openxmlformats.org/officeDocument/2006/relationships/hyperlink" Target="https://www.arrow.com/en/products/0zcj0050ff2g/bel-fuse" TargetMode="External"/><Relationship Id="rId21" Type="http://schemas.openxmlformats.org/officeDocument/2006/relationships/hyperlink" Target="https://www.arrow.com/en/products/cic10p471nc/samsung-electro-mechanics" TargetMode="External"/><Relationship Id="rId22" Type="http://schemas.openxmlformats.org/officeDocument/2006/relationships/hyperlink" Target="http://www.digikey.hk/product-detail/en/rohm-semiconductor/SML-D12Y1WT86/SML-D12Y1WT86CT-ND/584386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F7" activeCellId="0" sqref="F7"/>
    </sheetView>
  </sheetViews>
  <sheetFormatPr defaultRowHeight="12.8"/>
  <cols>
    <col collapsed="false" hidden="false" max="1" min="1" style="1" width="2.81067961165049"/>
    <col collapsed="false" hidden="false" max="2" min="2" style="1" width="11.368932038835"/>
    <col collapsed="false" hidden="false" max="3" min="3" style="1" width="11.1165048543689"/>
    <col collapsed="false" hidden="false" max="4" min="4" style="1" width="13.2038834951456"/>
    <col collapsed="false" hidden="false" max="5" min="5" style="2" width="11.2427184466019"/>
    <col collapsed="false" hidden="false" max="6" min="6" style="1" width="10.0291262135922"/>
    <col collapsed="false" hidden="false" max="7" min="7" style="1" width="8.54368932038835"/>
    <col collapsed="false" hidden="false" max="8" min="8" style="3" width="3.25242718446602"/>
    <col collapsed="false" hidden="false" max="9" min="9" style="3" width="3.55339805825243"/>
    <col collapsed="false" hidden="false" max="10" min="10" style="2" width="10.8058252427184"/>
    <col collapsed="false" hidden="false" max="11" min="11" style="1" width="6.64563106796117"/>
    <col collapsed="false" hidden="false" max="12" min="12" style="1" width="6.79126213592233"/>
    <col collapsed="false" hidden="false" max="253" min="13" style="1" width="10.995145631068"/>
    <col collapsed="false" hidden="false" max="257" min="254" style="4" width="10.995145631068"/>
    <col collapsed="false" hidden="false" max="1025" min="258" style="0" width="10.995145631068"/>
  </cols>
  <sheetData>
    <row r="1" s="1" customFormat="true" ht="13.55" hidden="false" customHeight="true" outlineLevel="0" collapsed="false">
      <c r="A1" s="5"/>
      <c r="B1" s="6" t="s">
        <v>0</v>
      </c>
      <c r="C1" s="7"/>
      <c r="D1" s="8" t="s">
        <v>1</v>
      </c>
      <c r="E1" s="9" t="s">
        <v>2</v>
      </c>
      <c r="F1" s="7"/>
      <c r="G1" s="7"/>
      <c r="H1" s="7"/>
      <c r="I1" s="7"/>
      <c r="J1" s="9"/>
      <c r="K1" s="7"/>
      <c r="L1" s="10"/>
    </row>
    <row r="2" customFormat="false" ht="9.45" hidden="false" customHeight="true" outlineLevel="0" collapsed="false">
      <c r="A2" s="11"/>
      <c r="B2" s="12" t="s">
        <v>3</v>
      </c>
      <c r="C2" s="12"/>
      <c r="D2" s="12"/>
      <c r="E2" s="12"/>
      <c r="F2" s="12"/>
      <c r="G2" s="12"/>
      <c r="H2" s="12"/>
      <c r="I2" s="12"/>
      <c r="J2" s="13" t="s">
        <v>4</v>
      </c>
      <c r="K2" s="13"/>
      <c r="L2" s="14" t="s">
        <v>5</v>
      </c>
      <c r="M2" s="0"/>
      <c r="N2" s="0"/>
      <c r="O2" s="0"/>
      <c r="P2" s="0"/>
    </row>
    <row r="3" customFormat="false" ht="18.45" hidden="false" customHeight="true" outlineLevel="0" collapsed="false">
      <c r="A3" s="8" t="s">
        <v>6</v>
      </c>
      <c r="B3" s="6" t="s">
        <v>7</v>
      </c>
      <c r="C3" s="8" t="s">
        <v>8</v>
      </c>
      <c r="D3" s="6" t="s">
        <v>9</v>
      </c>
      <c r="E3" s="8" t="s">
        <v>10</v>
      </c>
      <c r="F3" s="6" t="s">
        <v>11</v>
      </c>
      <c r="G3" s="6" t="s">
        <v>12</v>
      </c>
      <c r="H3" s="15" t="s">
        <v>13</v>
      </c>
      <c r="I3" s="15" t="s">
        <v>14</v>
      </c>
      <c r="J3" s="8" t="s">
        <v>15</v>
      </c>
      <c r="K3" s="8" t="s">
        <v>16</v>
      </c>
      <c r="L3" s="16" t="s">
        <v>17</v>
      </c>
      <c r="M3" s="0"/>
      <c r="N3" s="17"/>
      <c r="O3" s="0"/>
      <c r="P3" s="0"/>
    </row>
    <row r="4" customFormat="false" ht="32" hidden="false" customHeight="true" outlineLevel="0" collapsed="false">
      <c r="A4" s="1" t="n">
        <v>1</v>
      </c>
      <c r="B4" s="18" t="s">
        <v>18</v>
      </c>
      <c r="C4" s="19" t="s">
        <v>19</v>
      </c>
      <c r="D4" s="19" t="s">
        <v>20</v>
      </c>
      <c r="E4" s="18" t="s">
        <v>21</v>
      </c>
      <c r="F4" s="19" t="s">
        <v>22</v>
      </c>
      <c r="G4" s="19" t="s">
        <v>23</v>
      </c>
      <c r="H4" s="20" t="s">
        <v>24</v>
      </c>
      <c r="I4" s="20" t="n">
        <v>2</v>
      </c>
      <c r="J4" s="21" t="s">
        <v>25</v>
      </c>
      <c r="K4" s="19"/>
      <c r="L4" s="19" t="n">
        <v>9</v>
      </c>
      <c r="M4" s="22" t="n">
        <f aca="false">SUM(L4:L25)-2</f>
        <v>95</v>
      </c>
      <c r="N4" s="22" t="n">
        <f aca="false">L4*I4</f>
        <v>18</v>
      </c>
      <c r="O4" s="22" t="n">
        <f aca="false">SUM(N4:N11,N14:N15,N16:N25)</f>
        <v>301</v>
      </c>
      <c r="P4" s="22" t="n">
        <f aca="false">O4*0.01+O5*0.05</f>
        <v>4.66</v>
      </c>
    </row>
    <row r="5" customFormat="false" ht="35.3" hidden="false" customHeight="true" outlineLevel="0" collapsed="false">
      <c r="A5" s="1" t="n">
        <v>2</v>
      </c>
      <c r="B5" s="18" t="s">
        <v>26</v>
      </c>
      <c r="C5" s="19" t="s">
        <v>27</v>
      </c>
      <c r="D5" s="19" t="s">
        <v>28</v>
      </c>
      <c r="E5" s="18" t="s">
        <v>29</v>
      </c>
      <c r="F5" s="19" t="s">
        <v>30</v>
      </c>
      <c r="G5" s="19" t="s">
        <v>31</v>
      </c>
      <c r="H5" s="20" t="s">
        <v>24</v>
      </c>
      <c r="I5" s="20" t="n">
        <v>2</v>
      </c>
      <c r="J5" s="21" t="s">
        <v>32</v>
      </c>
      <c r="K5" s="19"/>
      <c r="L5" s="19" t="n">
        <v>18</v>
      </c>
      <c r="N5" s="22" t="n">
        <f aca="false">L5*I5</f>
        <v>36</v>
      </c>
      <c r="O5" s="22" t="n">
        <f aca="false">SUM(I12:I13)</f>
        <v>33</v>
      </c>
      <c r="P5" s="22" t="n">
        <f aca="false">O4*0.03+O5*0.05</f>
        <v>10.68</v>
      </c>
    </row>
    <row r="6" customFormat="false" ht="22.35" hidden="false" customHeight="true" outlineLevel="0" collapsed="false">
      <c r="A6" s="1" t="n">
        <v>3</v>
      </c>
      <c r="B6" s="18" t="s">
        <v>33</v>
      </c>
      <c r="C6" s="19" t="s">
        <v>27</v>
      </c>
      <c r="D6" s="19" t="s">
        <v>34</v>
      </c>
      <c r="E6" s="18" t="s">
        <v>35</v>
      </c>
      <c r="F6" s="19" t="s">
        <v>36</v>
      </c>
      <c r="G6" s="19" t="s">
        <v>31</v>
      </c>
      <c r="H6" s="20" t="s">
        <v>24</v>
      </c>
      <c r="I6" s="20" t="n">
        <v>2</v>
      </c>
      <c r="J6" s="21" t="s">
        <v>37</v>
      </c>
      <c r="K6" s="19"/>
      <c r="L6" s="19" t="n">
        <v>4</v>
      </c>
      <c r="N6" s="22" t="n">
        <f aca="false">L6*I6</f>
        <v>8</v>
      </c>
      <c r="O6" s="22"/>
      <c r="P6" s="22"/>
    </row>
    <row r="7" customFormat="false" ht="15.8" hidden="false" customHeight="false" outlineLevel="0" collapsed="false">
      <c r="A7" s="1" t="n">
        <v>4</v>
      </c>
      <c r="B7" s="18" t="s">
        <v>38</v>
      </c>
      <c r="C7" s="19" t="s">
        <v>19</v>
      </c>
      <c r="D7" s="19" t="s">
        <v>39</v>
      </c>
      <c r="E7" s="18" t="s">
        <v>40</v>
      </c>
      <c r="F7" s="19" t="s">
        <v>41</v>
      </c>
      <c r="G7" s="19" t="s">
        <v>42</v>
      </c>
      <c r="H7" s="20" t="s">
        <v>24</v>
      </c>
      <c r="I7" s="20" t="n">
        <v>2</v>
      </c>
      <c r="J7" s="21" t="s">
        <v>43</v>
      </c>
      <c r="K7" s="19"/>
      <c r="L7" s="19" t="n">
        <v>2</v>
      </c>
      <c r="N7" s="22" t="n">
        <f aca="false">L7*I7</f>
        <v>4</v>
      </c>
      <c r="O7" s="22"/>
      <c r="P7" s="22"/>
    </row>
    <row r="8" customFormat="false" ht="26.3" hidden="false" customHeight="true" outlineLevel="0" collapsed="false">
      <c r="A8" s="1" t="n">
        <v>5</v>
      </c>
      <c r="B8" s="18" t="s">
        <v>44</v>
      </c>
      <c r="C8" s="19" t="s">
        <v>19</v>
      </c>
      <c r="D8" s="19" t="s">
        <v>45</v>
      </c>
      <c r="E8" s="18" t="s">
        <v>46</v>
      </c>
      <c r="F8" s="19" t="s">
        <v>47</v>
      </c>
      <c r="G8" s="19" t="s">
        <v>42</v>
      </c>
      <c r="H8" s="20" t="s">
        <v>24</v>
      </c>
      <c r="I8" s="20" t="n">
        <v>2</v>
      </c>
      <c r="J8" s="21" t="s">
        <v>48</v>
      </c>
      <c r="K8" s="19"/>
      <c r="L8" s="19" t="n">
        <v>11</v>
      </c>
      <c r="N8" s="22" t="n">
        <f aca="false">L8*I8</f>
        <v>22</v>
      </c>
      <c r="O8" s="22"/>
      <c r="P8" s="22"/>
    </row>
    <row r="9" customFormat="false" ht="19.6" hidden="false" customHeight="true" outlineLevel="0" collapsed="false">
      <c r="A9" s="1" t="n">
        <v>6</v>
      </c>
      <c r="B9" s="18" t="s">
        <v>49</v>
      </c>
      <c r="C9" s="19" t="s">
        <v>19</v>
      </c>
      <c r="D9" s="19" t="s">
        <v>50</v>
      </c>
      <c r="E9" s="18" t="s">
        <v>51</v>
      </c>
      <c r="F9" s="19" t="s">
        <v>52</v>
      </c>
      <c r="G9" s="19" t="s">
        <v>42</v>
      </c>
      <c r="H9" s="20" t="s">
        <v>24</v>
      </c>
      <c r="I9" s="20" t="n">
        <v>2</v>
      </c>
      <c r="J9" s="21" t="s">
        <v>53</v>
      </c>
      <c r="K9" s="19"/>
      <c r="L9" s="19" t="n">
        <v>9</v>
      </c>
      <c r="N9" s="22" t="n">
        <f aca="false">L9*I9</f>
        <v>18</v>
      </c>
      <c r="O9" s="22"/>
      <c r="P9" s="22"/>
    </row>
    <row r="10" customFormat="false" ht="18.05" hidden="false" customHeight="true" outlineLevel="0" collapsed="false">
      <c r="A10" s="1" t="n">
        <v>7</v>
      </c>
      <c r="B10" s="18" t="s">
        <v>54</v>
      </c>
      <c r="C10" s="19" t="s">
        <v>19</v>
      </c>
      <c r="D10" s="19" t="s">
        <v>55</v>
      </c>
      <c r="E10" s="18" t="s">
        <v>56</v>
      </c>
      <c r="F10" s="19" t="s">
        <v>57</v>
      </c>
      <c r="G10" s="19" t="s">
        <v>42</v>
      </c>
      <c r="H10" s="20" t="s">
        <v>24</v>
      </c>
      <c r="I10" s="20" t="n">
        <v>2</v>
      </c>
      <c r="J10" s="21" t="s">
        <v>58</v>
      </c>
      <c r="K10" s="19"/>
      <c r="L10" s="19" t="n">
        <v>8</v>
      </c>
      <c r="N10" s="22" t="n">
        <f aca="false">L10*I10</f>
        <v>16</v>
      </c>
      <c r="O10" s="22"/>
      <c r="P10" s="22"/>
    </row>
    <row r="11" customFormat="false" ht="34.15" hidden="false" customHeight="true" outlineLevel="0" collapsed="false">
      <c r="A11" s="1" t="n">
        <v>8</v>
      </c>
      <c r="B11" s="18" t="s">
        <v>59</v>
      </c>
      <c r="C11" s="19" t="s">
        <v>60</v>
      </c>
      <c r="D11" s="19" t="s">
        <v>61</v>
      </c>
      <c r="E11" s="18" t="s">
        <v>62</v>
      </c>
      <c r="F11" s="19" t="s">
        <v>63</v>
      </c>
      <c r="G11" s="19" t="s">
        <v>42</v>
      </c>
      <c r="H11" s="20" t="s">
        <v>24</v>
      </c>
      <c r="I11" s="20" t="n">
        <v>2</v>
      </c>
      <c r="J11" s="21" t="s">
        <v>64</v>
      </c>
      <c r="K11" s="19"/>
      <c r="L11" s="19" t="n">
        <v>18</v>
      </c>
      <c r="N11" s="22" t="n">
        <f aca="false">L11*I11</f>
        <v>36</v>
      </c>
      <c r="O11" s="22"/>
      <c r="P11" s="22"/>
    </row>
    <row r="12" customFormat="false" ht="31.8" hidden="false" customHeight="true" outlineLevel="0" collapsed="false">
      <c r="A12" s="1" t="n">
        <v>9</v>
      </c>
      <c r="B12" s="18" t="s">
        <v>65</v>
      </c>
      <c r="C12" s="19" t="s">
        <v>66</v>
      </c>
      <c r="D12" s="19" t="s">
        <v>67</v>
      </c>
      <c r="E12" s="18" t="s">
        <v>68</v>
      </c>
      <c r="F12" s="19" t="s">
        <v>69</v>
      </c>
      <c r="G12" s="19" t="s">
        <v>70</v>
      </c>
      <c r="H12" s="10" t="s">
        <v>71</v>
      </c>
      <c r="I12" s="20" t="n">
        <v>6</v>
      </c>
      <c r="J12" s="21" t="s">
        <v>72</v>
      </c>
      <c r="K12" s="19"/>
      <c r="L12" s="19" t="n">
        <v>1</v>
      </c>
      <c r="N12" s="22" t="n">
        <f aca="false">L12*I12</f>
        <v>6</v>
      </c>
      <c r="O12" s="22"/>
      <c r="P12" s="22"/>
    </row>
    <row r="13" customFormat="false" ht="29.85" hidden="false" customHeight="true" outlineLevel="0" collapsed="false">
      <c r="A13" s="1" t="n">
        <v>10</v>
      </c>
      <c r="B13" s="18" t="s">
        <v>73</v>
      </c>
      <c r="C13" s="19"/>
      <c r="D13" s="19" t="s">
        <v>74</v>
      </c>
      <c r="E13" s="18" t="s">
        <v>75</v>
      </c>
      <c r="F13" s="19" t="s">
        <v>76</v>
      </c>
      <c r="G13" s="19" t="s">
        <v>77</v>
      </c>
      <c r="H13" s="10" t="s">
        <v>71</v>
      </c>
      <c r="I13" s="20" t="n">
        <v>27</v>
      </c>
      <c r="J13" s="21" t="s">
        <v>78</v>
      </c>
      <c r="K13" s="19"/>
      <c r="L13" s="19" t="n">
        <v>1</v>
      </c>
      <c r="N13" s="22" t="n">
        <f aca="false">L13*I13</f>
        <v>27</v>
      </c>
      <c r="O13" s="22"/>
      <c r="P13" s="22"/>
    </row>
    <row r="14" customFormat="false" ht="14.9" hidden="false" customHeight="false" outlineLevel="0" collapsed="false">
      <c r="A14" s="1" t="n">
        <v>11</v>
      </c>
      <c r="B14" s="18" t="s">
        <v>79</v>
      </c>
      <c r="C14" s="19" t="s">
        <v>80</v>
      </c>
      <c r="D14" s="19" t="s">
        <v>81</v>
      </c>
      <c r="E14" s="18" t="s">
        <v>82</v>
      </c>
      <c r="F14" s="19" t="s">
        <v>83</v>
      </c>
      <c r="G14" s="19" t="s">
        <v>84</v>
      </c>
      <c r="H14" s="20" t="s">
        <v>24</v>
      </c>
      <c r="I14" s="20" t="n">
        <v>6</v>
      </c>
      <c r="J14" s="23" t="s">
        <v>85</v>
      </c>
      <c r="K14" s="19"/>
      <c r="L14" s="19" t="n">
        <v>1</v>
      </c>
      <c r="N14" s="22" t="n">
        <f aca="false">L14*I14</f>
        <v>6</v>
      </c>
      <c r="O14" s="22"/>
      <c r="P14" s="22"/>
    </row>
    <row r="15" customFormat="false" ht="28.35" hidden="false" customHeight="false" outlineLevel="0" collapsed="false">
      <c r="A15" s="1" t="n">
        <v>12</v>
      </c>
      <c r="B15" s="18" t="s">
        <v>86</v>
      </c>
      <c r="C15" s="19" t="s">
        <v>87</v>
      </c>
      <c r="D15" s="19" t="s">
        <v>88</v>
      </c>
      <c r="E15" s="18" t="s">
        <v>89</v>
      </c>
      <c r="F15" s="19" t="s">
        <v>90</v>
      </c>
      <c r="G15" s="19" t="s">
        <v>91</v>
      </c>
      <c r="H15" s="20" t="s">
        <v>24</v>
      </c>
      <c r="I15" s="20" t="n">
        <v>4</v>
      </c>
      <c r="J15" s="23" t="s">
        <v>92</v>
      </c>
      <c r="K15" s="19"/>
      <c r="L15" s="19" t="n">
        <v>1</v>
      </c>
      <c r="N15" s="22" t="n">
        <f aca="false">L15*I15</f>
        <v>4</v>
      </c>
      <c r="O15" s="22"/>
      <c r="P15" s="22"/>
    </row>
    <row r="16" customFormat="false" ht="22.8" hidden="false" customHeight="false" outlineLevel="0" collapsed="false">
      <c r="A16" s="1" t="n">
        <v>13</v>
      </c>
      <c r="B16" s="18" t="s">
        <v>93</v>
      </c>
      <c r="C16" s="19" t="s">
        <v>87</v>
      </c>
      <c r="D16" s="19" t="s">
        <v>94</v>
      </c>
      <c r="E16" s="18" t="s">
        <v>95</v>
      </c>
      <c r="F16" s="19" t="s">
        <v>96</v>
      </c>
      <c r="G16" s="19" t="s">
        <v>97</v>
      </c>
      <c r="H16" s="20" t="s">
        <v>24</v>
      </c>
      <c r="I16" s="20" t="n">
        <v>3</v>
      </c>
      <c r="J16" s="23" t="s">
        <v>98</v>
      </c>
      <c r="K16" s="19"/>
      <c r="L16" s="19" t="n">
        <v>1</v>
      </c>
      <c r="N16" s="22" t="n">
        <f aca="false">L16*I16</f>
        <v>3</v>
      </c>
      <c r="O16" s="22"/>
      <c r="P16" s="22"/>
    </row>
    <row r="17" customFormat="false" ht="14.9" hidden="false" customHeight="false" outlineLevel="0" collapsed="false">
      <c r="A17" s="1" t="n">
        <v>14</v>
      </c>
      <c r="B17" s="18" t="s">
        <v>99</v>
      </c>
      <c r="C17" s="19" t="s">
        <v>100</v>
      </c>
      <c r="D17" s="19" t="s">
        <v>101</v>
      </c>
      <c r="E17" s="18" t="s">
        <v>102</v>
      </c>
      <c r="F17" s="19" t="s">
        <v>103</v>
      </c>
      <c r="G17" s="19" t="s">
        <v>104</v>
      </c>
      <c r="H17" s="20" t="s">
        <v>24</v>
      </c>
      <c r="I17" s="20" t="n">
        <v>6</v>
      </c>
      <c r="J17" s="23" t="s">
        <v>105</v>
      </c>
      <c r="K17" s="19"/>
      <c r="L17" s="19" t="n">
        <v>1</v>
      </c>
      <c r="N17" s="22" t="n">
        <f aca="false">L17*I17</f>
        <v>6</v>
      </c>
      <c r="O17" s="22"/>
      <c r="P17" s="22"/>
    </row>
    <row r="18" customFormat="false" ht="30.6" hidden="false" customHeight="true" outlineLevel="0" collapsed="false">
      <c r="A18" s="1" t="n">
        <v>15</v>
      </c>
      <c r="B18" s="18" t="s">
        <v>106</v>
      </c>
      <c r="C18" s="19" t="s">
        <v>107</v>
      </c>
      <c r="D18" s="19" t="s">
        <v>108</v>
      </c>
      <c r="E18" s="18" t="s">
        <v>109</v>
      </c>
      <c r="F18" s="19" t="s">
        <v>110</v>
      </c>
      <c r="G18" s="19" t="s">
        <v>111</v>
      </c>
      <c r="H18" s="20" t="s">
        <v>24</v>
      </c>
      <c r="I18" s="20" t="n">
        <v>10</v>
      </c>
      <c r="J18" s="23" t="s">
        <v>112</v>
      </c>
      <c r="K18" s="19"/>
      <c r="L18" s="19" t="n">
        <v>1</v>
      </c>
      <c r="N18" s="22" t="n">
        <f aca="false">L18*I18</f>
        <v>10</v>
      </c>
      <c r="O18" s="22"/>
      <c r="P18" s="22"/>
    </row>
    <row r="19" customFormat="false" ht="15.8" hidden="false" customHeight="false" outlineLevel="0" collapsed="false">
      <c r="A19" s="1" t="n">
        <v>16</v>
      </c>
      <c r="B19" s="18" t="s">
        <v>113</v>
      </c>
      <c r="C19" s="19" t="s">
        <v>114</v>
      </c>
      <c r="D19" s="19" t="s">
        <v>115</v>
      </c>
      <c r="E19" s="18" t="s">
        <v>116</v>
      </c>
      <c r="F19" s="19" t="s">
        <v>117</v>
      </c>
      <c r="G19" s="19" t="s">
        <v>118</v>
      </c>
      <c r="H19" s="20" t="s">
        <v>24</v>
      </c>
      <c r="I19" s="20" t="n">
        <v>14</v>
      </c>
      <c r="J19" s="23" t="s">
        <v>119</v>
      </c>
      <c r="K19" s="19"/>
      <c r="L19" s="19" t="n">
        <v>2</v>
      </c>
      <c r="N19" s="22" t="n">
        <f aca="false">L19*I19</f>
        <v>28</v>
      </c>
      <c r="O19" s="22"/>
      <c r="P19" s="22"/>
    </row>
    <row r="20" customFormat="false" ht="12.8" hidden="false" customHeight="false" outlineLevel="0" collapsed="false">
      <c r="A20" s="1" t="n">
        <v>17</v>
      </c>
      <c r="B20" s="18" t="s">
        <v>120</v>
      </c>
      <c r="C20" s="19" t="s">
        <v>114</v>
      </c>
      <c r="D20" s="19" t="s">
        <v>121</v>
      </c>
      <c r="E20" s="18" t="s">
        <v>122</v>
      </c>
      <c r="F20" s="19" t="s">
        <v>123</v>
      </c>
      <c r="G20" s="19" t="s">
        <v>124</v>
      </c>
      <c r="H20" s="20" t="s">
        <v>24</v>
      </c>
      <c r="I20" s="20" t="n">
        <v>8</v>
      </c>
      <c r="J20" s="23" t="s">
        <v>125</v>
      </c>
      <c r="K20" s="19"/>
      <c r="L20" s="19" t="n">
        <v>1</v>
      </c>
      <c r="N20" s="22" t="n">
        <f aca="false">L20*I20</f>
        <v>8</v>
      </c>
      <c r="O20" s="22"/>
      <c r="P20" s="22"/>
    </row>
    <row r="21" customFormat="false" ht="21.6" hidden="false" customHeight="false" outlineLevel="0" collapsed="false">
      <c r="A21" s="1" t="n">
        <v>18</v>
      </c>
      <c r="B21" s="18" t="s">
        <v>126</v>
      </c>
      <c r="C21" s="19" t="s">
        <v>127</v>
      </c>
      <c r="D21" s="19" t="s">
        <v>128</v>
      </c>
      <c r="E21" s="18" t="s">
        <v>129</v>
      </c>
      <c r="F21" s="19" t="s">
        <v>130</v>
      </c>
      <c r="G21" s="19" t="s">
        <v>131</v>
      </c>
      <c r="H21" s="20" t="s">
        <v>24</v>
      </c>
      <c r="I21" s="20" t="n">
        <v>64</v>
      </c>
      <c r="J21" s="23" t="s">
        <v>132</v>
      </c>
      <c r="K21" s="19"/>
      <c r="L21" s="19" t="n">
        <v>1</v>
      </c>
      <c r="N21" s="22" t="n">
        <f aca="false">L21*I21</f>
        <v>64</v>
      </c>
      <c r="O21" s="22"/>
      <c r="P21" s="22"/>
    </row>
    <row r="22" customFormat="false" ht="28.35" hidden="false" customHeight="false" outlineLevel="0" collapsed="false">
      <c r="A22" s="1" t="n">
        <v>19</v>
      </c>
      <c r="B22" s="18" t="s">
        <v>133</v>
      </c>
      <c r="C22" s="19" t="s">
        <v>134</v>
      </c>
      <c r="D22" s="19" t="s">
        <v>135</v>
      </c>
      <c r="E22" s="18" t="s">
        <v>136</v>
      </c>
      <c r="F22" s="19" t="s">
        <v>137</v>
      </c>
      <c r="G22" s="19" t="s">
        <v>138</v>
      </c>
      <c r="H22" s="20" t="s">
        <v>24</v>
      </c>
      <c r="I22" s="20" t="n">
        <v>2</v>
      </c>
      <c r="J22" s="23" t="s">
        <v>139</v>
      </c>
      <c r="K22" s="19"/>
      <c r="L22" s="19" t="n">
        <v>1</v>
      </c>
      <c r="N22" s="22" t="n">
        <f aca="false">L22*I22</f>
        <v>2</v>
      </c>
      <c r="O22" s="22"/>
      <c r="P22" s="22"/>
    </row>
    <row r="23" customFormat="false" ht="12.8" hidden="false" customHeight="false" outlineLevel="0" collapsed="false">
      <c r="A23" s="1" t="n">
        <v>20</v>
      </c>
      <c r="B23" s="18" t="s">
        <v>140</v>
      </c>
      <c r="C23" s="19" t="s">
        <v>141</v>
      </c>
      <c r="D23" s="19" t="s">
        <v>142</v>
      </c>
      <c r="E23" s="18" t="s">
        <v>143</v>
      </c>
      <c r="F23" s="19" t="s">
        <v>144</v>
      </c>
      <c r="G23" s="19" t="s">
        <v>145</v>
      </c>
      <c r="H23" s="20" t="s">
        <v>24</v>
      </c>
      <c r="I23" s="20" t="n">
        <v>2</v>
      </c>
      <c r="J23" s="23" t="s">
        <v>146</v>
      </c>
      <c r="K23" s="19"/>
      <c r="L23" s="19" t="n">
        <v>1</v>
      </c>
      <c r="N23" s="22" t="n">
        <f aca="false">L23*I23</f>
        <v>2</v>
      </c>
      <c r="O23" s="22"/>
      <c r="P23" s="22"/>
    </row>
    <row r="24" customFormat="false" ht="15.8" hidden="false" customHeight="false" outlineLevel="0" collapsed="false">
      <c r="A24" s="1" t="n">
        <v>21</v>
      </c>
      <c r="B24" s="18" t="s">
        <v>147</v>
      </c>
      <c r="C24" s="19" t="s">
        <v>27</v>
      </c>
      <c r="D24" s="19" t="s">
        <v>148</v>
      </c>
      <c r="E24" s="18" t="s">
        <v>149</v>
      </c>
      <c r="F24" s="19" t="s">
        <v>150</v>
      </c>
      <c r="G24" s="19" t="s">
        <v>42</v>
      </c>
      <c r="H24" s="20" t="s">
        <v>24</v>
      </c>
      <c r="I24" s="20" t="n">
        <v>2</v>
      </c>
      <c r="J24" s="23" t="s">
        <v>151</v>
      </c>
      <c r="K24" s="19"/>
      <c r="L24" s="19" t="n">
        <v>3</v>
      </c>
      <c r="N24" s="22" t="n">
        <f aca="false">L24*I24</f>
        <v>6</v>
      </c>
      <c r="O24" s="22"/>
      <c r="P24" s="22"/>
    </row>
    <row r="25" customFormat="false" ht="11.75" hidden="false" customHeight="true" outlineLevel="0" collapsed="false">
      <c r="A25" s="1" t="n">
        <v>22</v>
      </c>
      <c r="B25" s="1" t="s">
        <v>152</v>
      </c>
      <c r="C25" s="1" t="s">
        <v>153</v>
      </c>
      <c r="D25" s="1" t="s">
        <v>154</v>
      </c>
      <c r="E25" s="2" t="s">
        <v>155</v>
      </c>
      <c r="F25" s="1" t="s">
        <v>156</v>
      </c>
      <c r="G25" s="1" t="s">
        <v>157</v>
      </c>
      <c r="H25" s="3" t="s">
        <v>24</v>
      </c>
      <c r="I25" s="3" t="n">
        <v>2</v>
      </c>
      <c r="J25" s="24" t="s">
        <v>158</v>
      </c>
      <c r="L25" s="19" t="n">
        <v>2</v>
      </c>
      <c r="N25" s="22" t="n">
        <f aca="false">L25*I25</f>
        <v>4</v>
      </c>
      <c r="O25" s="22"/>
      <c r="P25" s="22"/>
    </row>
    <row r="26" customFormat="false" ht="7.2" hidden="false" customHeight="true" outlineLevel="0" collapsed="false"/>
    <row r="27" customFormat="false" ht="7.2" hidden="false" customHeight="true" outlineLevel="0" collapsed="false"/>
    <row r="28" customFormat="false" ht="7.2" hidden="false" customHeight="true" outlineLevel="0" collapsed="false"/>
    <row r="29" customFormat="false" ht="7.2" hidden="false" customHeight="true" outlineLevel="0" collapsed="false"/>
    <row r="30" customFormat="false" ht="7.2" hidden="false" customHeight="true" outlineLevel="0" collapsed="false"/>
    <row r="31" customFormat="false" ht="7.2" hidden="false" customHeight="true" outlineLevel="0" collapsed="false"/>
    <row r="32" customFormat="false" ht="7.2" hidden="false" customHeight="true" outlineLevel="0" collapsed="false"/>
    <row r="33" customFormat="false" ht="7.2" hidden="false" customHeight="true" outlineLevel="0" collapsed="false"/>
    <row r="34" customFormat="false" ht="7.2" hidden="false" customHeight="true" outlineLevel="0" collapsed="false"/>
    <row r="35" customFormat="false" ht="7.2" hidden="false" customHeight="true" outlineLevel="0" collapsed="false"/>
    <row r="36" customFormat="false" ht="7.2" hidden="false" customHeight="true" outlineLevel="0" collapsed="false"/>
    <row r="37" customFormat="false" ht="7.2" hidden="false" customHeight="true" outlineLevel="0" collapsed="false"/>
    <row r="38" customFormat="false" ht="7.2" hidden="false" customHeight="true" outlineLevel="0" collapsed="false"/>
    <row r="39" customFormat="false" ht="7.2" hidden="false" customHeight="true" outlineLevel="0" collapsed="false"/>
    <row r="40" customFormat="false" ht="7.2" hidden="false" customHeight="true" outlineLevel="0" collapsed="false"/>
    <row r="41" customFormat="false" ht="7.2" hidden="false" customHeight="true" outlineLevel="0" collapsed="false"/>
    <row r="42" customFormat="false" ht="7.2" hidden="false" customHeight="true" outlineLevel="0" collapsed="false"/>
    <row r="43" customFormat="false" ht="7.2" hidden="false" customHeight="true" outlineLevel="0" collapsed="false"/>
    <row r="44" customFormat="false" ht="7.2" hidden="false" customHeight="true" outlineLevel="0" collapsed="false"/>
    <row r="45" customFormat="false" ht="7.2" hidden="false" customHeight="true" outlineLevel="0" collapsed="false"/>
    <row r="46" customFormat="false" ht="7.2" hidden="false" customHeight="true" outlineLevel="0" collapsed="false"/>
    <row r="47" customFormat="false" ht="7.2" hidden="false" customHeight="true" outlineLevel="0" collapsed="false"/>
    <row r="48" customFormat="false" ht="7.2" hidden="false" customHeight="true" outlineLevel="0" collapsed="false"/>
    <row r="49" customFormat="false" ht="7.2" hidden="false" customHeight="true" outlineLevel="0" collapsed="false"/>
    <row r="50" customFormat="false" ht="7.2" hidden="false" customHeight="true" outlineLevel="0" collapsed="false"/>
    <row r="51" customFormat="false" ht="7.2" hidden="false" customHeight="true" outlineLevel="0" collapsed="false"/>
    <row r="52" customFormat="false" ht="7.2" hidden="false" customHeight="true" outlineLevel="0" collapsed="false"/>
    <row r="53" customFormat="false" ht="7.2" hidden="false" customHeight="true" outlineLevel="0" collapsed="false"/>
    <row r="54" customFormat="false" ht="7.2" hidden="false" customHeight="true" outlineLevel="0" collapsed="false"/>
    <row r="55" customFormat="false" ht="7.2" hidden="false" customHeight="true" outlineLevel="0" collapsed="false"/>
    <row r="56" customFormat="false" ht="7.2" hidden="false" customHeight="true" outlineLevel="0" collapsed="false"/>
    <row r="57" customFormat="false" ht="7.2" hidden="false" customHeight="true" outlineLevel="0" collapsed="false"/>
    <row r="58" customFormat="false" ht="7.2" hidden="false" customHeight="true" outlineLevel="0" collapsed="false"/>
    <row r="59" customFormat="false" ht="7.2" hidden="false" customHeight="true" outlineLevel="0" collapsed="false"/>
    <row r="60" customFormat="false" ht="7.2" hidden="false" customHeight="true" outlineLevel="0" collapsed="false"/>
    <row r="61" customFormat="false" ht="7.2" hidden="false" customHeight="true" outlineLevel="0" collapsed="false"/>
    <row r="62" customFormat="false" ht="7.2" hidden="false" customHeight="true" outlineLevel="0" collapsed="false"/>
    <row r="63" customFormat="false" ht="7.2" hidden="false" customHeight="true" outlineLevel="0" collapsed="false"/>
    <row r="64" customFormat="false" ht="7.2" hidden="false" customHeight="true" outlineLevel="0" collapsed="false"/>
    <row r="65" customFormat="false" ht="7.2" hidden="false" customHeight="true" outlineLevel="0" collapsed="false"/>
    <row r="66" customFormat="false" ht="7.2" hidden="false" customHeight="true" outlineLevel="0" collapsed="false"/>
    <row r="67" customFormat="false" ht="7.2" hidden="false" customHeight="true" outlineLevel="0" collapsed="false"/>
    <row r="68" customFormat="false" ht="7.2" hidden="false" customHeight="true" outlineLevel="0" collapsed="false"/>
    <row r="69" customFormat="false" ht="7.2" hidden="false" customHeight="true" outlineLevel="0" collapsed="false"/>
    <row r="70" customFormat="false" ht="7.2" hidden="false" customHeight="true" outlineLevel="0" collapsed="false"/>
    <row r="71" customFormat="false" ht="7.2" hidden="false" customHeight="true" outlineLevel="0" collapsed="false"/>
    <row r="72" customFormat="false" ht="7.2" hidden="false" customHeight="true" outlineLevel="0" collapsed="false"/>
    <row r="73" customFormat="false" ht="7.2" hidden="false" customHeight="true" outlineLevel="0" collapsed="false"/>
    <row r="74" customFormat="false" ht="7.2" hidden="false" customHeight="true" outlineLevel="0" collapsed="false"/>
    <row r="75" customFormat="false" ht="7.2" hidden="false" customHeight="true" outlineLevel="0" collapsed="false"/>
  </sheetData>
  <mergeCells count="2">
    <mergeCell ref="B2:I2"/>
    <mergeCell ref="J2:K2"/>
  </mergeCells>
  <hyperlinks>
    <hyperlink ref="J4" r:id="rId1" display="https://www.arrow.com/en/products/ca035m4r70reb-0405/yageo"/>
    <hyperlink ref="J5" r:id="rId2" display="https://www.arrow.com/en/products/cl05b104ko5nnnc/samsung-electro-mechanics"/>
    <hyperlink ref="J6" r:id="rId3" display="http://www.digikey.com/product-detail/en/samsung-electro-mechanics-america-inc/CL05C130JB5NNNC/1276-1642-1-ND/3889728"/>
    <hyperlink ref="J7" r:id="rId4" display="https://www.arrow.com/en/products/rc0603jr-0727rl/yageo"/>
    <hyperlink ref="J8" r:id="rId5" display="https://www.arrow.com/en/products/rc0603jr-07150rl/yageo"/>
    <hyperlink ref="J9" r:id="rId6" display="https://www.arrow.com/en/products/rc0603fr-071k65l/yageo"/>
    <hyperlink ref="J10" r:id="rId7" display="https://www.arrow.com/en/products/rc0603fr-075k11l/yageo"/>
    <hyperlink ref="J11" r:id="rId8" display="https://www.arrow.com/en/products/wf06h1002dtl/walsin-technology"/>
    <hyperlink ref="J12" r:id="rId9" display="http://www.digikey.hk/product-detail/en/pulse-electronics-corporation/E8144-B02022-L/553-2272-ND/4868942"/>
    <hyperlink ref="J13" r:id="rId10" display="http://www.ebay.com/itm/182156456868"/>
    <hyperlink ref="J14" r:id="rId11" display="http://www.mouser.hk/search/ProductDetail.aspx?R=0virtualkey0virtualkeyIP4220CZ6125"/>
    <hyperlink ref="J15" r:id="rId12" display="http://www.mouser.hk/ProductDetail/Diodes-Incorporated/AP2114H-33TRG1/?qs=sGAEpiMZZMsGz1a6aV8DcGbRBi2StxQPb%252bT%2faM8fbWY%3d"/>
    <hyperlink ref="J16" r:id="rId13" display="https://www.arrow.com/en/products/an431an-atrg1/diodes-incorporated"/>
    <hyperlink ref="J17" r:id="rId14" display="http://www.digikey.hk/product-detail/en/xp-power/ISA0512-TR/1470-2943-1-ND/5320865"/>
    <hyperlink ref="J18" r:id="rId15" display="https://www.arrow.com/en/products/dac084s085cimmnopb/texas-instruments"/>
    <hyperlink ref="J19" r:id="rId16" display="https://www.arrow.com/en/products/tl084ipt/stmicroelectronics"/>
    <hyperlink ref="J20" r:id="rId17" display="http://www.mouser.hk/ProductDetail/STMicroelectronics/LM358YDT/?qs=sGAEpiMZZMtIfCzob2ABWSguAKNWEH0T"/>
    <hyperlink ref="J21" r:id="rId18" display="http://www.mouser.hk/ProductDetail/Atmel/ATSAM4S2BA-AU/?qs=%2fha2pyFadugIl7BDT7GkyUjzd9tAk75wEKMNlSVB3skN%252bAqxESYVPw%3d%3d"/>
    <hyperlink ref="J22" r:id="rId19" display="http://www.digikey.hk/product-detail/en/abracon-llc/ABLS-16.000MHZ-D-4-T/535-13436-1-ND/5980112"/>
    <hyperlink ref="J23" r:id="rId20" display="https://www.arrow.com/en/products/0zcj0050ff2g/bel-fuse"/>
    <hyperlink ref="J24" r:id="rId21" display="https://www.arrow.com/en/products/cic10p471nc/samsung-electro-mechanics"/>
    <hyperlink ref="J25" r:id="rId22" display="http://www.digikey.hk/product-detail/en/rohm-semiconductor/SML-D12Y1WT86/SML-D12Y1WT86CT-ND/5843860"/>
  </hyperlinks>
  <printOptions headings="false" gridLines="false" gridLinesSet="true" horizontalCentered="false" verticalCentered="false"/>
  <pageMargins left="0.790277777777778" right="0.790277777777778" top="1.02013888888889" bottom="1.02013888888889" header="0.790277777777778" footer="0.790277777777778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LibreOffice/4.4.7.2$Windows_x86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2013-11-11T08:54:31Z</dcterms:created>
  <dc:language>nb-NO</dc:language>
  <dcterms:modified xsi:type="dcterms:W3CDTF">2016-07-29T09:34:48Z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