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School Docs\Fall 17\CIS Cobol\Program #3\"/>
    </mc:Choice>
  </mc:AlternateContent>
  <bookViews>
    <workbookView xWindow="0" yWindow="0" windowWidth="17256" windowHeight="5628" xr2:uid="{00000000-000D-0000-FFFF-FFFF00000000}"/>
  </bookViews>
  <sheets>
    <sheet name="CheckFigures" sheetId="1" r:id="rId1"/>
    <sheet name="Joe Jones III" sheetId="2" r:id="rId2"/>
  </sheets>
  <calcPr calcId="171027"/>
</workbook>
</file>

<file path=xl/calcChain.xml><?xml version="1.0" encoding="utf-8"?>
<calcChain xmlns="http://schemas.openxmlformats.org/spreadsheetml/2006/main">
  <c r="C2" i="2" l="1"/>
  <c r="B2" i="2"/>
  <c r="G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E2" i="1"/>
  <c r="E4" i="2" l="1"/>
  <c r="E10" i="2"/>
  <c r="E7" i="2"/>
  <c r="G11" i="1"/>
  <c r="E13" i="2"/>
  <c r="E12" i="2"/>
  <c r="E9" i="2"/>
  <c r="E2" i="2"/>
  <c r="E8" i="2"/>
  <c r="E5" i="2"/>
  <c r="E6" i="2"/>
  <c r="E3" i="2"/>
  <c r="E11" i="2"/>
  <c r="D11" i="2" l="1"/>
  <c r="F11" i="2" s="1"/>
  <c r="D3" i="2"/>
  <c r="F3" i="2" s="1"/>
  <c r="D5" i="2"/>
  <c r="F5" i="2" s="1"/>
  <c r="D8" i="2"/>
  <c r="F8" i="2" s="1"/>
  <c r="D7" i="2"/>
  <c r="F7" i="2" s="1"/>
  <c r="D10" i="2"/>
  <c r="F10" i="2" s="1"/>
  <c r="D2" i="2"/>
  <c r="F2" i="2" s="1"/>
  <c r="G2" i="2" s="1"/>
  <c r="C3" i="2" s="1"/>
  <c r="D9" i="2"/>
  <c r="F9" i="2" s="1"/>
  <c r="D12" i="2"/>
  <c r="F12" i="2" s="1"/>
  <c r="D6" i="2"/>
  <c r="F6" i="2" s="1"/>
  <c r="D13" i="2"/>
  <c r="F13" i="2" s="1"/>
  <c r="D4" i="2"/>
  <c r="F4" i="2" s="1"/>
  <c r="G3" i="2" l="1"/>
  <c r="C4" i="2" s="1"/>
  <c r="G4" i="2"/>
  <c r="C5" i="2" s="1"/>
  <c r="G5" i="2" s="1"/>
  <c r="C6" i="2" s="1"/>
  <c r="G6" i="2" s="1"/>
  <c r="C7" i="2" s="1"/>
  <c r="G7" i="2" s="1"/>
  <c r="C8" i="2" s="1"/>
  <c r="G8" i="2" s="1"/>
  <c r="C9" i="2" s="1"/>
  <c r="G9" i="2" s="1"/>
  <c r="C10" i="2" s="1"/>
  <c r="G10" i="2" s="1"/>
  <c r="C11" i="2" s="1"/>
  <c r="G11" i="2" s="1"/>
  <c r="C12" i="2" s="1"/>
  <c r="G12" i="2" s="1"/>
  <c r="C13" i="2" s="1"/>
  <c r="G13" i="2" s="1"/>
</calcChain>
</file>

<file path=xl/sharedStrings.xml><?xml version="1.0" encoding="utf-8"?>
<sst xmlns="http://schemas.openxmlformats.org/spreadsheetml/2006/main" count="43" uniqueCount="33">
  <si>
    <t>Borrower</t>
  </si>
  <si>
    <t>Principal</t>
  </si>
  <si>
    <t>APR</t>
  </si>
  <si>
    <t>Regular
Monthly
Payment</t>
  </si>
  <si>
    <t>Term
(in Yrs)</t>
  </si>
  <si>
    <t>Term
(in Mos)</t>
  </si>
  <si>
    <t>Juan Johnson</t>
  </si>
  <si>
    <t>Issac Hayes</t>
  </si>
  <si>
    <t>Curtis Mayfield</t>
  </si>
  <si>
    <t>Mr. Money</t>
  </si>
  <si>
    <t>Kid Rock</t>
  </si>
  <si>
    <t>Easter Bunny</t>
  </si>
  <si>
    <t>Dennis Rodman</t>
  </si>
  <si>
    <t>Mr. Problem #1</t>
  </si>
  <si>
    <t>Mr. Problem #2</t>
  </si>
  <si>
    <t>Joe Jones III</t>
  </si>
  <si>
    <t>Issues?</t>
  </si>
  <si>
    <t>Issues</t>
  </si>
  <si>
    <t>Can Print
Amort
Schedule?</t>
  </si>
  <si>
    <t>Yes</t>
  </si>
  <si>
    <t>No</t>
  </si>
  <si>
    <t>1st Pymt
Date</t>
  </si>
  <si>
    <t>00/00/0000</t>
  </si>
  <si>
    <t>00/00/0001</t>
  </si>
  <si>
    <t>00/00/0002</t>
  </si>
  <si>
    <t>Pymt#</t>
  </si>
  <si>
    <t>Pymt Date</t>
  </si>
  <si>
    <t>Beg Bal</t>
  </si>
  <si>
    <t>Reg Pymt</t>
  </si>
  <si>
    <t>Int $</t>
  </si>
  <si>
    <t>Prin $</t>
  </si>
  <si>
    <t>Ending Bal</t>
  </si>
  <si>
    <t>6/1/2012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</si>
</sst>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8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quotePrefix="1" applyNumberFormat="1"/>
    <xf numFmtId="44" fontId="0" fillId="0" borderId="0" xfId="0" applyNumberFormat="1"/>
    <xf numFmtId="0" fontId="0" fillId="0" borderId="0" xfId="0" quotePrefix="1"/>
    <xf numFmtId="0" fontId="2" fillId="0" borderId="0" xfId="0" applyFont="1"/>
    <xf numFmtId="14" fontId="0" fillId="0" borderId="0" xfId="0" applyNumberFormat="1" applyAlignment="1">
      <alignment horizontal="center"/>
    </xf>
    <xf numFmtId="14" fontId="0" fillId="0" borderId="0" xfId="0" quotePrefix="1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"/>
  <sheetViews>
    <sheetView tabSelected="1" workbookViewId="0">
      <selection activeCell="F2" sqref="F2"/>
    </sheetView>
  </sheetViews>
  <sheetFormatPr defaultRowHeight="14.4" x14ac:dyDescent="0.3"/>
  <cols>
    <col min="1" max="1" width="15" bestFit="1" customWidth="1"/>
    <col min="2" max="2" width="7.44140625" bestFit="1" customWidth="1"/>
    <col min="3" max="3" width="15.33203125" style="2" bestFit="1" customWidth="1"/>
    <col min="4" max="6" width="9.109375" style="5"/>
    <col min="7" max="7" width="9.88671875" bestFit="1" customWidth="1"/>
    <col min="8" max="8" width="9.109375" style="5"/>
    <col min="9" max="9" width="10.6640625" style="5" bestFit="1" customWidth="1"/>
  </cols>
  <sheetData>
    <row r="1" spans="1:9" ht="43.2" x14ac:dyDescent="0.3">
      <c r="A1" t="s">
        <v>0</v>
      </c>
      <c r="B1" t="s">
        <v>16</v>
      </c>
      <c r="C1" s="2" t="s">
        <v>1</v>
      </c>
      <c r="D1" s="4" t="s">
        <v>4</v>
      </c>
      <c r="E1" s="4" t="s">
        <v>5</v>
      </c>
      <c r="F1" s="5" t="s">
        <v>2</v>
      </c>
      <c r="G1" s="1" t="s">
        <v>3</v>
      </c>
      <c r="H1" s="4" t="s">
        <v>18</v>
      </c>
      <c r="I1" s="4" t="s">
        <v>21</v>
      </c>
    </row>
    <row r="2" spans="1:9" x14ac:dyDescent="0.3">
      <c r="A2" t="s">
        <v>6</v>
      </c>
      <c r="C2" s="2">
        <v>39555.550000000003</v>
      </c>
      <c r="D2" s="5">
        <v>5</v>
      </c>
      <c r="E2" s="5">
        <f>D2*12</f>
        <v>60</v>
      </c>
      <c r="F2" s="13">
        <v>3.6999999999999998E-2</v>
      </c>
      <c r="G2" s="3">
        <f>PMT(F2/12,E2,-C2)</f>
        <v>723.13277853927821</v>
      </c>
      <c r="H2" s="5" t="s">
        <v>19</v>
      </c>
      <c r="I2" s="11">
        <v>41030</v>
      </c>
    </row>
    <row r="3" spans="1:9" x14ac:dyDescent="0.3">
      <c r="A3" t="s">
        <v>7</v>
      </c>
      <c r="C3" s="2">
        <v>24500</v>
      </c>
      <c r="D3" s="5">
        <v>4</v>
      </c>
      <c r="E3" s="5">
        <f t="shared" ref="E3:E11" si="0">D3*12</f>
        <v>48</v>
      </c>
      <c r="F3" s="13">
        <v>5.5E-2</v>
      </c>
      <c r="G3" s="3">
        <f t="shared" ref="G3:G11" si="1">PMT(F3/12,E3,-C3)</f>
        <v>569.78364306745823</v>
      </c>
      <c r="H3" s="5" t="s">
        <v>19</v>
      </c>
      <c r="I3" s="11">
        <v>41061</v>
      </c>
    </row>
    <row r="4" spans="1:9" x14ac:dyDescent="0.3">
      <c r="A4" t="s">
        <v>8</v>
      </c>
      <c r="C4" s="2">
        <v>250000</v>
      </c>
      <c r="D4" s="5">
        <v>20</v>
      </c>
      <c r="E4" s="5">
        <f t="shared" si="0"/>
        <v>240</v>
      </c>
      <c r="F4" s="13">
        <v>3.9E-2</v>
      </c>
      <c r="G4" s="3">
        <f t="shared" si="1"/>
        <v>1501.8099866075659</v>
      </c>
      <c r="H4" s="5" t="s">
        <v>19</v>
      </c>
      <c r="I4" s="11">
        <v>41061</v>
      </c>
    </row>
    <row r="5" spans="1:9" x14ac:dyDescent="0.3">
      <c r="A5" t="s">
        <v>9</v>
      </c>
      <c r="C5" s="2">
        <v>1250000</v>
      </c>
      <c r="D5" s="5">
        <v>30</v>
      </c>
      <c r="E5" s="5">
        <f t="shared" si="0"/>
        <v>360</v>
      </c>
      <c r="F5" s="13">
        <v>4.2500000000000003E-2</v>
      </c>
      <c r="G5" s="3">
        <f t="shared" si="1"/>
        <v>6149.2486384935455</v>
      </c>
      <c r="H5" s="5" t="s">
        <v>19</v>
      </c>
      <c r="I5" s="11">
        <v>41275</v>
      </c>
    </row>
    <row r="6" spans="1:9" x14ac:dyDescent="0.3">
      <c r="A6" t="s">
        <v>10</v>
      </c>
      <c r="C6" s="2">
        <v>75000</v>
      </c>
      <c r="D6" s="5">
        <v>10</v>
      </c>
      <c r="E6" s="5">
        <f t="shared" si="0"/>
        <v>120</v>
      </c>
      <c r="F6" s="13">
        <v>3.95E-2</v>
      </c>
      <c r="G6" s="3">
        <f t="shared" si="1"/>
        <v>757.55758898104193</v>
      </c>
      <c r="H6" s="5" t="s">
        <v>19</v>
      </c>
      <c r="I6" s="11">
        <v>41061</v>
      </c>
    </row>
    <row r="7" spans="1:9" x14ac:dyDescent="0.3">
      <c r="A7" t="s">
        <v>11</v>
      </c>
      <c r="C7" s="2">
        <v>65000</v>
      </c>
      <c r="D7" s="5">
        <v>12</v>
      </c>
      <c r="E7" s="5">
        <f t="shared" si="0"/>
        <v>144</v>
      </c>
      <c r="F7" s="13">
        <v>4.5499999999999999E-2</v>
      </c>
      <c r="G7" s="3">
        <f t="shared" si="1"/>
        <v>586.61090925141286</v>
      </c>
      <c r="H7" s="5" t="s">
        <v>19</v>
      </c>
      <c r="I7" s="11">
        <v>41153</v>
      </c>
    </row>
    <row r="8" spans="1:9" x14ac:dyDescent="0.3">
      <c r="A8" t="s">
        <v>12</v>
      </c>
      <c r="B8" t="s">
        <v>17</v>
      </c>
      <c r="C8" s="2">
        <v>0</v>
      </c>
      <c r="D8" s="5">
        <v>0</v>
      </c>
      <c r="E8" s="5">
        <f t="shared" si="0"/>
        <v>0</v>
      </c>
      <c r="F8" s="13">
        <v>0</v>
      </c>
      <c r="G8" s="3" t="e">
        <f t="shared" si="1"/>
        <v>#NUM!</v>
      </c>
      <c r="H8" s="5" t="s">
        <v>20</v>
      </c>
      <c r="I8" s="12" t="s">
        <v>22</v>
      </c>
    </row>
    <row r="9" spans="1:9" x14ac:dyDescent="0.3">
      <c r="A9" t="s">
        <v>13</v>
      </c>
      <c r="B9" t="s">
        <v>17</v>
      </c>
      <c r="C9" s="2">
        <v>0</v>
      </c>
      <c r="E9" s="5">
        <f t="shared" si="0"/>
        <v>0</v>
      </c>
      <c r="F9" s="13">
        <v>0</v>
      </c>
      <c r="G9" s="3" t="e">
        <f t="shared" si="1"/>
        <v>#NUM!</v>
      </c>
      <c r="H9" s="5" t="s">
        <v>20</v>
      </c>
      <c r="I9" s="12" t="s">
        <v>23</v>
      </c>
    </row>
    <row r="10" spans="1:9" x14ac:dyDescent="0.3">
      <c r="A10" t="s">
        <v>14</v>
      </c>
      <c r="B10" t="s">
        <v>17</v>
      </c>
      <c r="C10" s="2">
        <v>0</v>
      </c>
      <c r="D10" s="5">
        <v>12</v>
      </c>
      <c r="E10" s="5">
        <f t="shared" si="0"/>
        <v>144</v>
      </c>
      <c r="F10" s="13">
        <v>3.95E-2</v>
      </c>
      <c r="G10" s="3">
        <f t="shared" si="1"/>
        <v>0</v>
      </c>
      <c r="H10" s="5" t="s">
        <v>20</v>
      </c>
      <c r="I10" s="12" t="s">
        <v>24</v>
      </c>
    </row>
    <row r="11" spans="1:9" x14ac:dyDescent="0.3">
      <c r="A11" t="s">
        <v>15</v>
      </c>
      <c r="C11" s="2">
        <v>75000</v>
      </c>
      <c r="D11" s="5">
        <v>1</v>
      </c>
      <c r="E11" s="5">
        <f t="shared" si="0"/>
        <v>12</v>
      </c>
      <c r="F11" s="13">
        <v>7.4999999999999997E-2</v>
      </c>
      <c r="G11" s="3">
        <f t="shared" si="1"/>
        <v>6506.8062664055415</v>
      </c>
      <c r="H11" s="5" t="s">
        <v>19</v>
      </c>
      <c r="I11" s="11">
        <v>41030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3"/>
  <sheetViews>
    <sheetView workbookViewId="0">
      <selection activeCell="G12" sqref="G12"/>
    </sheetView>
  </sheetViews>
  <sheetFormatPr defaultRowHeight="14.4" x14ac:dyDescent="0.3"/>
  <cols>
    <col min="2" max="2" width="9.6640625" bestFit="1" customWidth="1"/>
    <col min="3" max="3" width="11.5546875" bestFit="1" customWidth="1"/>
    <col min="4" max="4" width="9.88671875" bestFit="1" customWidth="1"/>
    <col min="6" max="6" width="9.88671875" bestFit="1" customWidth="1"/>
    <col min="7" max="7" width="11.5546875" bestFit="1" customWidth="1"/>
  </cols>
  <sheetData>
    <row r="1" spans="1:7" s="10" customFormat="1" x14ac:dyDescent="0.3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</row>
    <row r="2" spans="1:7" x14ac:dyDescent="0.3">
      <c r="A2">
        <v>1</v>
      </c>
      <c r="B2" s="6">
        <f>CheckFigures!I11</f>
        <v>41030</v>
      </c>
      <c r="C2" s="8">
        <f>CheckFigures!C11</f>
        <v>75000</v>
      </c>
      <c r="D2" s="3">
        <f>CheckFigures!$G$11</f>
        <v>6506.8062664055415</v>
      </c>
      <c r="E2" s="3">
        <f>IPMT(CheckFigures!$F$11/12,A2,CheckFigures!$E$11,-'Joe Jones III'!$C$2)</f>
        <v>468.74999999999994</v>
      </c>
      <c r="F2" s="3">
        <f>D2-E2</f>
        <v>6038.0562664055415</v>
      </c>
      <c r="G2" s="8">
        <f>C2-F2</f>
        <v>68961.943733594453</v>
      </c>
    </row>
    <row r="3" spans="1:7" x14ac:dyDescent="0.3">
      <c r="A3">
        <v>2</v>
      </c>
      <c r="B3" s="9" t="s">
        <v>32</v>
      </c>
      <c r="C3" s="8">
        <f>G2</f>
        <v>68961.943733594453</v>
      </c>
      <c r="D3" s="3">
        <f>CheckFigures!$G$11</f>
        <v>6506.8062664055415</v>
      </c>
      <c r="E3" s="3">
        <f>IPMT(CheckFigures!$F$11/12,A3,CheckFigures!$E$11,-'Joe Jones III'!$C$2)</f>
        <v>431.01214833496527</v>
      </c>
      <c r="F3" s="3">
        <f>D3-E3</f>
        <v>6075.7941180705766</v>
      </c>
      <c r="G3" s="8">
        <f>C3-F3</f>
        <v>62886.149615523878</v>
      </c>
    </row>
    <row r="4" spans="1:7" x14ac:dyDescent="0.3">
      <c r="A4">
        <v>3</v>
      </c>
      <c r="B4" s="6">
        <v>41091</v>
      </c>
      <c r="C4" s="8">
        <f t="shared" ref="C4:C13" si="0">G3</f>
        <v>62886.149615523878</v>
      </c>
      <c r="D4" s="3">
        <f>CheckFigures!$G$11</f>
        <v>6506.8062664055415</v>
      </c>
      <c r="E4" s="3">
        <f>IPMT(CheckFigures!$F$11/12,A4,CheckFigures!$E$11,-'Joe Jones III'!$C$2)</f>
        <v>393.03843509702421</v>
      </c>
      <c r="F4" s="3">
        <f t="shared" ref="F4:F13" si="1">D4-E4</f>
        <v>6113.7678313085171</v>
      </c>
      <c r="G4" s="8">
        <f t="shared" ref="G4:G13" si="2">C4-F4</f>
        <v>56772.381784215358</v>
      </c>
    </row>
    <row r="5" spans="1:7" x14ac:dyDescent="0.3">
      <c r="A5">
        <v>4</v>
      </c>
      <c r="B5" s="7">
        <v>41122</v>
      </c>
      <c r="C5" s="8">
        <f t="shared" si="0"/>
        <v>56772.381784215358</v>
      </c>
      <c r="D5" s="3">
        <f>CheckFigures!$G$11</f>
        <v>6506.8062664055415</v>
      </c>
      <c r="E5" s="3">
        <f>IPMT(CheckFigures!$F$11/12,A5,CheckFigures!$E$11,-'Joe Jones III'!$C$2)</f>
        <v>354.82738615134599</v>
      </c>
      <c r="F5" s="3">
        <f t="shared" si="1"/>
        <v>6151.9788802541952</v>
      </c>
      <c r="G5" s="8">
        <f t="shared" si="2"/>
        <v>50620.402903961163</v>
      </c>
    </row>
    <row r="6" spans="1:7" x14ac:dyDescent="0.3">
      <c r="A6">
        <v>5</v>
      </c>
      <c r="B6" s="6">
        <v>41153</v>
      </c>
      <c r="C6" s="8">
        <f t="shared" si="0"/>
        <v>50620.402903961163</v>
      </c>
      <c r="D6" s="3">
        <f>CheckFigures!$G$11</f>
        <v>6506.8062664055415</v>
      </c>
      <c r="E6" s="3">
        <f>IPMT(CheckFigures!$F$11/12,A6,CheckFigures!$E$11,-'Joe Jones III'!$C$2)</f>
        <v>316.37751814975729</v>
      </c>
      <c r="F6" s="3">
        <f t="shared" si="1"/>
        <v>6190.4287482557838</v>
      </c>
      <c r="G6" s="8">
        <f t="shared" si="2"/>
        <v>44429.974155705379</v>
      </c>
    </row>
    <row r="7" spans="1:7" x14ac:dyDescent="0.3">
      <c r="A7">
        <v>6</v>
      </c>
      <c r="B7" s="7">
        <v>41183</v>
      </c>
      <c r="C7" s="8">
        <f t="shared" si="0"/>
        <v>44429.974155705379</v>
      </c>
      <c r="D7" s="3">
        <f>CheckFigures!$G$11</f>
        <v>6506.8062664055415</v>
      </c>
      <c r="E7" s="3">
        <f>IPMT(CheckFigures!$F$11/12,A7,CheckFigures!$E$11,-'Joe Jones III'!$C$2)</f>
        <v>277.6873384731586</v>
      </c>
      <c r="F7" s="3">
        <f t="shared" si="1"/>
        <v>6229.1189279323826</v>
      </c>
      <c r="G7" s="8">
        <f t="shared" si="2"/>
        <v>38200.855227772998</v>
      </c>
    </row>
    <row r="8" spans="1:7" x14ac:dyDescent="0.3">
      <c r="A8">
        <v>7</v>
      </c>
      <c r="B8" s="6">
        <v>41214</v>
      </c>
      <c r="C8" s="8">
        <f t="shared" si="0"/>
        <v>38200.855227772998</v>
      </c>
      <c r="D8" s="3">
        <f>CheckFigures!$G$11</f>
        <v>6506.8062664055415</v>
      </c>
      <c r="E8" s="3">
        <f>IPMT(CheckFigures!$F$11/12,A8,CheckFigures!$E$11,-'Joe Jones III'!$C$2)</f>
        <v>238.75534517358128</v>
      </c>
      <c r="F8" s="3">
        <f t="shared" si="1"/>
        <v>6268.0509212319603</v>
      </c>
      <c r="G8" s="8">
        <f t="shared" si="2"/>
        <v>31932.804306541038</v>
      </c>
    </row>
    <row r="9" spans="1:7" x14ac:dyDescent="0.3">
      <c r="A9">
        <v>8</v>
      </c>
      <c r="B9" s="7">
        <v>41244</v>
      </c>
      <c r="C9" s="8">
        <f t="shared" si="0"/>
        <v>31932.804306541038</v>
      </c>
      <c r="D9" s="3">
        <f>CheckFigures!$G$11</f>
        <v>6506.8062664055415</v>
      </c>
      <c r="E9" s="3">
        <f>IPMT(CheckFigures!$F$11/12,A9,CheckFigures!$E$11,-'Joe Jones III'!$C$2)</f>
        <v>199.58002691588152</v>
      </c>
      <c r="F9" s="3">
        <f t="shared" si="1"/>
        <v>6307.2262394896597</v>
      </c>
      <c r="G9" s="8">
        <f t="shared" si="2"/>
        <v>25625.578067051378</v>
      </c>
    </row>
    <row r="10" spans="1:7" x14ac:dyDescent="0.3">
      <c r="A10">
        <v>9</v>
      </c>
      <c r="B10" s="6">
        <v>41275</v>
      </c>
      <c r="C10" s="8">
        <f t="shared" si="0"/>
        <v>25625.578067051378</v>
      </c>
      <c r="D10" s="3">
        <f>CheckFigures!$G$11</f>
        <v>6506.8062664055415</v>
      </c>
      <c r="E10" s="3">
        <f>IPMT(CheckFigures!$F$11/12,A10,CheckFigures!$E$11,-'Joe Jones III'!$C$2)</f>
        <v>160.1598629190712</v>
      </c>
      <c r="F10" s="3">
        <f t="shared" si="1"/>
        <v>6346.6464034864703</v>
      </c>
      <c r="G10" s="8">
        <f t="shared" si="2"/>
        <v>19278.931663564908</v>
      </c>
    </row>
    <row r="11" spans="1:7" x14ac:dyDescent="0.3">
      <c r="A11">
        <v>10</v>
      </c>
      <c r="B11" s="7">
        <v>41671</v>
      </c>
      <c r="C11" s="8">
        <f t="shared" si="0"/>
        <v>19278.931663564908</v>
      </c>
      <c r="D11" s="3">
        <f>CheckFigures!$G$11</f>
        <v>6506.8062664055415</v>
      </c>
      <c r="E11" s="3">
        <f>IPMT(CheckFigures!$F$11/12,A11,CheckFigures!$E$11,-'Joe Jones III'!$C$2)</f>
        <v>120.49332289728073</v>
      </c>
      <c r="F11" s="3">
        <f t="shared" si="1"/>
        <v>6386.312943508261</v>
      </c>
      <c r="G11" s="8">
        <f t="shared" si="2"/>
        <v>12892.618720056647</v>
      </c>
    </row>
    <row r="12" spans="1:7" x14ac:dyDescent="0.3">
      <c r="A12">
        <v>11</v>
      </c>
      <c r="B12" s="6">
        <v>41699</v>
      </c>
      <c r="C12" s="8">
        <f t="shared" si="0"/>
        <v>12892.618720056647</v>
      </c>
      <c r="D12" s="3">
        <f>CheckFigures!$G$11</f>
        <v>6506.8062664055415</v>
      </c>
      <c r="E12" s="3">
        <f>IPMT(CheckFigures!$F$11/12,A12,CheckFigures!$E$11,-'Joe Jones III'!$C$2)</f>
        <v>80.578867000354094</v>
      </c>
      <c r="F12" s="3">
        <f t="shared" si="1"/>
        <v>6426.2273994051875</v>
      </c>
      <c r="G12" s="8">
        <f t="shared" si="2"/>
        <v>6466.3913206514599</v>
      </c>
    </row>
    <row r="13" spans="1:7" x14ac:dyDescent="0.3">
      <c r="A13">
        <v>12</v>
      </c>
      <c r="B13" s="7">
        <v>41730</v>
      </c>
      <c r="C13" s="8">
        <f t="shared" si="0"/>
        <v>6466.3913206514599</v>
      </c>
      <c r="D13" s="3">
        <f>CheckFigures!$G$11</f>
        <v>6506.8062664055415</v>
      </c>
      <c r="E13" s="3">
        <f>IPMT(CheckFigures!$F$11/12,A13,CheckFigures!$E$11,-'Joe Jones III'!$C$2)</f>
        <v>40.414945754071681</v>
      </c>
      <c r="F13" s="3">
        <f t="shared" si="1"/>
        <v>6466.3913206514699</v>
      </c>
      <c r="G13" s="8">
        <f t="shared" si="2"/>
        <v>-1.0004441719502211E-11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CheckFigures</vt:lpstr>
      <vt:lpstr>Joe Jones III</vt:lpstr>
    </vt:vector>
  </TitlesOfParts>
  <Company>Texas State University - 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Jetton, Kevin J</dc:creator>
  <cp:lastModifiedBy>David Tester</cp:lastModifiedBy>
  <cp:lastPrinted>2012-10-17T20:03:21Z</cp:lastPrinted>
  <dcterms:created xsi:type="dcterms:W3CDTF">2012-04-05T16:13:47Z</dcterms:created>
  <dcterms:modified xsi:type="dcterms:W3CDTF">2017-10-31T18:48:14Z</dcterms:modified>
</cp:coreProperties>
</file>