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80CFA604-B7A5-4778-A46D-2A14AC274966}" xr6:coauthVersionLast="45" xr6:coauthVersionMax="45" xr10:uidLastSave="{00000000-0000-0000-0000-000000000000}"/>
  <bookViews>
    <workbookView xWindow="-104" yWindow="-104" windowWidth="22326" windowHeight="12050" xr2:uid="{02C73ADB-F4E6-C145-90F3-ADB8181EC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5" i="1"/>
  <c r="H7" i="1"/>
  <c r="I7" i="1" s="1"/>
  <c r="H6" i="1"/>
  <c r="I6" i="1" s="1"/>
  <c r="H5" i="1"/>
  <c r="B6" i="1"/>
  <c r="D6" i="1"/>
  <c r="D4" i="1"/>
  <c r="D3" i="1"/>
  <c r="J6" i="1" l="1"/>
  <c r="J5" i="1" l="1"/>
  <c r="K5" i="1" s="1"/>
  <c r="M5" i="1" s="1"/>
  <c r="K6" i="1"/>
  <c r="M6" i="1" s="1"/>
  <c r="J7" i="1"/>
  <c r="K7" i="1" s="1"/>
  <c r="M7" i="1" s="1"/>
</calcChain>
</file>

<file path=xl/sharedStrings.xml><?xml version="1.0" encoding="utf-8"?>
<sst xmlns="http://schemas.openxmlformats.org/spreadsheetml/2006/main" count="30" uniqueCount="23">
  <si>
    <t>mass (g)</t>
  </si>
  <si>
    <t>radius (cm)</t>
  </si>
  <si>
    <t>diam (cm)</t>
  </si>
  <si>
    <t>plastic:</t>
  </si>
  <si>
    <t>aluminum:</t>
  </si>
  <si>
    <t>screws:</t>
  </si>
  <si>
    <t>brass mass:</t>
  </si>
  <si>
    <t>Trial 1</t>
  </si>
  <si>
    <t>L (cm) =</t>
  </si>
  <si>
    <r>
      <rPr>
        <sz val="14"/>
        <color theme="1"/>
        <rFont val="Symbol"/>
        <family val="1"/>
        <charset val="2"/>
      </rPr>
      <t>w</t>
    </r>
    <r>
      <rPr>
        <vertAlign val="subscript"/>
        <sz val="14"/>
        <color theme="1"/>
        <rFont val="Times New Roman"/>
        <family val="1"/>
      </rPr>
      <t>f</t>
    </r>
    <r>
      <rPr>
        <sz val="12"/>
        <color theme="1"/>
        <rFont val="Calibri"/>
        <family val="2"/>
        <scheme val="minor"/>
      </rPr>
      <t xml:space="preserve"> (rad/s)</t>
    </r>
  </si>
  <si>
    <r>
      <rPr>
        <sz val="14"/>
        <color theme="1"/>
        <rFont val="Symbol"/>
        <family val="1"/>
        <charset val="2"/>
      </rPr>
      <t>w</t>
    </r>
    <r>
      <rPr>
        <vertAlign val="subscript"/>
        <sz val="14"/>
        <color theme="1"/>
        <rFont val="Times New Roman"/>
        <family val="1"/>
      </rPr>
      <t>i</t>
    </r>
    <r>
      <rPr>
        <sz val="12"/>
        <color theme="1"/>
        <rFont val="Calibri"/>
        <family val="2"/>
        <scheme val="minor"/>
      </rPr>
      <t xml:space="preserve"> (rad/s)</t>
    </r>
  </si>
  <si>
    <t>Trial 2</t>
  </si>
  <si>
    <r>
      <t>w</t>
    </r>
    <r>
      <rPr>
        <vertAlign val="subscript"/>
        <sz val="14"/>
        <color rgb="FF000000"/>
        <rFont val="Times New Roman"/>
        <family val="1"/>
      </rPr>
      <t>i</t>
    </r>
    <r>
      <rPr>
        <sz val="12"/>
        <color rgb="FF000000"/>
        <rFont val="Calibri"/>
        <family val="2"/>
        <scheme val="minor"/>
      </rPr>
      <t xml:space="preserve"> (rad/s)</t>
    </r>
  </si>
  <si>
    <r>
      <t>w</t>
    </r>
    <r>
      <rPr>
        <vertAlign val="subscript"/>
        <sz val="14"/>
        <color rgb="FF000000"/>
        <rFont val="Times New Roman"/>
        <family val="1"/>
      </rPr>
      <t>f</t>
    </r>
    <r>
      <rPr>
        <sz val="12"/>
        <color rgb="FF000000"/>
        <rFont val="Calibri"/>
        <family val="2"/>
        <scheme val="minor"/>
      </rPr>
      <t xml:space="preserve"> (rad/s)</t>
    </r>
  </si>
  <si>
    <t>Trial 3</t>
  </si>
  <si>
    <r>
      <t>g-cm</t>
    </r>
    <r>
      <rPr>
        <vertAlign val="superscript"/>
        <sz val="11"/>
        <color theme="1"/>
        <rFont val="Calibri"/>
        <family val="2"/>
        <scheme val="minor"/>
      </rPr>
      <t>2</t>
    </r>
  </si>
  <si>
    <t>D (cm)</t>
  </si>
  <si>
    <t>L (cm)</t>
  </si>
  <si>
    <r>
      <t>I</t>
    </r>
    <r>
      <rPr>
        <i/>
        <vertAlign val="subscript"/>
        <sz val="11"/>
        <color theme="1"/>
        <rFont val="Calibri (Body)"/>
      </rPr>
      <t>f</t>
    </r>
    <r>
      <rPr>
        <i/>
        <sz val="11"/>
        <color theme="1"/>
        <rFont val="Calibri"/>
        <family val="2"/>
        <scheme val="minor"/>
      </rPr>
      <t xml:space="preserve"> (g-cm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</si>
  <si>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expec slope</t>
  </si>
  <si>
    <t>meas slope</t>
  </si>
  <si>
    <t>% error</t>
  </si>
  <si>
    <r>
      <t>I</t>
    </r>
    <r>
      <rPr>
        <i/>
        <vertAlign val="subscript"/>
        <sz val="11"/>
        <color theme="1"/>
        <rFont val="Calibri (Body)"/>
      </rPr>
      <t>i</t>
    </r>
    <r>
      <rPr>
        <i/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</si>
</sst>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Symbol"/>
      <family val="1"/>
      <charset val="2"/>
    </font>
    <font>
      <vertAlign val="subscript"/>
      <sz val="14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164" fontId="0" fillId="0" borderId="2" xfId="0" applyNumberFormat="1" applyBorder="1"/>
    <xf numFmtId="165" fontId="0" fillId="0" borderId="2" xfId="0" applyNumberForma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/>
    <xf numFmtId="10" fontId="0" fillId="0" borderId="2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</a:t>
            </a:r>
            <a:r>
              <a:rPr lang="en-US" sz="1400" b="0" i="0" u="none" strike="noStrike" baseline="-25000">
                <a:effectLst/>
              </a:rPr>
              <a:t>i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/>
              <a:t>Vs </a:t>
            </a:r>
            <a:r>
              <a:rPr lang="en-US" sz="1400" b="0" i="0" u="none" strike="noStrike" baseline="0">
                <a:effectLst/>
              </a:rPr>
              <a:t>W</a:t>
            </a:r>
            <a:r>
              <a:rPr lang="en-US" sz="1400" b="0" i="0" u="none" strike="noStrike" baseline="-25000">
                <a:effectLst/>
              </a:rPr>
              <a:t>f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11651415194731"/>
                  <c:y val="0.350868296949008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0.6576x + 0.0173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Sheet1!$A$14:$A$20</c:f>
              <c:numCache>
                <c:formatCode>0.000</c:formatCode>
                <c:ptCount val="7"/>
                <c:pt idx="0">
                  <c:v>10.763</c:v>
                </c:pt>
                <c:pt idx="1">
                  <c:v>15.708</c:v>
                </c:pt>
                <c:pt idx="2">
                  <c:v>12.334</c:v>
                </c:pt>
                <c:pt idx="3">
                  <c:v>11.054</c:v>
                </c:pt>
                <c:pt idx="4">
                  <c:v>13.962999999999999</c:v>
                </c:pt>
                <c:pt idx="5">
                  <c:v>8.9589999999999996</c:v>
                </c:pt>
                <c:pt idx="6">
                  <c:v>13.73</c:v>
                </c:pt>
              </c:numCache>
            </c:numRef>
          </c:xVal>
          <c:yVal>
            <c:numRef>
              <c:f>Sheet1!$B$14:$B$20</c:f>
              <c:numCache>
                <c:formatCode>0.000</c:formatCode>
                <c:ptCount val="7"/>
                <c:pt idx="0">
                  <c:v>7.33</c:v>
                </c:pt>
                <c:pt idx="1">
                  <c:v>10.356</c:v>
                </c:pt>
                <c:pt idx="2">
                  <c:v>8.2029999999999994</c:v>
                </c:pt>
                <c:pt idx="3">
                  <c:v>7.1559999999999997</c:v>
                </c:pt>
                <c:pt idx="4">
                  <c:v>9.1920000000000002</c:v>
                </c:pt>
                <c:pt idx="5">
                  <c:v>5.8179999999999996</c:v>
                </c:pt>
                <c:pt idx="6">
                  <c:v>8.9589999999999996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A-433C-B176-3CAC652DC1D8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Trial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31105022345189"/>
                  <c:y val="0.410342202938666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0.7203x - 0.0246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Sheet1!$D$14:$D$20</c:f>
              <c:numCache>
                <c:formatCode>General</c:formatCode>
                <c:ptCount val="7"/>
                <c:pt idx="0">
                  <c:v>13.614000000000001</c:v>
                </c:pt>
                <c:pt idx="1">
                  <c:v>10.007</c:v>
                </c:pt>
                <c:pt idx="2">
                  <c:v>8.9589999999999996</c:v>
                </c:pt>
                <c:pt idx="3">
                  <c:v>11.868</c:v>
                </c:pt>
                <c:pt idx="4">
                  <c:v>14.835000000000001</c:v>
                </c:pt>
                <c:pt idx="5">
                  <c:v>14.137</c:v>
                </c:pt>
                <c:pt idx="6">
                  <c:v>10.821</c:v>
                </c:pt>
              </c:numCache>
            </c:numRef>
          </c:xVal>
          <c:yVal>
            <c:numRef>
              <c:f>Sheet1!$E$14:$E$20</c:f>
              <c:numCache>
                <c:formatCode>0.000</c:formatCode>
                <c:ptCount val="7"/>
                <c:pt idx="0">
                  <c:v>9.89</c:v>
                </c:pt>
                <c:pt idx="1">
                  <c:v>7.1559999999999997</c:v>
                </c:pt>
                <c:pt idx="2">
                  <c:v>6.4</c:v>
                </c:pt>
                <c:pt idx="3">
                  <c:v>8.5519999999999996</c:v>
                </c:pt>
                <c:pt idx="4">
                  <c:v>10.587999999999999</c:v>
                </c:pt>
                <c:pt idx="5">
                  <c:v>10.122999999999999</c:v>
                </c:pt>
                <c:pt idx="6">
                  <c:v>7.7960000000000003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EA-433C-B176-3CAC652DC1D8}"/>
            </c:ext>
          </c:extLst>
        </c:ser>
        <c:ser>
          <c:idx val="2"/>
          <c:order val="2"/>
          <c:tx>
            <c:strRef>
              <c:f>Sheet1!$G$10</c:f>
              <c:strCache>
                <c:ptCount val="1"/>
                <c:pt idx="0">
                  <c:v>Trial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31105022345189"/>
                  <c:y val="0.362600797315192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0.6277x - 0.2136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Sheet1!$G$14:$G$20</c:f>
              <c:numCache>
                <c:formatCode>0.000</c:formatCode>
                <c:ptCount val="7"/>
                <c:pt idx="0">
                  <c:v>11.054</c:v>
                </c:pt>
                <c:pt idx="1">
                  <c:v>14.835000000000001</c:v>
                </c:pt>
                <c:pt idx="2">
                  <c:v>13.788</c:v>
                </c:pt>
                <c:pt idx="3">
                  <c:v>10.007</c:v>
                </c:pt>
                <c:pt idx="4">
                  <c:v>11.868</c:v>
                </c:pt>
                <c:pt idx="5">
                  <c:v>13.032</c:v>
                </c:pt>
                <c:pt idx="6">
                  <c:v>9.0760000000000005</c:v>
                </c:pt>
              </c:numCache>
            </c:numRef>
          </c:xVal>
          <c:yVal>
            <c:numRef>
              <c:f>Sheet1!$H$14:$H$20</c:f>
              <c:numCache>
                <c:formatCode>0.000</c:formatCode>
                <c:ptCount val="7"/>
                <c:pt idx="0">
                  <c:v>6.8070000000000004</c:v>
                </c:pt>
                <c:pt idx="1">
                  <c:v>9.3079999999999998</c:v>
                </c:pt>
                <c:pt idx="2">
                  <c:v>8.2609999999999992</c:v>
                </c:pt>
                <c:pt idx="3">
                  <c:v>6.1669999999999998</c:v>
                </c:pt>
                <c:pt idx="4">
                  <c:v>7.0979999999999999</c:v>
                </c:pt>
                <c:pt idx="5">
                  <c:v>7.9119999999999999</c:v>
                </c:pt>
                <c:pt idx="6">
                  <c:v>5.4690000000000003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EA-433C-B176-3CAC652DC1D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20038912"/>
        <c:axId val="1162861488"/>
      </c:scatterChart>
      <c:valAx>
        <c:axId val="12200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</a:t>
                </a:r>
                <a:r>
                  <a:rPr lang="en-US" sz="1000" b="0" i="0" u="none" strike="noStrike" baseline="-25000">
                    <a:effectLst/>
                  </a:rPr>
                  <a:t>i</a:t>
                </a:r>
                <a:r>
                  <a:rPr lang="en-US" sz="1000" b="0" i="0" u="none" strike="noStrike" baseline="0">
                    <a:effectLst/>
                  </a:rPr>
                  <a:t> (rad/s)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61488"/>
        <c:crosses val="autoZero"/>
        <c:crossBetween val="midCat"/>
      </c:valAx>
      <c:valAx>
        <c:axId val="11628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</a:t>
                </a:r>
                <a:r>
                  <a:rPr lang="en-US" sz="1000" b="0" i="0" u="none" strike="noStrike" baseline="-25000">
                    <a:effectLst/>
                  </a:rPr>
                  <a:t>f</a:t>
                </a:r>
                <a:r>
                  <a:rPr lang="en-US" sz="1000" b="0" i="0" u="none" strike="noStrike" baseline="0">
                    <a:effectLst/>
                  </a:rPr>
                  <a:t> (rad/s)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3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20</xdr:row>
      <xdr:rowOff>40233</xdr:rowOff>
    </xdr:from>
    <xdr:to>
      <xdr:col>12</xdr:col>
      <xdr:colOff>263348</xdr:colOff>
      <xdr:row>42</xdr:row>
      <xdr:rowOff>190195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95BFC-B2A0-4F97-A049-E159BF22B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44F2-3BEB-4348-9157-5EA6158E976E}">
  <dimension ref="A2:M20"/>
  <sheetViews>
    <sheetView tabSelected="1" zoomScaleNormal="100" workbookViewId="0">
      <selection activeCell="I6" sqref="I6"/>
    </sheetView>
  </sheetViews>
  <sheetFormatPr defaultColWidth="10.90625" defaultRowHeight="16.149999999999999"/>
  <cols>
    <col min="10" max="10" width="11.26953125" bestFit="1" customWidth="1"/>
  </cols>
  <sheetData>
    <row r="2" spans="1:13">
      <c r="B2" s="1" t="s">
        <v>0</v>
      </c>
      <c r="C2" s="1" t="s">
        <v>2</v>
      </c>
      <c r="D2" s="1" t="s">
        <v>1</v>
      </c>
      <c r="G2" s="14" t="s">
        <v>22</v>
      </c>
      <c r="H2" s="6">
        <f>(0.5*$B$3*$D$3*$D$3+$B$4*$D$4*$D$4+$B$5*$D$4*$D$4)</f>
        <v>13224.839677999998</v>
      </c>
      <c r="I2" s="15" t="s">
        <v>15</v>
      </c>
    </row>
    <row r="3" spans="1:13">
      <c r="A3" t="s">
        <v>3</v>
      </c>
      <c r="B3">
        <v>198.04</v>
      </c>
      <c r="C3">
        <v>20.5</v>
      </c>
      <c r="D3">
        <f>C3/2</f>
        <v>10.25</v>
      </c>
    </row>
    <row r="4" spans="1:13">
      <c r="A4" t="s">
        <v>4</v>
      </c>
      <c r="B4">
        <v>119.87</v>
      </c>
      <c r="C4">
        <v>9.52</v>
      </c>
      <c r="D4">
        <f t="shared" ref="D4:D6" si="0">C4/2</f>
        <v>4.76</v>
      </c>
      <c r="G4" s="6"/>
      <c r="H4" s="16" t="s">
        <v>17</v>
      </c>
      <c r="I4" s="16" t="s">
        <v>16</v>
      </c>
      <c r="J4" s="14" t="s">
        <v>18</v>
      </c>
      <c r="K4" s="16" t="s">
        <v>19</v>
      </c>
      <c r="L4" s="16" t="s">
        <v>20</v>
      </c>
      <c r="M4" s="16" t="s">
        <v>21</v>
      </c>
    </row>
    <row r="5" spans="1:13">
      <c r="A5" t="s">
        <v>5</v>
      </c>
      <c r="B5">
        <v>4.66</v>
      </c>
      <c r="G5" s="14" t="s">
        <v>7</v>
      </c>
      <c r="H5" s="6">
        <f>B11</f>
        <v>15.7</v>
      </c>
      <c r="I5" s="6">
        <f>H5/2</f>
        <v>7.85</v>
      </c>
      <c r="J5" s="17">
        <f>$H$2+(0.5*$B$6*$D$6*$D$6+$B$6*I5*I5)</f>
        <v>19514.290927999999</v>
      </c>
      <c r="K5" s="8">
        <f>$H$2/J5</f>
        <v>0.67770024167387977</v>
      </c>
      <c r="L5" s="8">
        <v>0.65759999999999996</v>
      </c>
      <c r="M5" s="18">
        <f>(K5-L5)/K5</f>
        <v>2.9659487245029436E-2</v>
      </c>
    </row>
    <row r="6" spans="1:13">
      <c r="A6" t="s">
        <v>6</v>
      </c>
      <c r="B6">
        <f>2*50</f>
        <v>100</v>
      </c>
      <c r="C6">
        <v>3.19</v>
      </c>
      <c r="D6">
        <f t="shared" si="0"/>
        <v>1.595</v>
      </c>
      <c r="G6" s="14" t="s">
        <v>11</v>
      </c>
      <c r="H6" s="6">
        <f>E11</f>
        <v>13.1</v>
      </c>
      <c r="I6" s="6">
        <f t="shared" ref="I6:I7" si="1">H6/2</f>
        <v>6.55</v>
      </c>
      <c r="J6" s="17">
        <f>$H$2+(0.5*$B$6*$D$6*$D$6+$B$6*I6*I6)</f>
        <v>17642.290927999999</v>
      </c>
      <c r="K6" s="8">
        <f t="shared" ref="K6:K7" si="2">$H$2/J6</f>
        <v>0.74961011197309513</v>
      </c>
      <c r="L6" s="8">
        <v>0.72030000000000005</v>
      </c>
      <c r="M6" s="18">
        <f t="shared" ref="M6:M7" si="3">(K6-L6)/K6</f>
        <v>3.9100475707226148E-2</v>
      </c>
    </row>
    <row r="7" spans="1:13">
      <c r="G7" s="14" t="s">
        <v>14</v>
      </c>
      <c r="H7" s="6">
        <f>H11</f>
        <v>17.399999999999999</v>
      </c>
      <c r="I7" s="6">
        <f t="shared" si="1"/>
        <v>8.6999999999999993</v>
      </c>
      <c r="J7" s="17">
        <f t="shared" ref="J6:J7" si="4">$H$2+(0.5*$B$6*$D$6*$D$6+$B$6*I7*I7)</f>
        <v>20921.040927999995</v>
      </c>
      <c r="K7" s="8">
        <f t="shared" si="2"/>
        <v>0.63213105521438617</v>
      </c>
      <c r="L7" s="8">
        <v>0.62770000000000004</v>
      </c>
      <c r="M7" s="18">
        <f t="shared" si="3"/>
        <v>7.0097097395149365E-3</v>
      </c>
    </row>
    <row r="10" spans="1:13">
      <c r="A10" s="4" t="s">
        <v>7</v>
      </c>
      <c r="B10" s="4"/>
      <c r="C10" s="2"/>
      <c r="D10" s="4" t="s">
        <v>11</v>
      </c>
      <c r="E10" s="4"/>
      <c r="G10" s="10" t="s">
        <v>14</v>
      </c>
      <c r="H10" s="10"/>
    </row>
    <row r="11" spans="1:13">
      <c r="A11" s="5" t="s">
        <v>8</v>
      </c>
      <c r="B11" s="6">
        <v>15.7</v>
      </c>
      <c r="C11" s="3"/>
      <c r="D11" s="5" t="s">
        <v>8</v>
      </c>
      <c r="E11" s="9">
        <v>13.1</v>
      </c>
      <c r="G11" s="11" t="s">
        <v>8</v>
      </c>
      <c r="H11" s="12">
        <v>17.399999999999999</v>
      </c>
    </row>
    <row r="12" spans="1:13">
      <c r="A12" s="6"/>
      <c r="B12" s="6"/>
      <c r="D12" s="6"/>
      <c r="E12" s="6"/>
      <c r="G12" s="12"/>
      <c r="H12" s="12"/>
    </row>
    <row r="13" spans="1:13" ht="20.2">
      <c r="A13" s="7" t="s">
        <v>10</v>
      </c>
      <c r="B13" s="7" t="s">
        <v>9</v>
      </c>
      <c r="D13" s="7" t="s">
        <v>10</v>
      </c>
      <c r="E13" s="7" t="s">
        <v>9</v>
      </c>
      <c r="G13" s="13" t="s">
        <v>12</v>
      </c>
      <c r="H13" s="13" t="s">
        <v>13</v>
      </c>
    </row>
    <row r="14" spans="1:13">
      <c r="A14" s="8">
        <v>10.763</v>
      </c>
      <c r="B14" s="8">
        <v>7.33</v>
      </c>
      <c r="D14" s="6">
        <v>13.614000000000001</v>
      </c>
      <c r="E14" s="8">
        <v>9.89</v>
      </c>
      <c r="G14" s="8">
        <v>11.054</v>
      </c>
      <c r="H14" s="8">
        <v>6.8070000000000004</v>
      </c>
    </row>
    <row r="15" spans="1:13">
      <c r="A15" s="8">
        <v>15.708</v>
      </c>
      <c r="B15" s="8">
        <v>10.356</v>
      </c>
      <c r="D15" s="6">
        <v>10.007</v>
      </c>
      <c r="E15" s="8">
        <v>7.1559999999999997</v>
      </c>
      <c r="G15" s="8">
        <v>14.835000000000001</v>
      </c>
      <c r="H15" s="8">
        <v>9.3079999999999998</v>
      </c>
    </row>
    <row r="16" spans="1:13">
      <c r="A16" s="8">
        <v>12.334</v>
      </c>
      <c r="B16" s="8">
        <v>8.2029999999999994</v>
      </c>
      <c r="D16" s="6">
        <v>8.9589999999999996</v>
      </c>
      <c r="E16" s="8">
        <v>6.4</v>
      </c>
      <c r="G16" s="8">
        <v>13.788</v>
      </c>
      <c r="H16" s="8">
        <v>8.2609999999999992</v>
      </c>
    </row>
    <row r="17" spans="1:8">
      <c r="A17" s="8">
        <v>11.054</v>
      </c>
      <c r="B17" s="8">
        <v>7.1559999999999997</v>
      </c>
      <c r="D17" s="6">
        <v>11.868</v>
      </c>
      <c r="E17" s="8">
        <v>8.5519999999999996</v>
      </c>
      <c r="G17" s="8">
        <v>10.007</v>
      </c>
      <c r="H17" s="8">
        <v>6.1669999999999998</v>
      </c>
    </row>
    <row r="18" spans="1:8">
      <c r="A18" s="8">
        <v>13.962999999999999</v>
      </c>
      <c r="B18" s="8">
        <v>9.1920000000000002</v>
      </c>
      <c r="D18" s="6">
        <v>14.835000000000001</v>
      </c>
      <c r="E18" s="8">
        <v>10.587999999999999</v>
      </c>
      <c r="G18" s="8">
        <v>11.868</v>
      </c>
      <c r="H18" s="8">
        <v>7.0979999999999999</v>
      </c>
    </row>
    <row r="19" spans="1:8">
      <c r="A19" s="8">
        <v>8.9589999999999996</v>
      </c>
      <c r="B19" s="8">
        <v>5.8179999999999996</v>
      </c>
      <c r="D19" s="6">
        <v>14.137</v>
      </c>
      <c r="E19" s="8">
        <v>10.122999999999999</v>
      </c>
      <c r="G19" s="8">
        <v>13.032</v>
      </c>
      <c r="H19" s="8">
        <v>7.9119999999999999</v>
      </c>
    </row>
    <row r="20" spans="1:8">
      <c r="A20" s="8">
        <v>13.73</v>
      </c>
      <c r="B20" s="8">
        <v>8.9589999999999996</v>
      </c>
      <c r="D20" s="6">
        <v>10.821</v>
      </c>
      <c r="E20" s="8">
        <v>7.7960000000000003</v>
      </c>
      <c r="G20" s="8">
        <v>9.0760000000000005</v>
      </c>
      <c r="H20" s="8">
        <v>5.4690000000000003</v>
      </c>
    </row>
  </sheetData>
  <mergeCells count="3">
    <mergeCell ref="A10:B10"/>
    <mergeCell ref="D10:E10"/>
    <mergeCell ref="G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Kern</dc:creator>
  <cp:lastModifiedBy>david jesus guijosa infante</cp:lastModifiedBy>
  <dcterms:created xsi:type="dcterms:W3CDTF">2020-11-02T18:38:35Z</dcterms:created>
  <dcterms:modified xsi:type="dcterms:W3CDTF">2020-11-10T05:22:14Z</dcterms:modified>
</cp:coreProperties>
</file>