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6DD81570-69D2-4CA9-A76E-C49D07535B08}" xr6:coauthVersionLast="45" xr6:coauthVersionMax="45" xr10:uidLastSave="{00000000-0000-0000-0000-000000000000}"/>
  <bookViews>
    <workbookView xWindow="-22222" yWindow="-104" windowWidth="22326" windowHeight="12050" activeTab="1" xr2:uid="{B4A97372-2232-014A-A5B8-71FB7DC25134}"/>
  </bookViews>
  <sheets>
    <sheet name="Sheet1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G31" i="1"/>
  <c r="G22" i="1"/>
  <c r="G13" i="1"/>
  <c r="G4" i="1"/>
  <c r="H22" i="1"/>
  <c r="I22" i="1" l="1"/>
  <c r="I31" i="1"/>
  <c r="D22" i="1"/>
  <c r="E22" i="1"/>
  <c r="D36" i="1"/>
  <c r="E36" i="1" s="1"/>
  <c r="E27" i="1"/>
  <c r="D23" i="1"/>
  <c r="E23" i="1" s="1"/>
  <c r="D24" i="1"/>
  <c r="E24" i="1" s="1"/>
  <c r="D25" i="1"/>
  <c r="E25" i="1" s="1"/>
  <c r="D26" i="1"/>
  <c r="E26" i="1" s="1"/>
  <c r="D27" i="1"/>
  <c r="D14" i="1"/>
  <c r="E14" i="1" s="1"/>
  <c r="D15" i="1"/>
  <c r="E15" i="1" s="1"/>
  <c r="D16" i="1"/>
  <c r="E16" i="1" s="1"/>
  <c r="D17" i="1"/>
  <c r="E17" i="1" s="1"/>
  <c r="D18" i="1"/>
  <c r="E18" i="1" s="1"/>
  <c r="D9" i="1"/>
  <c r="E9" i="1" s="1"/>
  <c r="D6" i="1"/>
  <c r="E6" i="1" s="1"/>
  <c r="D7" i="1"/>
  <c r="E7" i="1" s="1"/>
  <c r="D8" i="1"/>
  <c r="E8" i="1" s="1"/>
  <c r="D5" i="1"/>
  <c r="E5" i="1" s="1"/>
  <c r="D4" i="1"/>
  <c r="E4" i="1" s="1"/>
  <c r="D13" i="1"/>
  <c r="E13" i="1" s="1"/>
  <c r="D32" i="1"/>
  <c r="E32" i="1" s="1"/>
  <c r="D33" i="1"/>
  <c r="E33" i="1" s="1"/>
  <c r="D34" i="1"/>
  <c r="E34" i="1" s="1"/>
  <c r="D35" i="1"/>
  <c r="E35" i="1" s="1"/>
  <c r="D31" i="1"/>
  <c r="E31" i="1" s="1"/>
</calcChain>
</file>

<file path=xl/sharedStrings.xml><?xml version="1.0" encoding="utf-8"?>
<sst xmlns="http://schemas.openxmlformats.org/spreadsheetml/2006/main" count="42" uniqueCount="23">
  <si>
    <t>Simple Harmonic Oscillator - Spring #1</t>
  </si>
  <si>
    <t>m (kg)</t>
  </si>
  <si>
    <t>start time</t>
  </si>
  <si>
    <t>end time</t>
  </si>
  <si>
    <t>T (s)</t>
  </si>
  <si>
    <r>
      <t>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(s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</si>
  <si>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t>Simple Harmonic Oscillator - Spring #2</t>
  </si>
  <si>
    <t>Simple Harmonic Oscillator - Springs in Parallel</t>
  </si>
  <si>
    <t>Simple Harmonic Oscillator - Springs in Series</t>
  </si>
  <si>
    <t>expected</t>
  </si>
  <si>
    <t>measured</t>
  </si>
  <si>
    <r>
      <t>k</t>
    </r>
    <r>
      <rPr>
        <i/>
        <vertAlign val="subscript"/>
        <sz val="12"/>
        <color theme="1"/>
        <rFont val="Calibri"/>
        <family val="2"/>
        <scheme val="minor"/>
      </rPr>
      <t>1</t>
    </r>
    <r>
      <rPr>
        <i/>
        <sz val="12"/>
        <color theme="1"/>
        <rFont val="Calibri"/>
        <family val="2"/>
        <scheme val="minor"/>
      </rPr>
      <t xml:space="preserve"> (kg/s</t>
    </r>
    <r>
      <rPr>
        <i/>
        <vertAlign val="superscript"/>
        <sz val="12"/>
        <color theme="1"/>
        <rFont val="Calibri (Body)"/>
      </rPr>
      <t>2</t>
    </r>
    <r>
      <rPr>
        <i/>
        <sz val="12"/>
        <color theme="1"/>
        <rFont val="Calibri"/>
        <family val="2"/>
        <scheme val="minor"/>
      </rPr>
      <t xml:space="preserve">) </t>
    </r>
  </si>
  <si>
    <r>
      <t>k</t>
    </r>
    <r>
      <rPr>
        <i/>
        <vertAlign val="subscript"/>
        <sz val="12"/>
        <color theme="1"/>
        <rFont val="Calibri (Body)"/>
      </rPr>
      <t>2</t>
    </r>
    <r>
      <rPr>
        <i/>
        <sz val="12"/>
        <color theme="1"/>
        <rFont val="Calibri"/>
        <family val="2"/>
        <scheme val="minor"/>
      </rPr>
      <t xml:space="preserve"> (kg/s</t>
    </r>
    <r>
      <rPr>
        <i/>
        <vertAlign val="superscript"/>
        <sz val="12"/>
        <color theme="1"/>
        <rFont val="Calibri (Body)"/>
      </rPr>
      <t>2</t>
    </r>
    <r>
      <rPr>
        <i/>
        <sz val="12"/>
        <color theme="1"/>
        <rFont val="Calibri"/>
        <family val="2"/>
        <scheme val="minor"/>
      </rPr>
      <t xml:space="preserve">) </t>
    </r>
  </si>
  <si>
    <r>
      <t>k</t>
    </r>
    <r>
      <rPr>
        <i/>
        <vertAlign val="subscript"/>
        <sz val="12"/>
        <color theme="1"/>
        <rFont val="Calibri"/>
        <family val="2"/>
        <scheme val="minor"/>
      </rPr>
      <t>parallel</t>
    </r>
    <r>
      <rPr>
        <i/>
        <sz val="12"/>
        <color theme="1"/>
        <rFont val="Calibri"/>
        <family val="2"/>
        <scheme val="minor"/>
      </rPr>
      <t xml:space="preserve"> (kg/s</t>
    </r>
    <r>
      <rPr>
        <i/>
        <vertAlign val="superscript"/>
        <sz val="12"/>
        <color theme="1"/>
        <rFont val="Calibri (Body)"/>
      </rPr>
      <t>2</t>
    </r>
    <r>
      <rPr>
        <i/>
        <sz val="12"/>
        <color theme="1"/>
        <rFont val="Calibri"/>
        <family val="2"/>
        <scheme val="minor"/>
      </rPr>
      <t>)</t>
    </r>
  </si>
  <si>
    <r>
      <t>k</t>
    </r>
    <r>
      <rPr>
        <i/>
        <vertAlign val="subscript"/>
        <sz val="12"/>
        <color theme="1"/>
        <rFont val="Calibri"/>
        <family val="2"/>
        <scheme val="minor"/>
      </rPr>
      <t>series</t>
    </r>
    <r>
      <rPr>
        <i/>
        <sz val="12"/>
        <color theme="1"/>
        <rFont val="Calibri"/>
        <family val="2"/>
        <scheme val="minor"/>
      </rPr>
      <t xml:space="preserve"> (kg/s</t>
    </r>
    <r>
      <rPr>
        <i/>
        <vertAlign val="superscript"/>
        <sz val="12"/>
        <color theme="1"/>
        <rFont val="Calibri (Body)"/>
      </rPr>
      <t>2</t>
    </r>
    <r>
      <rPr>
        <i/>
        <sz val="12"/>
        <color theme="1"/>
        <rFont val="Calibri"/>
        <family val="2"/>
        <scheme val="minor"/>
      </rPr>
      <t>)</t>
    </r>
  </si>
  <si>
    <t>% error</t>
  </si>
  <si>
    <t>Did the expected and measured values of the spring constant for springs in parallel and series agree?  Was this expected?</t>
  </si>
  <si>
    <t>Why do we not have an expected value of the spring constant for the individual springs?</t>
  </si>
  <si>
    <t>This question will be graded on completeness.  There are no right or wrong answers, as I am seeking your opinion.  What did you think of the labs?  Were they easy/hard?  Did you find them interesting/boring?  Did they help you learn the material?  Please elaborate.  Note: your opinion is greately appreciated!</t>
  </si>
  <si>
    <t>error</t>
  </si>
  <si>
    <t>Yes the measured values of the spring and constant for springs in parallel and series agree and it also was expected.</t>
  </si>
  <si>
    <t>The reason why we do not have an expected value of the spring and constant for the individual springs is because we have diferent masses for each trial.</t>
  </si>
  <si>
    <t>I think they were easy and interesting. It did help me learn the material but I really hated the write ups. They were useful though.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</si>
</sst>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"/>
  </numFmts>
  <fonts count="8">
    <font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vertAlign val="subscript"/>
      <sz val="12"/>
      <color theme="1"/>
      <name val="Calibri"/>
      <family val="2"/>
      <scheme val="minor"/>
    </font>
    <font>
      <i/>
      <vertAlign val="superscript"/>
      <sz val="12"/>
      <color theme="1"/>
      <name val="Calibri (Body)"/>
    </font>
    <font>
      <i/>
      <vertAlign val="subscript"/>
      <sz val="12"/>
      <color theme="1"/>
      <name val="Calibri (Body)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Font="1" applyAlignment="1">
      <alignment horizontal="center" vertical="center"/>
    </xf>
    <xf numFmtId="9" fontId="0" fillId="0" borderId="0" xfId="1" applyFont="1"/>
    <xf numFmtId="168" fontId="0" fillId="0" borderId="0" xfId="0" applyNumberFormat="1" applyFont="1" applyAlignment="1">
      <alignment horizontal="center" vertical="center"/>
    </xf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Harmonic Oscillator </a:t>
            </a:r>
            <a:br>
              <a:rPr lang="en-US"/>
            </a:br>
            <a:r>
              <a:rPr lang="en-US"/>
              <a:t>Time Vs.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6296881216845"/>
          <c:y val="0.18706263317969687"/>
          <c:w val="0.67695121145630666"/>
          <c:h val="0.6377864062270332"/>
        </c:manualLayout>
      </c:layout>
      <c:scatterChart>
        <c:scatterStyle val="lineMarker"/>
        <c:varyColors val="0"/>
        <c:ser>
          <c:idx val="0"/>
          <c:order val="0"/>
          <c:tx>
            <c:v>Spring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787783938123256"/>
                  <c:y val="0.416813430804398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Sheet1!$A$4:$A$9</c:f>
              <c:numCache>
                <c:formatCode>General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</c:numCache>
            </c:numRef>
          </c:xVal>
          <c:yVal>
            <c:numRef>
              <c:f>Sheet1!$E$4:$E$9</c:f>
              <c:numCache>
                <c:formatCode>0.00</c:formatCode>
                <c:ptCount val="6"/>
                <c:pt idx="0">
                  <c:v>582.25690000000009</c:v>
                </c:pt>
                <c:pt idx="1">
                  <c:v>746.38240000000019</c:v>
                </c:pt>
                <c:pt idx="2">
                  <c:v>920.51559999999995</c:v>
                </c:pt>
                <c:pt idx="3">
                  <c:v>1071.2529000000002</c:v>
                </c:pt>
                <c:pt idx="4">
                  <c:v>1249.6224999999995</c:v>
                </c:pt>
                <c:pt idx="5">
                  <c:v>1398.76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2-4CC1-88EC-DB2E3F0363B6}"/>
            </c:ext>
          </c:extLst>
        </c:ser>
        <c:ser>
          <c:idx val="1"/>
          <c:order val="1"/>
          <c:tx>
            <c:v>Spring #2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4787783938123256"/>
                  <c:y val="0.48986962216396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Sheet1!$A$13:$A$18</c:f>
              <c:numCache>
                <c:formatCode>General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</c:numCache>
            </c:numRef>
          </c:xVal>
          <c:yVal>
            <c:numRef>
              <c:f>Sheet1!$E$13:$E$18</c:f>
              <c:numCache>
                <c:formatCode>General</c:formatCode>
                <c:ptCount val="6"/>
                <c:pt idx="0">
                  <c:v>555.54489999999998</c:v>
                </c:pt>
                <c:pt idx="1">
                  <c:v>708.62440000000004</c:v>
                </c:pt>
                <c:pt idx="2">
                  <c:v>865.53639999999984</c:v>
                </c:pt>
                <c:pt idx="3">
                  <c:v>1027.2025000000003</c:v>
                </c:pt>
                <c:pt idx="4">
                  <c:v>1192.3209000000002</c:v>
                </c:pt>
                <c:pt idx="5">
                  <c:v>1341.0243999999998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2-4CC1-88EC-DB2E3F0363B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075597264"/>
        <c:axId val="2075600176"/>
      </c:scatterChart>
      <c:valAx>
        <c:axId val="207559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00176"/>
        <c:crosses val="autoZero"/>
        <c:crossBetween val="midCat"/>
      </c:valAx>
      <c:valAx>
        <c:axId val="20756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9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Harmonic Oscillator - Parallel </a:t>
            </a:r>
            <a:br>
              <a:rPr lang="en-US"/>
            </a:br>
            <a:r>
              <a:rPr lang="en-US"/>
              <a:t>Time Vs.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19320173550575"/>
          <c:y val="0.20879563040509785"/>
          <c:w val="0.66365855886244896"/>
          <c:h val="0.60543468365953579"/>
        </c:manualLayout>
      </c:layout>
      <c:scatterChart>
        <c:scatterStyle val="lineMarker"/>
        <c:varyColors val="0"/>
        <c:ser>
          <c:idx val="0"/>
          <c:order val="0"/>
          <c:tx>
            <c:v>Parallel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56285199912011"/>
                  <c:y val="0.306314064633591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812.6x + 194.03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Sheet1!$A$22:$A$27</c:f>
              <c:numCache>
                <c:formatCode>General</c:formatCode>
                <c:ptCount val="6"/>
                <c:pt idx="0">
                  <c:v>0.5</c:v>
                </c:pt>
                <c:pt idx="1">
                  <c:v>0.7</c:v>
                </c:pt>
                <c:pt idx="2">
                  <c:v>0.9</c:v>
                </c:pt>
                <c:pt idx="3">
                  <c:v>1.1000000000000001</c:v>
                </c:pt>
                <c:pt idx="4">
                  <c:v>1.3</c:v>
                </c:pt>
                <c:pt idx="5">
                  <c:v>1.5</c:v>
                </c:pt>
              </c:numCache>
            </c:numRef>
          </c:xVal>
          <c:yVal>
            <c:numRef>
              <c:f>Sheet1!$E$22:$E$27</c:f>
              <c:numCache>
                <c:formatCode>0.00</c:formatCode>
                <c:ptCount val="6"/>
                <c:pt idx="0">
                  <c:v>597.31360000000006</c:v>
                </c:pt>
                <c:pt idx="1">
                  <c:v>767.29000000000019</c:v>
                </c:pt>
                <c:pt idx="2">
                  <c:v>921.72960000000023</c:v>
                </c:pt>
                <c:pt idx="3">
                  <c:v>1090.9809</c:v>
                </c:pt>
                <c:pt idx="4">
                  <c:v>1252.4521</c:v>
                </c:pt>
                <c:pt idx="5">
                  <c:v>1410.0025000000003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7FE-420D-B713-AAA259A14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97264"/>
        <c:axId val="2075600176"/>
      </c:scatterChart>
      <c:valAx>
        <c:axId val="207559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600176"/>
        <c:crosses val="autoZero"/>
        <c:crossBetween val="midCat"/>
      </c:valAx>
      <c:valAx>
        <c:axId val="207560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59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Simple Harmonic Oscillator - Series 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Time Vs. Mass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3886045494313208E-2"/>
                  <c:y val="0.418133597891469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Sheet1!$A$31:$A$36</c:f>
              <c:numCache>
                <c:formatCode>0.00</c:formatCode>
                <c:ptCount val="6"/>
                <c:pt idx="0">
                  <c:v>0.2</c:v>
                </c:pt>
                <c:pt idx="1">
                  <c:v>0.25</c:v>
                </c:pt>
                <c:pt idx="2">
                  <c:v>0.3</c:v>
                </c:pt>
                <c:pt idx="3">
                  <c:v>0.35</c:v>
                </c:pt>
                <c:pt idx="4">
                  <c:v>0.4</c:v>
                </c:pt>
                <c:pt idx="5">
                  <c:v>0.45</c:v>
                </c:pt>
              </c:numCache>
            </c:numRef>
          </c:xVal>
          <c:yVal>
            <c:numRef>
              <c:f>Sheet1!$E$31:$E$36</c:f>
              <c:numCache>
                <c:formatCode>General</c:formatCode>
                <c:ptCount val="6"/>
                <c:pt idx="0">
                  <c:v>1016.9720999999998</c:v>
                </c:pt>
                <c:pt idx="1">
                  <c:v>1186.8025000000002</c:v>
                </c:pt>
                <c:pt idx="2">
                  <c:v>1335.9024999999997</c:v>
                </c:pt>
                <c:pt idx="3">
                  <c:v>1495.3689000000002</c:v>
                </c:pt>
                <c:pt idx="4">
                  <c:v>1653.2355999999997</c:v>
                </c:pt>
                <c:pt idx="5">
                  <c:v>1797.7600000000004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0-4865-ACC3-6C5ECBEEB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158608"/>
        <c:axId val="114801088"/>
      </c:scatterChart>
      <c:valAx>
        <c:axId val="213515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1088"/>
        <c:crosses val="autoZero"/>
        <c:crossBetween val="midCat"/>
      </c:valAx>
      <c:valAx>
        <c:axId val="1148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15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1053386</xdr:colOff>
      <xdr:row>1</xdr:row>
      <xdr:rowOff>149959</xdr:rowOff>
    </xdr:from>
    <xdr:to>
      <xdr:col>14</xdr:col>
      <xdr:colOff>614477</xdr:colOff>
      <xdr:row>16</xdr:row>
      <xdr:rowOff>204825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5921B3-3CF8-41AD-B13F-3CBF1999D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124358</xdr:colOff>
      <xdr:row>17</xdr:row>
      <xdr:rowOff>212142</xdr:rowOff>
    </xdr:from>
    <xdr:to>
      <xdr:col>14</xdr:col>
      <xdr:colOff>351130</xdr:colOff>
      <xdr:row>29</xdr:row>
      <xdr:rowOff>131674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1A6B2C-BBFA-4757-8D60-68C0EDACA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146303</xdr:colOff>
      <xdr:row>30</xdr:row>
      <xdr:rowOff>47548</xdr:rowOff>
    </xdr:from>
    <xdr:to>
      <xdr:col>14</xdr:col>
      <xdr:colOff>329183</xdr:colOff>
      <xdr:row>43</xdr:row>
      <xdr:rowOff>138989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72F9B7-E776-4FC3-8E99-E1913858E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AB3B-A994-7A48-9282-4A08EF0B751F}">
  <dimension ref="A2:I36"/>
  <sheetViews>
    <sheetView zoomScaleNormal="100" workbookViewId="0">
      <selection activeCell="H4" sqref="H4"/>
    </sheetView>
  </sheetViews>
  <sheetFormatPr defaultColWidth="10.90625" defaultRowHeight="16.149999999999999"/>
  <cols>
    <col min="6" max="6" width="7.6328125" customWidth="1"/>
    <col min="7" max="8" width="13.1796875" customWidth="1"/>
  </cols>
  <sheetData>
    <row r="2" spans="1:7">
      <c r="A2" t="s">
        <v>0</v>
      </c>
    </row>
    <row r="3" spans="1:7" ht="18.45">
      <c r="A3" s="3" t="s">
        <v>1</v>
      </c>
      <c r="B3" s="3" t="s">
        <v>2</v>
      </c>
      <c r="C3" s="3" t="s">
        <v>3</v>
      </c>
      <c r="D3" s="3" t="s">
        <v>4</v>
      </c>
      <c r="E3" s="1" t="s">
        <v>5</v>
      </c>
      <c r="G3" s="5" t="s">
        <v>11</v>
      </c>
    </row>
    <row r="4" spans="1:7" ht="17.850000000000001">
      <c r="A4">
        <v>0.3</v>
      </c>
      <c r="B4" s="7">
        <v>3.81</v>
      </c>
      <c r="C4" s="7">
        <v>27.94</v>
      </c>
      <c r="D4" s="7">
        <f>C4-B4</f>
        <v>24.130000000000003</v>
      </c>
      <c r="E4" s="7">
        <f>D4*D4</f>
        <v>582.25690000000009</v>
      </c>
      <c r="G4" s="4">
        <f>4*POWER(PI(),2)/1640.8</f>
        <v>2.4060469042148605E-2</v>
      </c>
    </row>
    <row r="5" spans="1:7" ht="17.850000000000001">
      <c r="A5">
        <v>0.4</v>
      </c>
      <c r="B5" s="7">
        <v>6.63</v>
      </c>
      <c r="C5" s="7">
        <v>33.950000000000003</v>
      </c>
      <c r="D5" s="7">
        <f t="shared" ref="D5:D9" si="0">C5-B5</f>
        <v>27.320000000000004</v>
      </c>
      <c r="E5" s="7">
        <f t="shared" ref="E5:E9" si="1">D5*D5</f>
        <v>746.38240000000019</v>
      </c>
      <c r="G5" s="4"/>
    </row>
    <row r="6" spans="1:7" ht="17.850000000000001">
      <c r="A6">
        <v>0.5</v>
      </c>
      <c r="B6" s="7">
        <v>4.0599999999999996</v>
      </c>
      <c r="C6" s="7">
        <v>34.4</v>
      </c>
      <c r="D6" s="7">
        <f t="shared" ref="D6:D7" si="2">C6-B6</f>
        <v>30.34</v>
      </c>
      <c r="E6" s="7">
        <f t="shared" si="1"/>
        <v>920.51559999999995</v>
      </c>
      <c r="G6" s="4"/>
    </row>
    <row r="7" spans="1:7" ht="17.850000000000001">
      <c r="A7">
        <v>0.6</v>
      </c>
      <c r="B7" s="7">
        <v>6.97</v>
      </c>
      <c r="C7" s="7">
        <v>39.700000000000003</v>
      </c>
      <c r="D7" s="7">
        <f t="shared" si="2"/>
        <v>32.730000000000004</v>
      </c>
      <c r="E7" s="7">
        <f t="shared" si="1"/>
        <v>1071.2529000000002</v>
      </c>
      <c r="G7" s="4"/>
    </row>
    <row r="8" spans="1:7" ht="17.850000000000001">
      <c r="A8">
        <v>0.7</v>
      </c>
      <c r="B8" s="7">
        <v>7.41</v>
      </c>
      <c r="C8" s="7">
        <v>42.76</v>
      </c>
      <c r="D8" s="7">
        <f t="shared" si="0"/>
        <v>35.349999999999994</v>
      </c>
      <c r="E8" s="7">
        <f t="shared" si="1"/>
        <v>1249.6224999999995</v>
      </c>
      <c r="G8" s="4"/>
    </row>
    <row r="9" spans="1:7" ht="17.850000000000001">
      <c r="A9">
        <v>0.8</v>
      </c>
      <c r="B9" s="7">
        <v>5.49</v>
      </c>
      <c r="C9" s="7">
        <v>42.89</v>
      </c>
      <c r="D9" s="7">
        <f t="shared" si="0"/>
        <v>37.4</v>
      </c>
      <c r="E9" s="7">
        <f t="shared" si="1"/>
        <v>1398.76</v>
      </c>
      <c r="G9" s="4"/>
    </row>
    <row r="11" spans="1:7">
      <c r="A11" t="s">
        <v>6</v>
      </c>
    </row>
    <row r="12" spans="1:7" ht="17" customHeight="1">
      <c r="A12" s="3" t="s">
        <v>1</v>
      </c>
      <c r="B12" s="3" t="s">
        <v>2</v>
      </c>
      <c r="C12" s="3" t="s">
        <v>3</v>
      </c>
      <c r="D12" s="3" t="s">
        <v>4</v>
      </c>
      <c r="E12" s="1" t="s">
        <v>5</v>
      </c>
      <c r="G12" s="5" t="s">
        <v>12</v>
      </c>
    </row>
    <row r="13" spans="1:7" ht="16" customHeight="1">
      <c r="A13">
        <v>0.3</v>
      </c>
      <c r="B13" s="7">
        <v>1.56</v>
      </c>
      <c r="C13" s="7">
        <v>25.13</v>
      </c>
      <c r="D13">
        <f>C13-B13</f>
        <v>23.57</v>
      </c>
      <c r="E13">
        <f>D13*D13</f>
        <v>555.54489999999998</v>
      </c>
      <c r="G13" s="4">
        <f>4*POWER(PI(),2)/1582.9</f>
        <v>2.4940563272700379E-2</v>
      </c>
    </row>
    <row r="14" spans="1:7" ht="17.850000000000001">
      <c r="A14">
        <v>0.4</v>
      </c>
      <c r="B14" s="7">
        <v>2.93</v>
      </c>
      <c r="C14" s="7">
        <v>29.55</v>
      </c>
      <c r="D14">
        <f t="shared" ref="D14:D18" si="3">C14-B14</f>
        <v>26.62</v>
      </c>
      <c r="E14">
        <f t="shared" ref="E14:E18" si="4">D14*D14</f>
        <v>708.62440000000004</v>
      </c>
      <c r="G14" s="4"/>
    </row>
    <row r="15" spans="1:7" ht="17.850000000000001">
      <c r="A15">
        <v>0.5</v>
      </c>
      <c r="B15" s="7">
        <v>7.84</v>
      </c>
      <c r="C15" s="7">
        <v>37.26</v>
      </c>
      <c r="D15">
        <f t="shared" si="3"/>
        <v>29.419999999999998</v>
      </c>
      <c r="E15">
        <f t="shared" si="4"/>
        <v>865.53639999999984</v>
      </c>
      <c r="G15" s="4"/>
    </row>
    <row r="16" spans="1:7" ht="17.850000000000001">
      <c r="A16">
        <v>0.6</v>
      </c>
      <c r="B16" s="7">
        <v>11.47</v>
      </c>
      <c r="C16" s="7">
        <v>43.52</v>
      </c>
      <c r="D16">
        <f t="shared" si="3"/>
        <v>32.050000000000004</v>
      </c>
      <c r="E16">
        <f t="shared" si="4"/>
        <v>1027.2025000000003</v>
      </c>
      <c r="G16" s="4"/>
    </row>
    <row r="17" spans="1:9" ht="17.850000000000001">
      <c r="A17">
        <v>0.7</v>
      </c>
      <c r="B17" s="7">
        <v>4.82</v>
      </c>
      <c r="C17" s="7">
        <v>39.35</v>
      </c>
      <c r="D17">
        <f t="shared" si="3"/>
        <v>34.53</v>
      </c>
      <c r="E17">
        <f t="shared" si="4"/>
        <v>1192.3209000000002</v>
      </c>
      <c r="G17" s="4"/>
    </row>
    <row r="18" spans="1:9" ht="17.850000000000001">
      <c r="A18">
        <v>0.8</v>
      </c>
      <c r="B18" s="7">
        <v>10.43</v>
      </c>
      <c r="C18" s="7">
        <v>47.05</v>
      </c>
      <c r="D18">
        <f t="shared" si="3"/>
        <v>36.619999999999997</v>
      </c>
      <c r="E18">
        <f t="shared" si="4"/>
        <v>1341.0243999999998</v>
      </c>
      <c r="G18" s="4"/>
    </row>
    <row r="20" spans="1:9">
      <c r="A20" t="s">
        <v>7</v>
      </c>
      <c r="G20" s="2" t="s">
        <v>9</v>
      </c>
      <c r="H20" s="2" t="s">
        <v>10</v>
      </c>
    </row>
    <row r="21" spans="1:9" ht="18.45">
      <c r="A21" s="3" t="s">
        <v>1</v>
      </c>
      <c r="B21" s="3" t="s">
        <v>2</v>
      </c>
      <c r="C21" s="3" t="s">
        <v>3</v>
      </c>
      <c r="D21" s="3" t="s">
        <v>4</v>
      </c>
      <c r="E21" s="1" t="s">
        <v>5</v>
      </c>
      <c r="G21" s="5" t="s">
        <v>13</v>
      </c>
      <c r="H21" s="5" t="s">
        <v>13</v>
      </c>
      <c r="I21" s="3" t="s">
        <v>19</v>
      </c>
    </row>
    <row r="22" spans="1:9">
      <c r="A22">
        <v>0.5</v>
      </c>
      <c r="B22">
        <v>3.98</v>
      </c>
      <c r="C22">
        <v>28.42</v>
      </c>
      <c r="D22">
        <f>C22-B22</f>
        <v>24.44</v>
      </c>
      <c r="E22" s="7">
        <f>D22*D22</f>
        <v>597.31360000000006</v>
      </c>
      <c r="G22" s="11">
        <f>G4+G13</f>
        <v>4.900103231484898E-2</v>
      </c>
      <c r="H22" s="8">
        <f>4*POWER(PI(),2)/812.6</f>
        <v>4.8582842240164202E-2</v>
      </c>
      <c r="I22" s="9">
        <f>(G22-H22)/G22</f>
        <v>8.5343115222095475E-3</v>
      </c>
    </row>
    <row r="23" spans="1:9" ht="17.850000000000001">
      <c r="A23">
        <v>0.7</v>
      </c>
      <c r="B23">
        <v>3.97</v>
      </c>
      <c r="C23">
        <v>31.67</v>
      </c>
      <c r="D23">
        <f t="shared" ref="D23:D27" si="5">C23-B23</f>
        <v>27.700000000000003</v>
      </c>
      <c r="E23" s="7">
        <f t="shared" ref="E23:E27" si="6">D23*D23</f>
        <v>767.29000000000019</v>
      </c>
      <c r="H23" s="4"/>
    </row>
    <row r="24" spans="1:9" ht="17.850000000000001">
      <c r="A24">
        <v>0.9</v>
      </c>
      <c r="B24">
        <v>1.81</v>
      </c>
      <c r="C24">
        <v>32.17</v>
      </c>
      <c r="D24">
        <f t="shared" si="5"/>
        <v>30.360000000000003</v>
      </c>
      <c r="E24" s="7">
        <f t="shared" si="6"/>
        <v>921.72960000000023</v>
      </c>
      <c r="H24" s="4"/>
    </row>
    <row r="25" spans="1:9" ht="17.850000000000001">
      <c r="A25">
        <v>1.1000000000000001</v>
      </c>
      <c r="B25">
        <v>9.91</v>
      </c>
      <c r="C25">
        <v>42.94</v>
      </c>
      <c r="D25">
        <f t="shared" si="5"/>
        <v>33.03</v>
      </c>
      <c r="E25" s="7">
        <f t="shared" si="6"/>
        <v>1090.9809</v>
      </c>
      <c r="H25" s="4"/>
    </row>
    <row r="26" spans="1:9" ht="17.850000000000001">
      <c r="A26">
        <v>1.3</v>
      </c>
      <c r="B26">
        <v>6.85</v>
      </c>
      <c r="C26">
        <v>42.24</v>
      </c>
      <c r="D26">
        <f t="shared" si="5"/>
        <v>35.39</v>
      </c>
      <c r="E26" s="7">
        <f t="shared" si="6"/>
        <v>1252.4521</v>
      </c>
      <c r="H26" s="4"/>
    </row>
    <row r="27" spans="1:9" ht="17.850000000000001">
      <c r="A27">
        <v>1.5</v>
      </c>
      <c r="B27">
        <v>7.58</v>
      </c>
      <c r="C27">
        <v>45.13</v>
      </c>
      <c r="D27">
        <f t="shared" si="5"/>
        <v>37.550000000000004</v>
      </c>
      <c r="E27" s="7">
        <f t="shared" si="6"/>
        <v>1410.0025000000003</v>
      </c>
      <c r="H27" s="4"/>
    </row>
    <row r="29" spans="1:9">
      <c r="A29" t="s">
        <v>8</v>
      </c>
      <c r="G29" s="2" t="s">
        <v>9</v>
      </c>
      <c r="H29" s="2" t="s">
        <v>10</v>
      </c>
    </row>
    <row r="30" spans="1:9" ht="17" customHeight="1">
      <c r="A30" s="3" t="s">
        <v>1</v>
      </c>
      <c r="B30" s="3" t="s">
        <v>2</v>
      </c>
      <c r="C30" s="3" t="s">
        <v>3</v>
      </c>
      <c r="D30" s="3" t="s">
        <v>4</v>
      </c>
      <c r="E30" s="1" t="s">
        <v>5</v>
      </c>
      <c r="G30" s="5" t="s">
        <v>14</v>
      </c>
      <c r="H30" s="5" t="s">
        <v>14</v>
      </c>
      <c r="I30" s="3" t="s">
        <v>15</v>
      </c>
    </row>
    <row r="31" spans="1:9" ht="16" customHeight="1">
      <c r="A31" s="7">
        <v>0.2</v>
      </c>
      <c r="B31">
        <v>5.73</v>
      </c>
      <c r="C31">
        <v>37.619999999999997</v>
      </c>
      <c r="D31">
        <f>C31-B31</f>
        <v>31.889999999999997</v>
      </c>
      <c r="E31">
        <f>D31*D31</f>
        <v>1016.9720999999998</v>
      </c>
      <c r="G31" s="10">
        <f>(G4*G13)/(G4+G13)</f>
        <v>1.2246306295361675E-2</v>
      </c>
      <c r="H31" s="8">
        <f>4*POWER(PI(),2)/3121.5</f>
        <v>1.2647258562984921E-2</v>
      </c>
      <c r="I31" s="9">
        <f>(G31-H31)/G31</f>
        <v>-3.2740669549895865E-2</v>
      </c>
    </row>
    <row r="32" spans="1:9" ht="17.850000000000001">
      <c r="A32" s="7">
        <v>0.25</v>
      </c>
      <c r="B32">
        <v>5.87</v>
      </c>
      <c r="C32">
        <v>40.32</v>
      </c>
      <c r="D32">
        <f t="shared" ref="D32:D35" si="7">C32-B32</f>
        <v>34.450000000000003</v>
      </c>
      <c r="E32">
        <f t="shared" ref="E32:E35" si="8">D32*D32</f>
        <v>1186.8025000000002</v>
      </c>
      <c r="H32" s="4"/>
    </row>
    <row r="33" spans="1:8" ht="17.850000000000001">
      <c r="A33" s="7">
        <v>0.3</v>
      </c>
      <c r="B33">
        <v>1.89</v>
      </c>
      <c r="C33">
        <v>38.44</v>
      </c>
      <c r="D33">
        <f t="shared" si="7"/>
        <v>36.549999999999997</v>
      </c>
      <c r="E33">
        <f t="shared" si="8"/>
        <v>1335.9024999999997</v>
      </c>
      <c r="H33" s="4"/>
    </row>
    <row r="34" spans="1:8" ht="17.850000000000001">
      <c r="A34" s="7">
        <v>0.35</v>
      </c>
      <c r="B34">
        <v>13.22</v>
      </c>
      <c r="C34">
        <v>51.89</v>
      </c>
      <c r="D34">
        <f t="shared" si="7"/>
        <v>38.67</v>
      </c>
      <c r="E34">
        <f t="shared" si="8"/>
        <v>1495.3689000000002</v>
      </c>
      <c r="H34" s="4"/>
    </row>
    <row r="35" spans="1:8" ht="17.850000000000001">
      <c r="A35" s="7">
        <v>0.4</v>
      </c>
      <c r="B35">
        <v>13.67</v>
      </c>
      <c r="C35">
        <v>54.33</v>
      </c>
      <c r="D35">
        <f t="shared" si="7"/>
        <v>40.659999999999997</v>
      </c>
      <c r="E35">
        <f t="shared" si="8"/>
        <v>1653.2355999999997</v>
      </c>
      <c r="H35" s="4"/>
    </row>
    <row r="36" spans="1:8" ht="17.850000000000001">
      <c r="A36" s="7">
        <v>0.45</v>
      </c>
      <c r="B36">
        <v>6.12</v>
      </c>
      <c r="C36">
        <v>48.52</v>
      </c>
      <c r="D36">
        <f>C36-B36</f>
        <v>42.400000000000006</v>
      </c>
      <c r="E36">
        <f>D36*D36</f>
        <v>1797.7600000000004</v>
      </c>
      <c r="H36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38CA9-2737-9145-BDCE-3FA5FACDA803}">
  <dimension ref="A1:A6"/>
  <sheetViews>
    <sheetView tabSelected="1" workbookViewId="0">
      <selection activeCell="A7" sqref="A7"/>
    </sheetView>
  </sheetViews>
  <sheetFormatPr defaultColWidth="10.90625" defaultRowHeight="16.149999999999999"/>
  <cols>
    <col min="1" max="1" width="106" customWidth="1"/>
  </cols>
  <sheetData>
    <row r="1" spans="1:1" ht="21.05" customHeight="1">
      <c r="A1" s="6" t="s">
        <v>16</v>
      </c>
    </row>
    <row r="2" spans="1:1" ht="177" customHeight="1">
      <c r="A2" s="6" t="s">
        <v>20</v>
      </c>
    </row>
    <row r="3" spans="1:1" ht="20.05" customHeight="1">
      <c r="A3" s="6" t="s">
        <v>17</v>
      </c>
    </row>
    <row r="4" spans="1:1" ht="160" customHeight="1">
      <c r="A4" s="6" t="s">
        <v>21</v>
      </c>
    </row>
    <row r="5" spans="1:1" ht="48.4">
      <c r="A5" s="6" t="s">
        <v>18</v>
      </c>
    </row>
    <row r="6" spans="1:1" ht="176" customHeight="1">
      <c r="A6" s="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Kern</dc:creator>
  <cp:lastModifiedBy>david jesus guijosa infante</cp:lastModifiedBy>
  <dcterms:created xsi:type="dcterms:W3CDTF">2020-11-22T02:59:49Z</dcterms:created>
  <dcterms:modified xsi:type="dcterms:W3CDTF">2020-12-08T05:35:44Z</dcterms:modified>
</cp:coreProperties>
</file>