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ADC5C68B-A2D6-4C5C-8AC4-BFD01889393E}" xr6:coauthVersionLast="45" xr6:coauthVersionMax="45" xr10:uidLastSave="{00000000-0000-0000-0000-000000000000}"/>
  <bookViews>
    <workbookView xWindow="1475" yWindow="0" windowWidth="20321" windowHeight="8582" activeTab="1" xr2:uid="{00000000-000D-0000-FFFF-FFFF00000000}"/>
  </bookViews>
  <sheets>
    <sheet name="P1" sheetId="1" r:id="rId1"/>
    <sheet name="P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" l="1"/>
  <c r="I8" i="2" s="1"/>
  <c r="H8" i="2"/>
  <c r="G8" i="2"/>
  <c r="H5" i="2"/>
  <c r="I5" i="2"/>
  <c r="G5" i="2"/>
  <c r="D7" i="2"/>
  <c r="E7" i="2"/>
  <c r="F7" i="2"/>
  <c r="C7" i="2"/>
  <c r="H4" i="2"/>
  <c r="I4" i="2" s="1"/>
  <c r="G4" i="2"/>
  <c r="D6" i="2"/>
  <c r="E6" i="2"/>
  <c r="F6" i="2"/>
  <c r="C6" i="2"/>
  <c r="G6" i="2" s="1"/>
  <c r="D15" i="1"/>
  <c r="C15" i="1"/>
  <c r="D14" i="1"/>
  <c r="C14" i="1"/>
  <c r="F4" i="1"/>
  <c r="F5" i="1"/>
  <c r="F6" i="1"/>
  <c r="F7" i="1"/>
  <c r="F8" i="1"/>
  <c r="F9" i="1"/>
  <c r="F10" i="1"/>
  <c r="F11" i="1"/>
  <c r="F3" i="1"/>
  <c r="C13" i="1"/>
  <c r="C12" i="1"/>
  <c r="E7" i="1"/>
  <c r="E8" i="1"/>
  <c r="E9" i="1"/>
  <c r="D4" i="1"/>
  <c r="E4" i="1" s="1"/>
  <c r="D5" i="1"/>
  <c r="E5" i="1" s="1"/>
  <c r="D6" i="1"/>
  <c r="E6" i="1" s="1"/>
  <c r="D7" i="1"/>
  <c r="D8" i="1"/>
  <c r="D9" i="1"/>
  <c r="D10" i="1"/>
  <c r="E10" i="1" s="1"/>
  <c r="D11" i="1"/>
  <c r="E11" i="1" s="1"/>
  <c r="D3" i="1"/>
  <c r="E3" i="1" s="1"/>
  <c r="G7" i="2" l="1"/>
  <c r="H6" i="2"/>
  <c r="D13" i="1"/>
  <c r="D12" i="1"/>
  <c r="H7" i="2" l="1"/>
  <c r="I6" i="2"/>
</calcChain>
</file>

<file path=xl/sharedStrings.xml><?xml version="1.0" encoding="utf-8"?>
<sst xmlns="http://schemas.openxmlformats.org/spreadsheetml/2006/main" count="21" uniqueCount="21">
  <si>
    <t>Value</t>
  </si>
  <si>
    <t>Coin flip #</t>
  </si>
  <si>
    <t>Head</t>
  </si>
  <si>
    <t>Tail</t>
  </si>
  <si>
    <t>Heads 6-10</t>
  </si>
  <si>
    <t>Tails 6-10</t>
  </si>
  <si>
    <t>Average:</t>
  </si>
  <si>
    <t>L(cm)</t>
  </si>
  <si>
    <t>W(cm)</t>
  </si>
  <si>
    <t>H(cm)</t>
  </si>
  <si>
    <t>m(g)</t>
  </si>
  <si>
    <t>Abs. unc</t>
  </si>
  <si>
    <t>Max</t>
  </si>
  <si>
    <t>A(cm^2)</t>
  </si>
  <si>
    <t>V(cm^3)</t>
  </si>
  <si>
    <t>D(g/cm^3)</t>
  </si>
  <si>
    <t>Expected %</t>
  </si>
  <si>
    <t>% Unc.</t>
  </si>
  <si>
    <t>Sum:</t>
  </si>
  <si>
    <t>Standard deviation:</t>
  </si>
  <si>
    <t>Percentage Uncertainty: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</si>
</sst>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rgb="FFFF818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Fill="1" applyBorder="1" applyAlignment="1">
      <alignment horizontal="right" vertical="center"/>
    </xf>
    <xf numFmtId="2" fontId="0" fillId="0" borderId="6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2" borderId="2" xfId="0" applyNumberFormat="1" applyFill="1" applyBorder="1"/>
    <xf numFmtId="2" fontId="0" fillId="2" borderId="1" xfId="0" applyNumberFormat="1" applyFill="1" applyBorder="1"/>
    <xf numFmtId="0" fontId="0" fillId="3" borderId="7" xfId="0" applyFill="1" applyBorder="1"/>
    <xf numFmtId="0" fontId="0" fillId="3" borderId="8" xfId="0" applyFill="1" applyBorder="1"/>
    <xf numFmtId="2" fontId="0" fillId="3" borderId="2" xfId="0" applyNumberFormat="1" applyFill="1" applyBorder="1"/>
    <xf numFmtId="2" fontId="0" fillId="3" borderId="18" xfId="0" applyNumberFormat="1" applyFill="1" applyBorder="1"/>
    <xf numFmtId="0" fontId="0" fillId="2" borderId="7" xfId="0" applyFill="1" applyBorder="1"/>
    <xf numFmtId="2" fontId="0" fillId="4" borderId="1" xfId="0" applyNumberFormat="1" applyFill="1" applyBorder="1"/>
    <xf numFmtId="2" fontId="0" fillId="4" borderId="14" xfId="0" applyNumberFormat="1" applyFill="1" applyBorder="1"/>
    <xf numFmtId="2" fontId="0" fillId="5" borderId="1" xfId="0" applyNumberFormat="1" applyFill="1" applyBorder="1"/>
    <xf numFmtId="2" fontId="0" fillId="5" borderId="14" xfId="0" applyNumberFormat="1" applyFill="1" applyBorder="1"/>
    <xf numFmtId="2" fontId="0" fillId="6" borderId="16" xfId="0" applyNumberFormat="1" applyFill="1" applyBorder="1"/>
    <xf numFmtId="2" fontId="0" fillId="6" borderId="17" xfId="0" applyNumberFormat="1" applyFill="1" applyBorder="1"/>
    <xf numFmtId="2" fontId="0" fillId="6" borderId="1" xfId="0" applyNumberFormat="1" applyFill="1" applyBorder="1"/>
    <xf numFmtId="2" fontId="0" fillId="6" borderId="14" xfId="0" applyNumberFormat="1" applyFill="1" applyBorder="1"/>
    <xf numFmtId="0" fontId="0" fillId="5" borderId="4" xfId="0" applyFill="1" applyBorder="1"/>
    <xf numFmtId="0" fontId="0" fillId="6" borderId="5" xfId="0" applyFill="1" applyBorder="1"/>
    <xf numFmtId="0" fontId="0" fillId="4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C39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5"/>
  <sheetViews>
    <sheetView workbookViewId="0">
      <selection activeCell="D13" sqref="D13"/>
    </sheetView>
  </sheetViews>
  <sheetFormatPr defaultRowHeight="14.4" x14ac:dyDescent="0.3"/>
  <cols>
    <col min="2" max="2" width="19.59765625" bestFit="1" customWidth="1"/>
    <col min="3" max="6" width="10.69921875" style="1" customWidth="1"/>
  </cols>
  <sheetData>
    <row r="1" spans="2:6" ht="15" thickBot="1" x14ac:dyDescent="0.35"/>
    <row r="2" spans="2:6" x14ac:dyDescent="0.3">
      <c r="B2" s="31" t="s">
        <v>1</v>
      </c>
      <c r="C2" s="32" t="s">
        <v>3</v>
      </c>
      <c r="D2" s="32" t="s">
        <v>2</v>
      </c>
      <c r="E2" s="32" t="s">
        <v>4</v>
      </c>
      <c r="F2" s="33" t="s">
        <v>5</v>
      </c>
    </row>
    <row r="3" spans="2:6" x14ac:dyDescent="0.3">
      <c r="B3" s="34">
        <v>1</v>
      </c>
      <c r="C3" s="30">
        <v>7</v>
      </c>
      <c r="D3" s="30">
        <f>16-C3</f>
        <v>9</v>
      </c>
      <c r="E3" s="30" t="str">
        <f>IF(D3&lt;6,"n",IF(D3&gt;10,"n","y"))</f>
        <v>y</v>
      </c>
      <c r="F3" s="35" t="str">
        <f>IF(C3&lt;6,"n",IF(C3&gt;10,"n","y"))</f>
        <v>y</v>
      </c>
    </row>
    <row r="4" spans="2:6" x14ac:dyDescent="0.3">
      <c r="B4" s="34">
        <v>2</v>
      </c>
      <c r="C4" s="30">
        <v>7</v>
      </c>
      <c r="D4" s="30">
        <f>16-C4</f>
        <v>9</v>
      </c>
      <c r="E4" s="30" t="str">
        <f t="shared" ref="E4:E11" si="0">IF(D4&lt;6,"n",IF(D4&gt;10,"n","y"))</f>
        <v>y</v>
      </c>
      <c r="F4" s="35" t="str">
        <f t="shared" ref="F4:F11" si="1">IF(C4&lt;6,"n",IF(C4&gt;10,"n","y"))</f>
        <v>y</v>
      </c>
    </row>
    <row r="5" spans="2:6" x14ac:dyDescent="0.3">
      <c r="B5" s="34">
        <v>3</v>
      </c>
      <c r="C5" s="30">
        <v>9</v>
      </c>
      <c r="D5" s="30">
        <f>16-C5</f>
        <v>7</v>
      </c>
      <c r="E5" s="30" t="str">
        <f t="shared" si="0"/>
        <v>y</v>
      </c>
      <c r="F5" s="35" t="str">
        <f t="shared" si="1"/>
        <v>y</v>
      </c>
    </row>
    <row r="6" spans="2:6" x14ac:dyDescent="0.3">
      <c r="B6" s="34">
        <v>4</v>
      </c>
      <c r="C6" s="30">
        <v>8</v>
      </c>
      <c r="D6" s="30">
        <f>16-C6</f>
        <v>8</v>
      </c>
      <c r="E6" s="30" t="str">
        <f t="shared" si="0"/>
        <v>y</v>
      </c>
      <c r="F6" s="35" t="str">
        <f t="shared" si="1"/>
        <v>y</v>
      </c>
    </row>
    <row r="7" spans="2:6" x14ac:dyDescent="0.3">
      <c r="B7" s="34">
        <v>5</v>
      </c>
      <c r="C7" s="30">
        <v>9</v>
      </c>
      <c r="D7" s="30">
        <f>16-C7</f>
        <v>7</v>
      </c>
      <c r="E7" s="30" t="str">
        <f t="shared" si="0"/>
        <v>y</v>
      </c>
      <c r="F7" s="35" t="str">
        <f t="shared" si="1"/>
        <v>y</v>
      </c>
    </row>
    <row r="8" spans="2:6" x14ac:dyDescent="0.3">
      <c r="B8" s="34">
        <v>6</v>
      </c>
      <c r="C8" s="30">
        <v>9</v>
      </c>
      <c r="D8" s="30">
        <f>16-C8</f>
        <v>7</v>
      </c>
      <c r="E8" s="30" t="str">
        <f t="shared" si="0"/>
        <v>y</v>
      </c>
      <c r="F8" s="35" t="str">
        <f t="shared" si="1"/>
        <v>y</v>
      </c>
    </row>
    <row r="9" spans="2:6" x14ac:dyDescent="0.3">
      <c r="B9" s="34">
        <v>7</v>
      </c>
      <c r="C9" s="30">
        <v>9</v>
      </c>
      <c r="D9" s="30">
        <f>16-C9</f>
        <v>7</v>
      </c>
      <c r="E9" s="30" t="str">
        <f t="shared" si="0"/>
        <v>y</v>
      </c>
      <c r="F9" s="35" t="str">
        <f t="shared" si="1"/>
        <v>y</v>
      </c>
    </row>
    <row r="10" spans="2:6" x14ac:dyDescent="0.3">
      <c r="B10" s="34">
        <v>8</v>
      </c>
      <c r="C10" s="30">
        <v>10</v>
      </c>
      <c r="D10" s="30">
        <f>16-C10</f>
        <v>6</v>
      </c>
      <c r="E10" s="30" t="str">
        <f t="shared" si="0"/>
        <v>y</v>
      </c>
      <c r="F10" s="35" t="str">
        <f t="shared" si="1"/>
        <v>y</v>
      </c>
    </row>
    <row r="11" spans="2:6" ht="15" thickBot="1" x14ac:dyDescent="0.35">
      <c r="B11" s="36">
        <v>9</v>
      </c>
      <c r="C11" s="37">
        <v>8</v>
      </c>
      <c r="D11" s="37">
        <f>16-C11</f>
        <v>8</v>
      </c>
      <c r="E11" s="37" t="str">
        <f t="shared" si="0"/>
        <v>y</v>
      </c>
      <c r="F11" s="38" t="str">
        <f t="shared" si="1"/>
        <v>y</v>
      </c>
    </row>
    <row r="12" spans="2:6" ht="15" thickBot="1" x14ac:dyDescent="0.35">
      <c r="B12" s="7" t="s">
        <v>6</v>
      </c>
      <c r="C12" s="8">
        <f>AVERAGE(C3:C11)</f>
        <v>8.4444444444444446</v>
      </c>
      <c r="D12" s="9">
        <f>AVERAGE(D3:D11)</f>
        <v>7.5555555555555554</v>
      </c>
      <c r="E12" s="2"/>
      <c r="F12" s="2"/>
    </row>
    <row r="13" spans="2:6" ht="15" thickBot="1" x14ac:dyDescent="0.35">
      <c r="B13" s="3" t="s">
        <v>19</v>
      </c>
      <c r="C13" s="5">
        <f>STDEVP(C3:C11)</f>
        <v>0.95581391856029185</v>
      </c>
      <c r="D13" s="6">
        <f>STDEVP(D3:D11)</f>
        <v>0.95581391856029185</v>
      </c>
      <c r="E13" s="2"/>
      <c r="F13" s="2"/>
    </row>
    <row r="14" spans="2:6" ht="15" thickBot="1" x14ac:dyDescent="0.35">
      <c r="B14" s="3" t="s">
        <v>20</v>
      </c>
      <c r="C14" s="5">
        <f>100*C13/C12</f>
        <v>11.318849035582403</v>
      </c>
      <c r="D14" s="6">
        <f>100*D13/D12</f>
        <v>12.650478333886216</v>
      </c>
      <c r="E14" s="2"/>
      <c r="F14" s="2"/>
    </row>
    <row r="15" spans="2:6" ht="15" thickBot="1" x14ac:dyDescent="0.35">
      <c r="B15" s="4" t="s">
        <v>18</v>
      </c>
      <c r="C15" s="5">
        <f>SUM(C3:C11)</f>
        <v>76</v>
      </c>
      <c r="D15" s="6">
        <f>SUM(D3:D11)</f>
        <v>68</v>
      </c>
      <c r="E15" s="2"/>
      <c r="F15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6567-10DA-48D5-9E92-9ABF29C2BADF}">
  <dimension ref="B2:I8"/>
  <sheetViews>
    <sheetView tabSelected="1" workbookViewId="0">
      <selection activeCell="B3" sqref="B3:I8"/>
    </sheetView>
  </sheetViews>
  <sheetFormatPr defaultRowHeight="14.4" x14ac:dyDescent="0.3"/>
  <cols>
    <col min="2" max="2" width="9.59765625" bestFit="1" customWidth="1"/>
  </cols>
  <sheetData>
    <row r="2" spans="2:9" ht="15" thickBot="1" x14ac:dyDescent="0.35"/>
    <row r="3" spans="2:9" ht="15" thickBot="1" x14ac:dyDescent="0.35">
      <c r="B3" s="28"/>
      <c r="C3" s="16" t="s">
        <v>7</v>
      </c>
      <c r="D3" s="16" t="s">
        <v>8</v>
      </c>
      <c r="E3" s="16" t="s">
        <v>9</v>
      </c>
      <c r="F3" s="16" t="s">
        <v>10</v>
      </c>
      <c r="G3" s="12" t="s">
        <v>13</v>
      </c>
      <c r="H3" s="12" t="s">
        <v>14</v>
      </c>
      <c r="I3" s="13" t="s">
        <v>15</v>
      </c>
    </row>
    <row r="4" spans="2:9" x14ac:dyDescent="0.3">
      <c r="B4" s="29" t="s">
        <v>0</v>
      </c>
      <c r="C4" s="10">
        <v>7.5</v>
      </c>
      <c r="D4" s="10">
        <v>4.9000000000000004</v>
      </c>
      <c r="E4" s="10">
        <v>1.8</v>
      </c>
      <c r="F4" s="10">
        <v>25.8</v>
      </c>
      <c r="G4" s="14">
        <f>C4*D4</f>
        <v>36.75</v>
      </c>
      <c r="H4" s="14">
        <f>G4*E4</f>
        <v>66.150000000000006</v>
      </c>
      <c r="I4" s="15">
        <f>F4/H4</f>
        <v>0.39002267573696142</v>
      </c>
    </row>
    <row r="5" spans="2:9" x14ac:dyDescent="0.3">
      <c r="B5" s="29" t="s">
        <v>11</v>
      </c>
      <c r="C5" s="11">
        <v>0.1</v>
      </c>
      <c r="D5" s="11">
        <v>0.1</v>
      </c>
      <c r="E5" s="11">
        <v>0.1</v>
      </c>
      <c r="F5" s="11">
        <v>0.1</v>
      </c>
      <c r="G5" s="23">
        <f>G6-G4</f>
        <v>1.25</v>
      </c>
      <c r="H5" s="23">
        <f t="shared" ref="H5:I5" si="0">H6-H4</f>
        <v>6.0499999999999972</v>
      </c>
      <c r="I5" s="24">
        <f t="shared" si="0"/>
        <v>-3.1296913964108219E-2</v>
      </c>
    </row>
    <row r="6" spans="2:9" x14ac:dyDescent="0.3">
      <c r="B6" s="27" t="s">
        <v>12</v>
      </c>
      <c r="C6" s="17">
        <f>C4+C5</f>
        <v>7.6</v>
      </c>
      <c r="D6" s="17">
        <f t="shared" ref="D6:F6" si="1">D4+D5</f>
        <v>5</v>
      </c>
      <c r="E6" s="17">
        <f t="shared" si="1"/>
        <v>1.9000000000000001</v>
      </c>
      <c r="F6" s="17">
        <f t="shared" si="1"/>
        <v>25.900000000000002</v>
      </c>
      <c r="G6" s="17">
        <f>C6*D6</f>
        <v>38</v>
      </c>
      <c r="H6" s="17">
        <f>G6*E6</f>
        <v>72.2</v>
      </c>
      <c r="I6" s="18">
        <f>F6/H6</f>
        <v>0.3587257617728532</v>
      </c>
    </row>
    <row r="7" spans="2:9" x14ac:dyDescent="0.3">
      <c r="B7" s="25" t="s">
        <v>17</v>
      </c>
      <c r="C7" s="19">
        <f>C5/C4*100</f>
        <v>1.3333333333333335</v>
      </c>
      <c r="D7" s="19">
        <f t="shared" ref="D7:F7" si="2">D5/D4*100</f>
        <v>2.0408163265306123</v>
      </c>
      <c r="E7" s="19">
        <f t="shared" si="2"/>
        <v>5.5555555555555562</v>
      </c>
      <c r="F7" s="19">
        <f t="shared" si="2"/>
        <v>0.38759689922480622</v>
      </c>
      <c r="G7" s="19">
        <f>100*G5/G4</f>
        <v>3.4013605442176869</v>
      </c>
      <c r="H7" s="19">
        <f>100*H5/H4</f>
        <v>9.1458805744519989</v>
      </c>
      <c r="I7" s="20">
        <f>ABS(100*I5/I4)</f>
        <v>8.0243831733556537</v>
      </c>
    </row>
    <row r="8" spans="2:9" ht="15" thickBot="1" x14ac:dyDescent="0.35">
      <c r="B8" s="26" t="s">
        <v>16</v>
      </c>
      <c r="C8" s="21"/>
      <c r="D8" s="21"/>
      <c r="E8" s="21"/>
      <c r="F8" s="21"/>
      <c r="G8" s="21">
        <f>C7+D7</f>
        <v>3.3741496598639458</v>
      </c>
      <c r="H8" s="21">
        <f>D7+E7</f>
        <v>7.596371882086169</v>
      </c>
      <c r="I8" s="22">
        <f>I7+F7</f>
        <v>8.4119800725804605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jesus guijosa infante</dc:creator>
  <cp:lastModifiedBy>david jesus guijosa infante</cp:lastModifiedBy>
  <dcterms:created xsi:type="dcterms:W3CDTF">2015-06-05T18:17:20Z</dcterms:created>
  <dcterms:modified xsi:type="dcterms:W3CDTF">2020-08-31T21:03:20Z</dcterms:modified>
</cp:coreProperties>
</file>