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A19C4A64-29B3-4EE2-8612-FA41A00EAAF7}" xr6:coauthVersionLast="45" xr6:coauthVersionMax="45" xr10:uidLastSave="{00000000-0000-0000-0000-000000000000}"/>
  <bookViews>
    <workbookView xWindow="-22222" yWindow="-104" windowWidth="22326" windowHeight="12050" xr2:uid="{3C7676CE-5F7B-1546-85B8-AC650AE05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13" i="1"/>
  <c r="K15" i="1" s="1"/>
  <c r="K29" i="1"/>
  <c r="K62" i="1"/>
  <c r="K79" i="1"/>
  <c r="K81" i="1" s="1"/>
  <c r="K43" i="1"/>
  <c r="K10" i="1"/>
  <c r="K26" i="1"/>
  <c r="K59" i="1"/>
  <c r="K76" i="1"/>
  <c r="K31" i="1" l="1"/>
  <c r="K48" i="1"/>
  <c r="K64" i="1"/>
</calcChain>
</file>

<file path=xl/sharedStrings.xml><?xml version="1.0" encoding="utf-8"?>
<sst xmlns="http://schemas.openxmlformats.org/spreadsheetml/2006/main" count="63" uniqueCount="19">
  <si>
    <t>Name:</t>
  </si>
  <si>
    <t>Trial 1</t>
  </si>
  <si>
    <t>x (cm)</t>
  </si>
  <si>
    <t>y (cm)</t>
  </si>
  <si>
    <t>Trial 2</t>
  </si>
  <si>
    <t>Trial 3</t>
  </si>
  <si>
    <t>Trial 4</t>
  </si>
  <si>
    <t>Trial 5</t>
  </si>
  <si>
    <t>Calculations</t>
  </si>
  <si>
    <t>Coefficients from the equation of the best-fit parabola:</t>
  </si>
  <si>
    <t>A</t>
  </si>
  <si>
    <t>B</t>
  </si>
  <si>
    <t>C</t>
  </si>
  <si>
    <t>Calculate the magnitude of the initial velocity:</t>
  </si>
  <si>
    <t>Calculate the angle of he initial velocity:</t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</si>
  <si>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Calibri"/>
        <family val="2"/>
        <scheme val="minor"/>
      </rPr>
      <t xml:space="preserve">  =  </t>
    </r>
  </si>
  <si>
    <r>
      <t>v</t>
    </r>
    <r>
      <rPr>
        <vertAlign val="subscript"/>
        <sz val="12"/>
        <color theme="1"/>
        <rFont val="Calibri"/>
        <family val="2"/>
        <scheme val="minor"/>
      </rPr>
      <t>o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 =   </t>
    </r>
  </si>
  <si>
    <r>
      <t>v</t>
    </r>
    <r>
      <rPr>
        <vertAlign val="sub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 =  </t>
    </r>
  </si>
  <si>
    <t>David Guijosa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</si>
</sst>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1" formatCode="0.000"/>
    <numFmt numFmtId="172" formatCode="0.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Motion -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364122441686255"/>
                  <c:y val="0.43989407816994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68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170</c:v>
                </c:pt>
              </c:numCache>
            </c:numRef>
          </c:xVal>
          <c:y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23</c:v>
                </c:pt>
                <c:pt idx="3">
                  <c:v>33</c:v>
                </c:pt>
                <c:pt idx="4">
                  <c:v>40</c:v>
                </c:pt>
                <c:pt idx="5">
                  <c:v>45</c:v>
                </c:pt>
                <c:pt idx="6">
                  <c:v>45</c:v>
                </c:pt>
                <c:pt idx="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8-4C13-A456-28FB1345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13888"/>
        <c:axId val="1569279200"/>
      </c:scatterChart>
      <c:valAx>
        <c:axId val="1723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79200"/>
        <c:crosses val="autoZero"/>
        <c:crossBetween val="midCat"/>
      </c:valAx>
      <c:valAx>
        <c:axId val="15692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Motion - Trial 2</a:t>
            </a:r>
          </a:p>
        </c:rich>
      </c:tx>
      <c:layout>
        <c:manualLayout>
          <c:xMode val="edge"/>
          <c:yMode val="edge"/>
          <c:x val="0.26260185459393737"/>
          <c:y val="3.1806602499698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09537501108984"/>
                  <c:y val="0.54101350211059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Sheet1!$A$19:$A$32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30</c:v>
                </c:pt>
                <c:pt idx="3">
                  <c:v>35</c:v>
                </c:pt>
                <c:pt idx="4">
                  <c:v>50</c:v>
                </c:pt>
                <c:pt idx="5">
                  <c:v>55</c:v>
                </c:pt>
                <c:pt idx="6">
                  <c:v>70</c:v>
                </c:pt>
                <c:pt idx="7">
                  <c:v>83</c:v>
                </c:pt>
                <c:pt idx="8">
                  <c:v>98</c:v>
                </c:pt>
                <c:pt idx="9">
                  <c:v>110</c:v>
                </c:pt>
                <c:pt idx="10">
                  <c:v>125</c:v>
                </c:pt>
                <c:pt idx="11">
                  <c:v>140</c:v>
                </c:pt>
                <c:pt idx="12">
                  <c:v>145</c:v>
                </c:pt>
                <c:pt idx="13">
                  <c:v>160</c:v>
                </c:pt>
              </c:numCache>
            </c:numRef>
          </c:xVal>
          <c:yVal>
            <c:numRef>
              <c:f>Sheet1!$B$19:$B$32</c:f>
              <c:numCache>
                <c:formatCode>General</c:formatCode>
                <c:ptCount val="14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66</c:v>
                </c:pt>
                <c:pt idx="8">
                  <c:v>71</c:v>
                </c:pt>
                <c:pt idx="9">
                  <c:v>76</c:v>
                </c:pt>
                <c:pt idx="10">
                  <c:v>81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1E-4A02-A911-4835A433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13888"/>
        <c:axId val="1569279200"/>
      </c:scatterChart>
      <c:valAx>
        <c:axId val="1723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79200"/>
        <c:crosses val="autoZero"/>
        <c:crossBetween val="midCat"/>
      </c:valAx>
      <c:valAx>
        <c:axId val="15692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Motion - Trial 3</a:t>
            </a:r>
          </a:p>
        </c:rich>
      </c:tx>
      <c:layout>
        <c:manualLayout>
          <c:xMode val="edge"/>
          <c:yMode val="edge"/>
          <c:x val="0.26260185459393737"/>
          <c:y val="3.1806602499698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131231077006509E-2"/>
                  <c:y val="-0.52801310081362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Sheet1!$A$36:$A$47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138</c:v>
                </c:pt>
                <c:pt idx="7">
                  <c:v>140</c:v>
                </c:pt>
                <c:pt idx="8">
                  <c:v>145</c:v>
                </c:pt>
                <c:pt idx="9">
                  <c:v>148</c:v>
                </c:pt>
                <c:pt idx="10">
                  <c:v>150</c:v>
                </c:pt>
                <c:pt idx="11">
                  <c:v>153</c:v>
                </c:pt>
              </c:numCache>
            </c:numRef>
          </c:xVal>
          <c:yVal>
            <c:numRef>
              <c:f>Sheet1!$B$36:$B$47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65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88</c:v>
                </c:pt>
                <c:pt idx="7">
                  <c:v>80</c:v>
                </c:pt>
                <c:pt idx="8">
                  <c:v>65</c:v>
                </c:pt>
                <c:pt idx="9">
                  <c:v>55</c:v>
                </c:pt>
                <c:pt idx="10">
                  <c:v>48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D-41EC-8868-A2796F59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13888"/>
        <c:axId val="1569279200"/>
      </c:scatterChart>
      <c:valAx>
        <c:axId val="1723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79200"/>
        <c:crosses val="autoZero"/>
        <c:crossBetween val="midCat"/>
      </c:valAx>
      <c:valAx>
        <c:axId val="15692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Motion - Trial 4</a:t>
            </a:r>
          </a:p>
        </c:rich>
      </c:tx>
      <c:layout>
        <c:manualLayout>
          <c:xMode val="edge"/>
          <c:yMode val="edge"/>
          <c:x val="0.26260185459393737"/>
          <c:y val="3.1806602499698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2203645460418378E-2"/>
                  <c:y val="0.5374737034214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Sheet1!$A$52:$A$59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28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Sheet1!$B$52:$B$59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57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B-43C2-A000-772F6024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13888"/>
        <c:axId val="1569279200"/>
      </c:scatterChart>
      <c:valAx>
        <c:axId val="1723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79200"/>
        <c:crosses val="autoZero"/>
        <c:crossBetween val="midCat"/>
      </c:valAx>
      <c:valAx>
        <c:axId val="15692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Motion - Trial 5</a:t>
            </a:r>
          </a:p>
        </c:rich>
      </c:tx>
      <c:layout>
        <c:manualLayout>
          <c:xMode val="edge"/>
          <c:yMode val="edge"/>
          <c:x val="0.26260185459393737"/>
          <c:y val="3.1806602499698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9702205344859257E-2"/>
                  <c:y val="0.52458851205493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Sheet1!$A$69:$A$76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33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75</c:v>
                </c:pt>
              </c:numCache>
            </c:numRef>
          </c:xVal>
          <c:yVal>
            <c:numRef>
              <c:f>Sheet1!$B$69:$B$76</c:f>
              <c:numCache>
                <c:formatCode>General</c:formatCode>
                <c:ptCount val="8"/>
                <c:pt idx="0">
                  <c:v>15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58</c:v>
                </c:pt>
                <c:pt idx="5">
                  <c:v>63</c:v>
                </c:pt>
                <c:pt idx="6">
                  <c:v>68</c:v>
                </c:pt>
                <c:pt idx="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1-4A82-8769-6605AE7C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13888"/>
        <c:axId val="1569279200"/>
      </c:scatterChart>
      <c:valAx>
        <c:axId val="1723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79200"/>
        <c:crosses val="autoZero"/>
        <c:crossBetween val="midCat"/>
      </c:valAx>
      <c:valAx>
        <c:axId val="15692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7314</xdr:colOff>
      <xdr:row>3</xdr:row>
      <xdr:rowOff>3657</xdr:rowOff>
    </xdr:from>
    <xdr:to>
      <xdr:col>6</xdr:col>
      <xdr:colOff>497433</xdr:colOff>
      <xdr:row>14</xdr:row>
      <xdr:rowOff>138989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781DE-96F3-4EA3-AB60-D8D3057D4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7315</xdr:colOff>
      <xdr:row>17</xdr:row>
      <xdr:rowOff>7316</xdr:rowOff>
    </xdr:from>
    <xdr:to>
      <xdr:col>6</xdr:col>
      <xdr:colOff>497434</xdr:colOff>
      <xdr:row>30</xdr:row>
      <xdr:rowOff>175565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9C383-8359-4657-AD7C-F779673A6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7315</xdr:colOff>
      <xdr:row>34</xdr:row>
      <xdr:rowOff>7316</xdr:rowOff>
    </xdr:from>
    <xdr:to>
      <xdr:col>6</xdr:col>
      <xdr:colOff>497434</xdr:colOff>
      <xdr:row>47</xdr:row>
      <xdr:rowOff>175565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7EF0B3-BA1D-4ADE-9FDE-40A46107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6</xdr:col>
      <xdr:colOff>490119</xdr:colOff>
      <xdr:row>63</xdr:row>
      <xdr:rowOff>168249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B22F2-F6DA-4CC3-97E2-36DEC11C6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6</xdr:col>
      <xdr:colOff>490119</xdr:colOff>
      <xdr:row>80</xdr:row>
      <xdr:rowOff>168249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64B004-25E2-4EB3-B95B-928A1E87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ADE8-5734-014F-BD15-0A16AD556495}">
  <dimension ref="A1:K81"/>
  <sheetViews>
    <sheetView tabSelected="1" topLeftCell="A25" workbookViewId="0">
      <selection activeCell="K44" sqref="K44"/>
    </sheetView>
  </sheetViews>
  <sheetFormatPr defaultColWidth="10.90625" defaultRowHeight="16.149999999999999"/>
  <cols>
    <col min="11" max="11" width="14.36328125" bestFit="1" customWidth="1"/>
  </cols>
  <sheetData>
    <row r="1" spans="1:11">
      <c r="A1" t="s">
        <v>0</v>
      </c>
      <c r="B1" t="s">
        <v>18</v>
      </c>
    </row>
    <row r="3" spans="1:11">
      <c r="A3" s="1" t="s">
        <v>1</v>
      </c>
      <c r="J3" s="1" t="s">
        <v>8</v>
      </c>
    </row>
    <row r="4" spans="1:11">
      <c r="A4" s="2" t="s">
        <v>2</v>
      </c>
      <c r="B4" s="2" t="s">
        <v>3</v>
      </c>
      <c r="J4" t="s">
        <v>9</v>
      </c>
    </row>
    <row r="5" spans="1:11">
      <c r="A5" s="3">
        <v>0</v>
      </c>
      <c r="B5" s="3">
        <v>0</v>
      </c>
      <c r="C5" s="3"/>
      <c r="J5" s="4" t="s">
        <v>10</v>
      </c>
      <c r="K5">
        <v>2.3999999999999998E-3</v>
      </c>
    </row>
    <row r="6" spans="1:11">
      <c r="A6" s="3">
        <v>15</v>
      </c>
      <c r="B6" s="3">
        <v>10</v>
      </c>
      <c r="C6" s="3"/>
      <c r="J6" s="4" t="s">
        <v>11</v>
      </c>
      <c r="K6">
        <v>0.6522</v>
      </c>
    </row>
    <row r="7" spans="1:11">
      <c r="A7" s="3">
        <v>40</v>
      </c>
      <c r="B7" s="3">
        <v>23</v>
      </c>
      <c r="C7" s="3"/>
      <c r="J7" s="4" t="s">
        <v>12</v>
      </c>
      <c r="K7">
        <v>0.32779999999999998</v>
      </c>
    </row>
    <row r="8" spans="1:11">
      <c r="A8" s="3">
        <v>68</v>
      </c>
      <c r="B8" s="3">
        <v>33</v>
      </c>
      <c r="C8" s="3"/>
    </row>
    <row r="9" spans="1:11">
      <c r="A9" s="3">
        <v>90</v>
      </c>
      <c r="B9" s="3">
        <v>40</v>
      </c>
      <c r="C9" s="3"/>
      <c r="J9" s="5" t="s">
        <v>14</v>
      </c>
    </row>
    <row r="10" spans="1:11" ht="16.7">
      <c r="A10" s="3">
        <v>120</v>
      </c>
      <c r="B10" s="3">
        <v>45</v>
      </c>
      <c r="C10" s="3"/>
      <c r="J10" s="6" t="s">
        <v>15</v>
      </c>
      <c r="K10" s="11">
        <f>ATAN(K6)*180/PI()</f>
        <v>33.112390597400491</v>
      </c>
    </row>
    <row r="11" spans="1:11">
      <c r="A11" s="3">
        <v>150</v>
      </c>
      <c r="B11" s="3">
        <v>45</v>
      </c>
      <c r="C11" s="3"/>
    </row>
    <row r="12" spans="1:11">
      <c r="A12" s="3">
        <v>170</v>
      </c>
      <c r="B12" s="3">
        <v>43</v>
      </c>
      <c r="C12" s="3"/>
      <c r="J12" s="5" t="s">
        <v>13</v>
      </c>
    </row>
    <row r="13" spans="1:11">
      <c r="C13" s="3"/>
      <c r="J13" s="8" t="s">
        <v>16</v>
      </c>
      <c r="K13" s="10">
        <f>490/(2*K5*(COS(ATAN(K6)))^2)</f>
        <v>145505.99408333335</v>
      </c>
    </row>
    <row r="14" spans="1:11">
      <c r="C14" s="3"/>
      <c r="J14" s="8"/>
      <c r="K14" s="10"/>
    </row>
    <row r="15" spans="1:11" ht="18.45">
      <c r="J15" s="7" t="s">
        <v>17</v>
      </c>
      <c r="K15" s="9">
        <f>SQRT(K13)</f>
        <v>381.45247945626642</v>
      </c>
    </row>
    <row r="17" spans="1:11">
      <c r="A17" s="1" t="s">
        <v>4</v>
      </c>
    </row>
    <row r="18" spans="1:11">
      <c r="A18" s="2" t="s">
        <v>2</v>
      </c>
      <c r="B18" s="2" t="s">
        <v>3</v>
      </c>
    </row>
    <row r="19" spans="1:11">
      <c r="A19">
        <v>10</v>
      </c>
      <c r="B19">
        <v>8</v>
      </c>
    </row>
    <row r="20" spans="1:11">
      <c r="A20">
        <v>22</v>
      </c>
      <c r="B20">
        <v>20</v>
      </c>
      <c r="J20" t="s">
        <v>9</v>
      </c>
    </row>
    <row r="21" spans="1:11">
      <c r="A21">
        <v>30</v>
      </c>
      <c r="B21">
        <v>30</v>
      </c>
      <c r="J21" s="4" t="s">
        <v>10</v>
      </c>
      <c r="K21">
        <v>3.5999999999999999E-3</v>
      </c>
    </row>
    <row r="22" spans="1:11">
      <c r="A22">
        <v>35</v>
      </c>
      <c r="B22">
        <v>35</v>
      </c>
      <c r="J22" s="4" t="s">
        <v>11</v>
      </c>
      <c r="K22">
        <v>1.1120000000000001</v>
      </c>
    </row>
    <row r="23" spans="1:11">
      <c r="A23">
        <v>50</v>
      </c>
      <c r="B23">
        <v>45</v>
      </c>
      <c r="J23" s="4" t="s">
        <v>12</v>
      </c>
      <c r="K23">
        <v>-1.33</v>
      </c>
    </row>
    <row r="24" spans="1:11">
      <c r="A24">
        <v>55</v>
      </c>
      <c r="B24">
        <v>50</v>
      </c>
    </row>
    <row r="25" spans="1:11">
      <c r="A25">
        <v>70</v>
      </c>
      <c r="B25">
        <v>60</v>
      </c>
      <c r="J25" s="5" t="s">
        <v>14</v>
      </c>
    </row>
    <row r="26" spans="1:11" ht="16.7">
      <c r="A26">
        <v>83</v>
      </c>
      <c r="B26">
        <v>66</v>
      </c>
      <c r="J26" s="6" t="s">
        <v>15</v>
      </c>
      <c r="K26" s="11">
        <f>ATAN(K22)*180/PI()</f>
        <v>48.035569125055574</v>
      </c>
    </row>
    <row r="27" spans="1:11">
      <c r="A27">
        <v>98</v>
      </c>
      <c r="B27">
        <v>71</v>
      </c>
    </row>
    <row r="28" spans="1:11">
      <c r="A28">
        <v>110</v>
      </c>
      <c r="B28">
        <v>76</v>
      </c>
      <c r="J28" s="5" t="s">
        <v>13</v>
      </c>
    </row>
    <row r="29" spans="1:11">
      <c r="A29">
        <v>125</v>
      </c>
      <c r="B29">
        <v>81</v>
      </c>
      <c r="J29" s="8" t="s">
        <v>16</v>
      </c>
      <c r="K29" s="10">
        <f>490/(2*K21*(COS(ATAN(K22)))^2)</f>
        <v>152209.24444444446</v>
      </c>
    </row>
    <row r="30" spans="1:11">
      <c r="A30">
        <v>140</v>
      </c>
      <c r="B30">
        <v>83</v>
      </c>
      <c r="J30" s="8"/>
      <c r="K30" s="10"/>
    </row>
    <row r="31" spans="1:11" ht="18.45">
      <c r="A31">
        <v>145</v>
      </c>
      <c r="B31">
        <v>84</v>
      </c>
      <c r="J31" s="7" t="s">
        <v>17</v>
      </c>
      <c r="K31" s="9">
        <f>SQRT(K29)</f>
        <v>390.14003184042065</v>
      </c>
    </row>
    <row r="32" spans="1:11">
      <c r="A32">
        <v>160</v>
      </c>
      <c r="B32">
        <v>85</v>
      </c>
    </row>
    <row r="34" spans="1:11">
      <c r="A34" s="1" t="s">
        <v>5</v>
      </c>
    </row>
    <row r="35" spans="1:11">
      <c r="A35" s="2" t="s">
        <v>2</v>
      </c>
      <c r="B35" s="2" t="s">
        <v>3</v>
      </c>
    </row>
    <row r="36" spans="1:11">
      <c r="A36">
        <v>0</v>
      </c>
      <c r="B36">
        <v>30</v>
      </c>
    </row>
    <row r="37" spans="1:11">
      <c r="A37">
        <v>2</v>
      </c>
      <c r="B37">
        <v>40</v>
      </c>
      <c r="J37" t="s">
        <v>9</v>
      </c>
    </row>
    <row r="38" spans="1:11">
      <c r="A38">
        <v>10</v>
      </c>
      <c r="B38">
        <v>65</v>
      </c>
      <c r="J38" s="4" t="s">
        <v>10</v>
      </c>
      <c r="K38">
        <v>2.1899999999999999E-2</v>
      </c>
    </row>
    <row r="39" spans="1:11">
      <c r="A39">
        <v>12</v>
      </c>
      <c r="B39">
        <v>70</v>
      </c>
      <c r="J39" s="4" t="s">
        <v>11</v>
      </c>
      <c r="K39">
        <v>3.4</v>
      </c>
    </row>
    <row r="40" spans="1:11">
      <c r="A40">
        <v>15</v>
      </c>
      <c r="B40">
        <v>80</v>
      </c>
      <c r="J40" s="4" t="s">
        <v>12</v>
      </c>
      <c r="K40">
        <v>33.198</v>
      </c>
    </row>
    <row r="41" spans="1:11">
      <c r="A41">
        <v>20</v>
      </c>
      <c r="B41">
        <v>90</v>
      </c>
    </row>
    <row r="42" spans="1:11">
      <c r="A42">
        <v>138</v>
      </c>
      <c r="B42">
        <v>88</v>
      </c>
      <c r="J42" s="5" t="s">
        <v>14</v>
      </c>
    </row>
    <row r="43" spans="1:11" ht="16.7">
      <c r="A43">
        <v>140</v>
      </c>
      <c r="B43">
        <v>80</v>
      </c>
      <c r="J43" s="6" t="s">
        <v>15</v>
      </c>
      <c r="K43" s="11">
        <f>ATAN(K39)*180/PI()</f>
        <v>73.610459665965223</v>
      </c>
    </row>
    <row r="44" spans="1:11">
      <c r="A44">
        <v>145</v>
      </c>
      <c r="B44">
        <v>65</v>
      </c>
    </row>
    <row r="45" spans="1:11">
      <c r="A45">
        <v>148</v>
      </c>
      <c r="B45">
        <v>55</v>
      </c>
      <c r="J45" s="5" t="s">
        <v>13</v>
      </c>
    </row>
    <row r="46" spans="1:11">
      <c r="A46">
        <v>150</v>
      </c>
      <c r="B46">
        <v>48</v>
      </c>
      <c r="J46" s="8" t="s">
        <v>16</v>
      </c>
      <c r="K46" s="13">
        <f>490/(2*K38*(COS(ATAN(K39)))^2)</f>
        <v>140511.41552511422</v>
      </c>
    </row>
    <row r="47" spans="1:11">
      <c r="A47">
        <v>153</v>
      </c>
      <c r="B47">
        <v>40</v>
      </c>
      <c r="J47" s="8"/>
      <c r="K47" s="13"/>
    </row>
    <row r="48" spans="1:11" ht="18.45">
      <c r="J48" s="7" t="s">
        <v>17</v>
      </c>
      <c r="K48" s="9">
        <f>SQRT(K46)</f>
        <v>374.84852343995465</v>
      </c>
    </row>
    <row r="50" spans="1:11">
      <c r="A50" s="1" t="s">
        <v>6</v>
      </c>
    </row>
    <row r="51" spans="1:11">
      <c r="A51" s="2" t="s">
        <v>2</v>
      </c>
      <c r="B51" s="2" t="s">
        <v>3</v>
      </c>
    </row>
    <row r="52" spans="1:11">
      <c r="A52">
        <v>0</v>
      </c>
      <c r="B52">
        <v>20</v>
      </c>
    </row>
    <row r="53" spans="1:11">
      <c r="A53">
        <v>5</v>
      </c>
      <c r="B53">
        <v>30</v>
      </c>
      <c r="J53" t="s">
        <v>9</v>
      </c>
    </row>
    <row r="54" spans="1:11">
      <c r="A54">
        <v>10</v>
      </c>
      <c r="B54">
        <v>40</v>
      </c>
      <c r="J54" s="4" t="s">
        <v>10</v>
      </c>
      <c r="K54">
        <v>1.34E-2</v>
      </c>
    </row>
    <row r="55" spans="1:11">
      <c r="A55">
        <v>15</v>
      </c>
      <c r="B55">
        <v>50</v>
      </c>
      <c r="J55" s="4" t="s">
        <v>11</v>
      </c>
      <c r="K55">
        <v>2.1722000000000001</v>
      </c>
    </row>
    <row r="56" spans="1:11">
      <c r="A56">
        <v>20</v>
      </c>
      <c r="B56">
        <v>57</v>
      </c>
      <c r="J56" s="4" t="s">
        <v>12</v>
      </c>
      <c r="K56">
        <v>19.762</v>
      </c>
    </row>
    <row r="57" spans="1:11">
      <c r="A57">
        <v>28</v>
      </c>
      <c r="B57">
        <v>70</v>
      </c>
    </row>
    <row r="58" spans="1:11">
      <c r="A58">
        <v>35</v>
      </c>
      <c r="B58">
        <v>80</v>
      </c>
      <c r="J58" s="5" t="s">
        <v>14</v>
      </c>
    </row>
    <row r="59" spans="1:11" ht="16.7">
      <c r="A59">
        <v>45</v>
      </c>
      <c r="B59">
        <v>90</v>
      </c>
      <c r="J59" s="6" t="s">
        <v>15</v>
      </c>
      <c r="K59" s="11">
        <f>ATAN(K55)*180/PI()</f>
        <v>65.280417172537355</v>
      </c>
    </row>
    <row r="61" spans="1:11">
      <c r="J61" s="5" t="s">
        <v>13</v>
      </c>
    </row>
    <row r="62" spans="1:11">
      <c r="J62" s="8" t="s">
        <v>16</v>
      </c>
      <c r="K62" s="10">
        <f>490/(2*K54*(COS(ATAN(K55)))^2)</f>
        <v>104553.80192537315</v>
      </c>
    </row>
    <row r="63" spans="1:11">
      <c r="J63" s="8"/>
      <c r="K63" s="10"/>
    </row>
    <row r="64" spans="1:11" ht="18.45">
      <c r="J64" s="7" t="s">
        <v>17</v>
      </c>
      <c r="K64" s="12">
        <f>SQRT(K62)</f>
        <v>323.34780334088117</v>
      </c>
    </row>
    <row r="67" spans="1:11">
      <c r="A67" s="1" t="s">
        <v>7</v>
      </c>
    </row>
    <row r="68" spans="1:11">
      <c r="A68" s="2" t="s">
        <v>2</v>
      </c>
      <c r="B68" s="2" t="s">
        <v>3</v>
      </c>
    </row>
    <row r="69" spans="1:11">
      <c r="A69" s="3">
        <v>0</v>
      </c>
      <c r="B69" s="3">
        <v>15</v>
      </c>
    </row>
    <row r="70" spans="1:11">
      <c r="A70" s="3">
        <v>10</v>
      </c>
      <c r="B70" s="3">
        <v>25</v>
      </c>
      <c r="J70" t="s">
        <v>9</v>
      </c>
    </row>
    <row r="71" spans="1:11">
      <c r="A71" s="3">
        <v>20</v>
      </c>
      <c r="B71" s="3">
        <v>38</v>
      </c>
      <c r="J71" s="4" t="s">
        <v>10</v>
      </c>
      <c r="K71">
        <v>3.2000000000000002E-3</v>
      </c>
    </row>
    <row r="72" spans="1:11">
      <c r="A72" s="3">
        <v>33</v>
      </c>
      <c r="B72" s="3">
        <v>51</v>
      </c>
      <c r="J72" s="4" t="s">
        <v>11</v>
      </c>
      <c r="K72">
        <v>1.2221</v>
      </c>
    </row>
    <row r="73" spans="1:11">
      <c r="A73" s="3">
        <v>40</v>
      </c>
      <c r="B73" s="3">
        <v>58</v>
      </c>
      <c r="J73" s="4" t="s">
        <v>12</v>
      </c>
      <c r="K73">
        <v>14.321999999999999</v>
      </c>
    </row>
    <row r="74" spans="1:11">
      <c r="A74" s="3">
        <v>45</v>
      </c>
      <c r="B74" s="3">
        <v>63</v>
      </c>
    </row>
    <row r="75" spans="1:11">
      <c r="A75" s="3">
        <v>50</v>
      </c>
      <c r="B75" s="3">
        <v>68</v>
      </c>
      <c r="J75" s="5" t="s">
        <v>14</v>
      </c>
    </row>
    <row r="76" spans="1:11" ht="16.7">
      <c r="A76" s="3">
        <v>75</v>
      </c>
      <c r="B76" s="3">
        <v>88</v>
      </c>
      <c r="J76" s="6" t="s">
        <v>15</v>
      </c>
      <c r="K76" s="11">
        <f>ATAN(K72)*180/PI()</f>
        <v>50.707784908805124</v>
      </c>
    </row>
    <row r="78" spans="1:11">
      <c r="J78" s="5" t="s">
        <v>13</v>
      </c>
    </row>
    <row r="79" spans="1:11">
      <c r="J79" s="8" t="s">
        <v>16</v>
      </c>
      <c r="K79" s="10">
        <f>490/(2*K71*(COS(ATAN(K72)))^2)</f>
        <v>190910.76889062504</v>
      </c>
    </row>
    <row r="80" spans="1:11">
      <c r="J80" s="8"/>
      <c r="K80" s="10"/>
    </row>
    <row r="81" spans="10:11" ht="18.45">
      <c r="J81" s="7" t="s">
        <v>17</v>
      </c>
      <c r="K81" s="9">
        <f>SQRT(K79)</f>
        <v>436.93336893698682</v>
      </c>
    </row>
  </sheetData>
  <mergeCells count="10">
    <mergeCell ref="K13:K14"/>
    <mergeCell ref="K29:K30"/>
    <mergeCell ref="K46:K47"/>
    <mergeCell ref="K62:K63"/>
    <mergeCell ref="K79:K80"/>
    <mergeCell ref="J13:J14"/>
    <mergeCell ref="J29:J30"/>
    <mergeCell ref="J46:J47"/>
    <mergeCell ref="J62:J63"/>
    <mergeCell ref="J79:J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Kern</dc:creator>
  <cp:lastModifiedBy>david jesus guijosa infante</cp:lastModifiedBy>
  <dcterms:created xsi:type="dcterms:W3CDTF">2020-09-06T23:26:36Z</dcterms:created>
  <dcterms:modified xsi:type="dcterms:W3CDTF">2020-09-15T04:33:06Z</dcterms:modified>
</cp:coreProperties>
</file>