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3880" yWindow="-690" windowWidth="19420" windowHeight="11020" activeTab="1"/>
  </bookViews>
  <sheets>
    <sheet name="- AYUDA -" sheetId="3" r:id="rId1"/>
    <sheet name="Punto de Equilibrio" sheetId="2" r:id="rId2"/>
  </sheets>
  <externalReferences>
    <externalReference r:id="rId3"/>
  </externalReferences>
  <definedNames>
    <definedName name="Comprobantes">'[1]Tabla de Comprobantes'!$A$3:$A$65</definedName>
    <definedName name="PC">'[1]Tabla de Comprobantes'!$E$3:$E$14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I19" i="2" l="1"/>
  <c r="I17" i="2"/>
  <c r="I18" i="2"/>
  <c r="I12" i="2"/>
  <c r="I13" i="2"/>
  <c r="I14" i="2"/>
  <c r="I15" i="2"/>
  <c r="I16" i="2"/>
  <c r="C9" i="2"/>
  <c r="I9" i="2" l="1"/>
  <c r="D34" i="2" s="1"/>
  <c r="I5" i="2" l="1"/>
  <c r="C29" i="2" s="1"/>
  <c r="B29" i="2" l="1"/>
  <c r="D29" i="2" s="1"/>
  <c r="E35" i="2" s="1"/>
  <c r="B35" i="2"/>
  <c r="D35" i="2"/>
  <c r="C35" i="2" l="1"/>
  <c r="B36" i="2"/>
  <c r="C34" i="2"/>
  <c r="E34" i="2" s="1"/>
  <c r="C36" i="2" l="1"/>
  <c r="D36" i="2"/>
  <c r="E36" i="2" l="1"/>
</calcChain>
</file>

<file path=xl/sharedStrings.xml><?xml version="1.0" encoding="utf-8"?>
<sst xmlns="http://schemas.openxmlformats.org/spreadsheetml/2006/main" count="37" uniqueCount="35">
  <si>
    <t>VENTAS</t>
  </si>
  <si>
    <t>COSTOS</t>
  </si>
  <si>
    <t>UTILIDAD</t>
  </si>
  <si>
    <t>UTILIDAD
TOTAL</t>
  </si>
  <si>
    <t>COSTOS
TOTALES</t>
  </si>
  <si>
    <t>VENTAS
TOTALES</t>
  </si>
  <si>
    <t>COSTO VARIABLE</t>
  </si>
  <si>
    <t>COSTO FIJO</t>
  </si>
  <si>
    <t>PUNTO DE EQUILIBRIO</t>
  </si>
  <si>
    <t>UNIDADES</t>
  </si>
  <si>
    <t>Cerveza Miel Dorada</t>
  </si>
  <si>
    <t>Alquiler</t>
  </si>
  <si>
    <t>Luz</t>
  </si>
  <si>
    <t>Gas</t>
  </si>
  <si>
    <t>Impuestos</t>
  </si>
  <si>
    <t>Malta (Kg)</t>
  </si>
  <si>
    <t>Lupulo (gr)</t>
  </si>
  <si>
    <t>Levadura (gr)</t>
  </si>
  <si>
    <t>Envase</t>
  </si>
  <si>
    <t>Carbonatador(gr)</t>
  </si>
  <si>
    <t>PRODUCTO</t>
  </si>
  <si>
    <t>PRECIO UNITARIO</t>
  </si>
  <si>
    <t>DESCRIPCIÓN</t>
  </si>
  <si>
    <t>VALOR</t>
  </si>
  <si>
    <t>Sueldos</t>
  </si>
  <si>
    <t>UNIDADES A PRODUCIR</t>
  </si>
  <si>
    <t>Detalle los costos</t>
  </si>
  <si>
    <t>CANTIDAD</t>
  </si>
  <si>
    <t>IMPORTE</t>
  </si>
  <si>
    <t>Simulador</t>
  </si>
  <si>
    <t>Cambie las unidades a producir y observe los cambios</t>
  </si>
  <si>
    <t>Resultado:</t>
  </si>
  <si>
    <t>Gráfico</t>
  </si>
  <si>
    <t>Cantidad de unidades a vender como mínimo para equiparar los costos</t>
  </si>
  <si>
    <t>Ayuda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</si>
</sst>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$&quot;\ * #,##0.00_ ;_ &quot;$&quot;\ * \-#,##0.00_ ;_ &quot;$&quot;\ * &quot;-&quot;??_ ;_ @_ "/>
    <numFmt numFmtId="165" formatCode="&quot;$&quot;\ #,##0.00"/>
    <numFmt numFmtId="166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3"/>
      <color rgb="FF8745EC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  <font>
      <i/>
      <u val="double"/>
      <sz val="18"/>
      <color theme="0" tint="-0.499984740745262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b/>
      <sz val="13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3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AE37"/>
        <bgColor indexed="64"/>
      </patternFill>
    </fill>
  </fills>
  <borders count="28">
    <border>
      <left/>
      <right/>
      <top/>
      <bottom/>
      <diagonal/>
    </border>
    <border>
      <left style="medium">
        <color rgb="FFF8F3FF"/>
      </left>
      <right style="medium">
        <color rgb="FFF8F3FF"/>
      </right>
      <top style="medium">
        <color rgb="FFF8F3FF"/>
      </top>
      <bottom style="medium">
        <color rgb="FFF8F3FF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slantDashDot">
        <color rgb="FFE4D1FF"/>
      </bottom>
      <diagonal/>
    </border>
    <border>
      <left style="thin">
        <color rgb="FFE4D1FF"/>
      </left>
      <right/>
      <top style="thin">
        <color rgb="FFE4D1FF"/>
      </top>
      <bottom style="medium">
        <color theme="0"/>
      </bottom>
      <diagonal/>
    </border>
    <border>
      <left/>
      <right/>
      <top style="thin">
        <color rgb="FFE4D1FF"/>
      </top>
      <bottom style="medium">
        <color theme="0"/>
      </bottom>
      <diagonal/>
    </border>
    <border>
      <left/>
      <right style="thin">
        <color rgb="FFE4D1FF"/>
      </right>
      <top style="thin">
        <color rgb="FFE4D1FF"/>
      </top>
      <bottom style="medium">
        <color theme="0"/>
      </bottom>
      <diagonal/>
    </border>
    <border>
      <left style="thin">
        <color rgb="FFE4D1FF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rgb="FFE4D1FF"/>
      </right>
      <top style="medium">
        <color theme="0"/>
      </top>
      <bottom/>
      <diagonal/>
    </border>
    <border>
      <left style="thin">
        <color rgb="FFE4D1FF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rgb="FFE4D1FF"/>
      </right>
      <top style="medium">
        <color theme="0"/>
      </top>
      <bottom style="medium">
        <color theme="0"/>
      </bottom>
      <diagonal/>
    </border>
    <border>
      <left style="thin">
        <color rgb="FFE4D1FF"/>
      </left>
      <right style="medium">
        <color theme="0"/>
      </right>
      <top style="medium">
        <color theme="0"/>
      </top>
      <bottom style="thin">
        <color rgb="FFE4D1FF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rgb="FFE4D1FF"/>
      </bottom>
      <diagonal/>
    </border>
    <border>
      <left style="medium">
        <color theme="0"/>
      </left>
      <right style="thin">
        <color rgb="FFE4D1FF"/>
      </right>
      <top style="medium">
        <color theme="0"/>
      </top>
      <bottom style="thin">
        <color rgb="FFE4D1FF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rgb="FFF8F3FF"/>
      </left>
      <right/>
      <top style="medium">
        <color rgb="FFF8F3FF"/>
      </top>
      <bottom style="medium">
        <color rgb="FFF8F3FF"/>
      </bottom>
      <diagonal/>
    </border>
    <border>
      <left/>
      <right/>
      <top style="medium">
        <color rgb="FFF8F3FF"/>
      </top>
      <bottom style="medium">
        <color rgb="FFF8F3FF"/>
      </bottom>
      <diagonal/>
    </border>
    <border>
      <left/>
      <right style="medium">
        <color rgb="FFF8F3FF"/>
      </right>
      <top style="medium">
        <color rgb="FFF8F3FF"/>
      </top>
      <bottom style="medium">
        <color rgb="FFF8F3FF"/>
      </bottom>
      <diagonal/>
    </border>
  </borders>
  <cellStyleXfs count="2">
    <xf numFmtId="0" fontId="0" fillId="0" borderId="0"/>
    <xf numFmtId="0" fontId="8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165" fontId="10" fillId="0" borderId="0" xfId="0" applyNumberFormat="1" applyFont="1" applyAlignment="1">
      <alignment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3" fillId="0" borderId="2" xfId="0" applyFont="1" applyBorder="1" applyAlignment="1">
      <alignment horizontal="left" vertical="center" indent="1"/>
    </xf>
    <xf numFmtId="165" fontId="13" fillId="0" borderId="2" xfId="0" applyNumberFormat="1" applyFont="1" applyBorder="1" applyAlignment="1">
      <alignment horizontal="left" vertical="center" indent="1"/>
    </xf>
    <xf numFmtId="0" fontId="1" fillId="0" borderId="0" xfId="0" applyFont="1"/>
    <xf numFmtId="165" fontId="1" fillId="0" borderId="0" xfId="0" applyNumberFormat="1" applyFont="1"/>
    <xf numFmtId="0" fontId="13" fillId="0" borderId="3" xfId="0" applyFont="1" applyBorder="1" applyAlignment="1">
      <alignment horizontal="left" vertical="center" indent="1"/>
    </xf>
    <xf numFmtId="165" fontId="13" fillId="0" borderId="3" xfId="0" applyNumberFormat="1" applyFont="1" applyBorder="1" applyAlignment="1">
      <alignment horizontal="left" vertical="center" indent="1"/>
    </xf>
    <xf numFmtId="165" fontId="13" fillId="0" borderId="2" xfId="0" applyNumberFormat="1" applyFont="1" applyBorder="1" applyAlignment="1">
      <alignment horizontal="center" vertical="center"/>
    </xf>
    <xf numFmtId="165" fontId="13" fillId="0" borderId="3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indent="1"/>
    </xf>
    <xf numFmtId="0" fontId="13" fillId="0" borderId="9" xfId="0" applyFont="1" applyBorder="1" applyAlignment="1">
      <alignment horizontal="left" vertical="center" indent="1"/>
    </xf>
    <xf numFmtId="165" fontId="13" fillId="3" borderId="4" xfId="0" applyNumberFormat="1" applyFont="1" applyFill="1" applyBorder="1" applyAlignment="1">
      <alignment horizontal="center" vertical="center"/>
    </xf>
    <xf numFmtId="165" fontId="13" fillId="3" borderId="4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vertical="top"/>
    </xf>
    <xf numFmtId="0" fontId="6" fillId="0" borderId="0" xfId="0" applyFont="1" applyAlignment="1">
      <alignment vertical="center"/>
    </xf>
    <xf numFmtId="166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0" xfId="0" applyFont="1" applyAlignment="1">
      <alignment vertical="center"/>
    </xf>
    <xf numFmtId="164" fontId="13" fillId="3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top"/>
    </xf>
    <xf numFmtId="0" fontId="17" fillId="0" borderId="13" xfId="0" applyFont="1" applyBorder="1" applyAlignment="1">
      <alignment vertical="top"/>
    </xf>
    <xf numFmtId="0" fontId="0" fillId="0" borderId="13" xfId="0" applyBorder="1"/>
    <xf numFmtId="0" fontId="18" fillId="0" borderId="7" xfId="0" applyFont="1" applyBorder="1" applyAlignment="1">
      <alignment vertical="center"/>
    </xf>
    <xf numFmtId="2" fontId="13" fillId="3" borderId="19" xfId="0" applyNumberFormat="1" applyFont="1" applyFill="1" applyBorder="1" applyAlignment="1">
      <alignment horizontal="center" vertical="center"/>
    </xf>
    <xf numFmtId="165" fontId="13" fillId="3" borderId="20" xfId="0" applyNumberFormat="1" applyFont="1" applyFill="1" applyBorder="1" applyAlignment="1">
      <alignment horizontal="center" vertical="center"/>
    </xf>
    <xf numFmtId="2" fontId="13" fillId="3" borderId="21" xfId="0" applyNumberFormat="1" applyFont="1" applyFill="1" applyBorder="1" applyAlignment="1">
      <alignment horizontal="center" vertical="center"/>
    </xf>
    <xf numFmtId="165" fontId="13" fillId="3" borderId="22" xfId="0" applyNumberFormat="1" applyFont="1" applyFill="1" applyBorder="1" applyAlignment="1">
      <alignment horizontal="center" vertical="center"/>
    </xf>
    <xf numFmtId="165" fontId="13" fillId="3" borderId="2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1"/>
    <xf numFmtId="0" fontId="20" fillId="0" borderId="0" xfId="1" applyFont="1" applyAlignment="1">
      <alignment vertical="center"/>
    </xf>
    <xf numFmtId="0" fontId="20" fillId="0" borderId="0" xfId="1" applyFont="1" applyAlignment="1">
      <alignment vertical="top"/>
    </xf>
    <xf numFmtId="0" fontId="15" fillId="0" borderId="14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wrapText="1"/>
    </xf>
    <xf numFmtId="0" fontId="21" fillId="2" borderId="0" xfId="0" applyFont="1" applyFill="1" applyAlignment="1">
      <alignment horizontal="left" vertical="center" indent="1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0" fillId="4" borderId="0" xfId="0" applyFill="1"/>
    <xf numFmtId="2" fontId="14" fillId="5" borderId="5" xfId="0" applyNumberFormat="1" applyFont="1" applyFill="1" applyBorder="1" applyAlignment="1">
      <alignment horizontal="center" vertical="center" wrapText="1"/>
    </xf>
    <xf numFmtId="2" fontId="14" fillId="5" borderId="6" xfId="0" applyNumberFormat="1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165" fontId="14" fillId="5" borderId="4" xfId="0" applyNumberFormat="1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scheme val="minor"/>
      </font>
      <fill>
        <patternFill patternType="solid">
          <fgColor indexed="64"/>
          <bgColor rgb="FFF8F3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scheme val="minor"/>
      </font>
      <fill>
        <patternFill patternType="solid">
          <fgColor indexed="64"/>
          <bgColor rgb="FFF8F3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left" vertical="center" textRotation="0" wrapText="0" indent="1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border outline="0"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border outline="0"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</dxf>
  </dxfs>
  <tableStyles count="0" defaultTableStyle="TableStyleMedium9" defaultPivotStyle="PivotStyleLight16"/>
  <colors>
    <mruColors>
      <color rgb="FFFFAE37"/>
      <color rgb="FFE4D1FF"/>
      <color rgb="FFF8F3FF"/>
      <color rgb="FFA673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Simulador - Punto de equilibrio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182908065989E-2"/>
          <c:y val="9.7165971252729078E-2"/>
          <c:w val="0.74175927010177622"/>
          <c:h val="0.840220633912326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'Punto de Equilibrio'!$C$33</c:f>
              <c:strCache>
                <c:ptCount val="1"/>
                <c:pt idx="0">
                  <c:v>VENTAS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xVal>
            <c:numRef>
              <c:f>'Punto de Equilibrio'!$B$34:$B$36</c:f>
              <c:numCache>
                <c:formatCode>0.00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'Punto de Equilibrio'!$C$34:$C$36</c:f>
              <c:numCache>
                <c:formatCode>"$"\ #,##0.00</c:formatCode>
                <c:ptCount val="3"/>
                <c:pt idx="0">
                  <c:v>500</c:v>
                </c:pt>
                <c:pt idx="1">
                  <c:v>2500</c:v>
                </c:pt>
                <c:pt idx="2">
                  <c:v>3750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32C-4F12-A10F-F13067A627CC}"/>
            </c:ext>
          </c:extLst>
        </c:ser>
        <c:ser>
          <c:idx val="1"/>
          <c:order val="1"/>
          <c:tx>
            <c:strRef>
              <c:f>'Punto de Equilibrio'!$D$33</c:f>
              <c:strCache>
                <c:ptCount val="1"/>
                <c:pt idx="0">
                  <c:v>COSTOS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xVal>
            <c:numRef>
              <c:f>'Punto de Equilibrio'!$B$34:$B$36</c:f>
              <c:numCache>
                <c:formatCode>0.00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'Punto de Equilibrio'!$D$34:$D$36</c:f>
              <c:numCache>
                <c:formatCode>"$"\ #,##0.00</c:formatCode>
                <c:ptCount val="3"/>
                <c:pt idx="0">
                  <c:v>2025</c:v>
                </c:pt>
                <c:pt idx="1">
                  <c:v>2565</c:v>
                </c:pt>
                <c:pt idx="2">
                  <c:v>2902.5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32C-4F12-A10F-F13067A627CC}"/>
            </c:ext>
          </c:extLst>
        </c:ser>
        <c:ser>
          <c:idx val="2"/>
          <c:order val="2"/>
          <c:tx>
            <c:strRef>
              <c:f>'Punto de Equilibrio'!$E$33</c:f>
              <c:strCache>
                <c:ptCount val="1"/>
                <c:pt idx="0">
                  <c:v>UTILIDAD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xVal>
            <c:numRef>
              <c:f>'Punto de Equilibrio'!$B$34:$B$36</c:f>
              <c:numCache>
                <c:formatCode>0.00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'Punto de Equilibrio'!$E$34:$E$36</c:f>
              <c:numCache>
                <c:formatCode>"$"\ #,##0.00</c:formatCode>
                <c:ptCount val="3"/>
                <c:pt idx="0">
                  <c:v>-1525</c:v>
                </c:pt>
                <c:pt idx="1">
                  <c:v>-65</c:v>
                </c:pt>
                <c:pt idx="2">
                  <c:v>847.5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32C-4F12-A10F-F13067A6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44960"/>
        <c:axId val="321946752"/>
      </c:scatterChart>
      <c:valAx>
        <c:axId val="3219449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946752"/>
        <c:crosses val="autoZero"/>
        <c:crossBetween val="midCat"/>
      </c:valAx>
      <c:valAx>
        <c:axId val="321946752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9449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152399</xdr:rowOff>
    </xdr:from>
    <xdr:to>
      <xdr:col>7</xdr:col>
      <xdr:colOff>444500</xdr:colOff>
      <xdr:row>32</xdr:row>
      <xdr:rowOff>38099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54000" y="1809749"/>
          <a:ext cx="8067675" cy="5476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 de Excel de Punto de Equilibrio le dirá cuales son las unidades a producir que equiparan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costos con ventas. Adicionalmente proporciona un simulador para jugar con unidades a producir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i="1" u="sng" baseline="0">
              <a:solidFill>
                <a:schemeClr val="tx1">
                  <a:lumMod val="65000"/>
                  <a:lumOff val="35000"/>
                </a:schemeClr>
              </a:solidFill>
            </a:rPr>
            <a:t>Para calcular el punto de equilibrio</a:t>
          </a:r>
        </a:p>
        <a:p>
          <a:endParaRPr lang="en-US" sz="1600" i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Se debe completar la información del producto y precio en la celda C5 y C6.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la tabla de la celda B11, se deben detallar los costos fijos. En la tabla que figura en F11 se detallan los costos variables.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</a:t>
          </a:r>
          <a:endParaRPr lang="es-AR" sz="1600" b="1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Obtendrá las unidades a producir que igualan costos con ventas. Esto figura en la celda I5.</a:t>
          </a:r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 u="sng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Para </a:t>
          </a:r>
          <a:r>
            <a:rPr lang="es-AR" sz="1600" i="1" u="sng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utilizar el simulador</a:t>
          </a:r>
        </a:p>
        <a:p>
          <a:endParaRPr lang="es-ES" sz="1600" u="sng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Para el simulador complete la celda D27 con las unidades que quisiera producir y observe los resultados.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263525</xdr:colOff>
      <xdr:row>2</xdr:row>
      <xdr:rowOff>47625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276225" y="123825"/>
          <a:ext cx="5330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Punto de Equilibrio</a:t>
          </a:r>
        </a:p>
      </xdr:txBody>
    </xdr:sp>
    <xdr:clientData/>
  </xdr:twoCellAnchor>
  <xdr:twoCellAnchor>
    <xdr:from>
      <xdr:col>7</xdr:col>
      <xdr:colOff>723900</xdr:colOff>
      <xdr:row>2</xdr:row>
      <xdr:rowOff>123825</xdr:rowOff>
    </xdr:from>
    <xdr:to>
      <xdr:col>10</xdr:col>
      <xdr:colOff>1130605</xdr:colOff>
      <xdr:row>24</xdr:row>
      <xdr:rowOff>61075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pSpPr/>
      </xdr:nvGrpSpPr>
      <xdr:grpSpPr>
        <a:xfrm>
          <a:off x="8963025" y="933450"/>
          <a:ext cx="4383393" cy="4731500"/>
          <a:chOff x="8717264" y="1217930"/>
          <a:chExt cx="4350690" cy="4704195"/>
        </a:xfrm>
      </xdr:grpSpPr>
      <xdr:sp macro="" textlink="">
        <xdr:nvSpPr>
          <xdr:cNvPr id="11" name="TextBox 5">
            <a:extLst>
              <a:ext uri="{FF2B5EF4-FFF2-40B4-BE49-F238E27FC236}">
                <a16:creationId xmlns:a16="http://schemas.microsoft.com/office/drawing/2014/main" xmlns="" id="{00000000-0008-0000-0000-00000B000000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12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xmlns="" id="{00000000-0008-0000-0000-00000C00000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13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xmlns="" id="{00000000-0008-0000-0000-00000D000000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  <xdr:twoCellAnchor editAs="oneCell">
    <xdr:from>
      <xdr:col>9</xdr:col>
      <xdr:colOff>1055688</xdr:colOff>
      <xdr:row>1</xdr:row>
      <xdr:rowOff>31750</xdr:rowOff>
    </xdr:from>
    <xdr:to>
      <xdr:col>10</xdr:col>
      <xdr:colOff>378732</xdr:colOff>
      <xdr:row>1</xdr:row>
      <xdr:rowOff>675821</xdr:rowOff>
    </xdr:to>
    <xdr:pic>
      <xdr:nvPicPr>
        <xdr:cNvPr id="14" name="0 Imagen"/>
        <xdr:cNvPicPr/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3438" b="85742" l="38416" r="62842">
                      <a14:foregroundMark x1="46854" y1="55078" x2="46854" y2="55078"/>
                      <a14:foregroundMark x1="45078" y1="54492" x2="45078" y2="54492"/>
                      <a14:foregroundMark x1="50999" y1="37891" x2="50999" y2="378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8052" t="22322" r="38619" b="18453"/>
        <a:stretch/>
      </xdr:blipFill>
      <xdr:spPr bwMode="auto">
        <a:xfrm>
          <a:off x="11945938" y="150813"/>
          <a:ext cx="648607" cy="64407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2720</xdr:rowOff>
    </xdr:from>
    <xdr:to>
      <xdr:col>5</xdr:col>
      <xdr:colOff>445860</xdr:colOff>
      <xdr:row>2</xdr:row>
      <xdr:rowOff>48985</xdr:rowOff>
    </xdr:to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 txBox="1"/>
      </xdr:nvSpPr>
      <xdr:spPr>
        <a:xfrm>
          <a:off x="326571" y="190499"/>
          <a:ext cx="5330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Punto de Equilibrio</a:t>
          </a:r>
        </a:p>
      </xdr:txBody>
    </xdr:sp>
    <xdr:clientData/>
  </xdr:twoCellAnchor>
  <xdr:twoCellAnchor>
    <xdr:from>
      <xdr:col>5</xdr:col>
      <xdr:colOff>585107</xdr:colOff>
      <xdr:row>23</xdr:row>
      <xdr:rowOff>152399</xdr:rowOff>
    </xdr:from>
    <xdr:to>
      <xdr:col>11</xdr:col>
      <xdr:colOff>789213</xdr:colOff>
      <xdr:row>43</xdr:row>
      <xdr:rowOff>81643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45356</xdr:colOff>
      <xdr:row>1</xdr:row>
      <xdr:rowOff>27215</xdr:rowOff>
    </xdr:from>
    <xdr:to>
      <xdr:col>12</xdr:col>
      <xdr:colOff>693963</xdr:colOff>
      <xdr:row>1</xdr:row>
      <xdr:rowOff>671286</xdr:rowOff>
    </xdr:to>
    <xdr:pic>
      <xdr:nvPicPr>
        <xdr:cNvPr id="5" name="0 Imagen"/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23438" b="85742" l="38416" r="62842">
                      <a14:foregroundMark x1="46854" y1="55078" x2="46854" y2="55078"/>
                      <a14:foregroundMark x1="45078" y1="54492" x2="45078" y2="54492"/>
                      <a14:foregroundMark x1="50999" y1="37891" x2="50999" y2="378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8052" t="22322" r="38619" b="18453"/>
        <a:stretch/>
      </xdr:blipFill>
      <xdr:spPr bwMode="auto">
        <a:xfrm>
          <a:off x="13652499" y="208644"/>
          <a:ext cx="648607" cy="64407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C_Fijo" displayName="C_Fijo" ref="B11:C19" totalsRowShown="0" headerRowDxfId="1" dataDxfId="10" tableBorderDxfId="9">
  <autoFilter ref="B11:C19">
    <filterColumn colId="0" hiddenButton="1"/>
    <filterColumn colId="1" hiddenButton="1"/>
  </autoFilter>
  <tableColumns count="2">
    <tableColumn id="1" name="DESCRIPCIÓN" dataDxfId="8"/>
    <tableColumn id="2" name="VALOR" dataDxfId="7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C_Variable" displayName="C_Variable" ref="F11:I19" totalsRowShown="0" headerRowDxfId="0" tableBorderDxfId="6">
  <autoFilter ref="F11:I19">
    <filterColumn colId="0" hiddenButton="1"/>
    <filterColumn colId="1" hiddenButton="1"/>
    <filterColumn colId="2" hiddenButton="1"/>
    <filterColumn colId="3" hiddenButton="1"/>
  </autoFilter>
  <tableColumns count="4">
    <tableColumn id="1" name="DESCRIPCIÓN" dataDxfId="5"/>
    <tableColumn id="2" name="VALOR" dataDxfId="4"/>
    <tableColumn id="3" name="CANTIDAD" dataDxfId="3"/>
    <tableColumn id="4" name="IMPORTE" dataDxfId="2">
      <calculatedColumnFormula>IFERROR(C_Variable[[#This Row],[VALOR]]*C_Variable[[#This Row],[CANTIDAD]],"")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showGridLines="0" zoomScale="80" zoomScaleNormal="80" workbookViewId="0">
      <selection activeCell="M4" sqref="M4"/>
    </sheetView>
  </sheetViews>
  <sheetFormatPr baseColWidth="10" defaultColWidth="11.453125" defaultRowHeight="15.5" x14ac:dyDescent="0.35"/>
  <cols>
    <col min="1" max="1" width="4.08984375" style="46" customWidth="1"/>
    <col min="2" max="11" width="19" style="46" customWidth="1"/>
    <col min="12" max="16384" width="11.453125" style="46"/>
  </cols>
  <sheetData>
    <row r="1" spans="2:13" ht="9.9" customHeight="1" x14ac:dyDescent="0.3"/>
    <row r="2" spans="2:13" customFormat="1" ht="54.9" customHeight="1" x14ac:dyDescent="0.3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2:13" ht="24" customHeight="1" x14ac:dyDescent="0.3"/>
    <row r="4" spans="2:13" ht="42" customHeight="1" x14ac:dyDescent="0.3">
      <c r="B4" s="47" t="s">
        <v>34</v>
      </c>
      <c r="C4" s="48"/>
      <c r="D4" s="48"/>
      <c r="E4" s="48"/>
      <c r="F4" s="48"/>
      <c r="G4" s="48"/>
      <c r="H4" s="48"/>
      <c r="I4" s="48"/>
      <c r="J4" s="48"/>
      <c r="K4" s="48"/>
    </row>
    <row r="5" spans="2:13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1"/>
  <sheetViews>
    <sheetView showGridLines="0" showZeros="0" tabSelected="1" zoomScale="70" zoomScaleNormal="70" workbookViewId="0">
      <selection activeCell="K11" sqref="K11"/>
    </sheetView>
  </sheetViews>
  <sheetFormatPr baseColWidth="10" defaultRowHeight="14.5" x14ac:dyDescent="0.35"/>
  <cols>
    <col min="1" max="1" width="4.90625" customWidth="1"/>
    <col min="2" max="2" width="24.90625" style="5" customWidth="1"/>
    <col min="3" max="3" width="18.453125" style="5" customWidth="1"/>
    <col min="4" max="4" width="16" style="5" customWidth="1"/>
    <col min="5" max="5" width="14.08984375" style="5" bestFit="1" customWidth="1"/>
    <col min="6" max="6" width="23.08984375" style="5" customWidth="1"/>
    <col min="7" max="7" width="14.453125" style="5" customWidth="1"/>
    <col min="8" max="8" width="13.36328125" style="5" customWidth="1"/>
    <col min="9" max="9" width="16" customWidth="1"/>
    <col min="10" max="10" width="23.6328125" customWidth="1"/>
    <col min="12" max="12" width="14.90625" customWidth="1"/>
    <col min="13" max="13" width="13.90625" customWidth="1"/>
    <col min="14" max="14" width="16.6328125" customWidth="1"/>
    <col min="15" max="16" width="13.36328125" bestFit="1" customWidth="1"/>
  </cols>
  <sheetData>
    <row r="2" spans="2:21" ht="54.9" customHeight="1" x14ac:dyDescent="0.3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2:21" ht="15" customHeight="1" x14ac:dyDescent="0.3"/>
    <row r="4" spans="2:21" ht="21.65" thickBot="1" x14ac:dyDescent="0.35">
      <c r="G4" s="54" t="s">
        <v>31</v>
      </c>
      <c r="H4" s="54"/>
      <c r="I4" s="54"/>
    </row>
    <row r="5" spans="2:21" ht="24.75" customHeight="1" thickBot="1" x14ac:dyDescent="0.4">
      <c r="B5" s="58" t="s">
        <v>20</v>
      </c>
      <c r="C5" s="59" t="s">
        <v>10</v>
      </c>
      <c r="D5" s="60"/>
      <c r="E5" s="61"/>
      <c r="F5" s="11"/>
      <c r="G5" s="62" t="s">
        <v>8</v>
      </c>
      <c r="H5" s="62"/>
      <c r="I5" s="73">
        <f>C9/(C6-I9)</f>
        <v>103.56164383561644</v>
      </c>
      <c r="J5" s="57" t="s">
        <v>33</v>
      </c>
    </row>
    <row r="6" spans="2:21" ht="23.25" customHeight="1" thickBot="1" x14ac:dyDescent="0.4">
      <c r="B6" s="58" t="s">
        <v>21</v>
      </c>
      <c r="C6" s="63">
        <v>25</v>
      </c>
      <c r="D6" s="63"/>
      <c r="E6" s="63"/>
      <c r="F6" s="11"/>
      <c r="G6" s="62"/>
      <c r="H6" s="62"/>
      <c r="I6" s="74"/>
      <c r="J6" s="57"/>
    </row>
    <row r="7" spans="2:21" ht="21" x14ac:dyDescent="0.3">
      <c r="B7" s="12"/>
      <c r="C7" s="10"/>
      <c r="D7" s="10"/>
      <c r="E7" s="10"/>
      <c r="F7" s="11"/>
      <c r="G7" s="11"/>
      <c r="H7" s="9"/>
      <c r="Q7" s="27"/>
      <c r="R7" s="27"/>
      <c r="S7" s="27"/>
    </row>
    <row r="8" spans="2:21" ht="39.75" customHeight="1" thickBot="1" x14ac:dyDescent="0.4">
      <c r="B8" s="52" t="s">
        <v>26</v>
      </c>
      <c r="C8" s="52"/>
      <c r="D8" s="52"/>
      <c r="E8" s="52"/>
      <c r="F8" s="52"/>
      <c r="G8" s="52"/>
      <c r="H8" s="52"/>
      <c r="I8" s="52"/>
      <c r="U8" s="6"/>
    </row>
    <row r="9" spans="2:21" s="1" customFormat="1" ht="27.75" customHeight="1" thickBot="1" x14ac:dyDescent="0.4">
      <c r="B9" s="75" t="s">
        <v>7</v>
      </c>
      <c r="C9" s="76">
        <f>SUM(C_Fijo[VALOR])</f>
        <v>1890</v>
      </c>
      <c r="D9" s="53"/>
      <c r="F9" s="77" t="s">
        <v>6</v>
      </c>
      <c r="G9" s="78"/>
      <c r="H9" s="79"/>
      <c r="I9" s="76">
        <f>SUM(C_Variable[IMPORTE])</f>
        <v>6.75</v>
      </c>
      <c r="U9"/>
    </row>
    <row r="10" spans="2:21" s="1" customFormat="1" ht="15" customHeight="1" x14ac:dyDescent="0.35">
      <c r="B10" s="15"/>
      <c r="C10" s="16"/>
      <c r="D10" s="53"/>
      <c r="F10" s="15"/>
      <c r="G10" s="15"/>
      <c r="H10" s="15"/>
      <c r="I10" s="15"/>
      <c r="U10"/>
    </row>
    <row r="11" spans="2:21" s="1" customFormat="1" ht="17.5" thickBot="1" x14ac:dyDescent="0.4">
      <c r="B11" s="64" t="s">
        <v>22</v>
      </c>
      <c r="C11" s="64" t="s">
        <v>23</v>
      </c>
      <c r="D11" s="53"/>
      <c r="F11" s="64" t="s">
        <v>22</v>
      </c>
      <c r="G11" s="64" t="s">
        <v>23</v>
      </c>
      <c r="H11" s="64" t="s">
        <v>27</v>
      </c>
      <c r="I11" s="64" t="s">
        <v>28</v>
      </c>
      <c r="U11" s="7"/>
    </row>
    <row r="12" spans="2:21" ht="19" thickBot="1" x14ac:dyDescent="0.4">
      <c r="B12" s="13" t="s">
        <v>11</v>
      </c>
      <c r="C12" s="14">
        <v>500</v>
      </c>
      <c r="D12" s="53"/>
      <c r="F12" s="13" t="s">
        <v>15</v>
      </c>
      <c r="G12" s="19">
        <v>6</v>
      </c>
      <c r="H12" s="21">
        <v>0.35</v>
      </c>
      <c r="I12" s="25">
        <f>IFERROR(C_Variable[[#This Row],[VALOR]]*C_Variable[[#This Row],[CANTIDAD]],"")</f>
        <v>2.0999999999999996</v>
      </c>
      <c r="U12" s="8"/>
    </row>
    <row r="13" spans="2:21" ht="19" thickBot="1" x14ac:dyDescent="0.4">
      <c r="B13" s="13" t="s">
        <v>12</v>
      </c>
      <c r="C13" s="14">
        <v>100</v>
      </c>
      <c r="D13" s="53"/>
      <c r="F13" s="13" t="s">
        <v>16</v>
      </c>
      <c r="G13" s="19">
        <v>1.95</v>
      </c>
      <c r="H13" s="21">
        <v>0.5</v>
      </c>
      <c r="I13" s="25">
        <f>IFERROR(C_Variable[[#This Row],[VALOR]]*C_Variable[[#This Row],[CANTIDAD]],"")</f>
        <v>0.97499999999999998</v>
      </c>
      <c r="U13" s="7"/>
    </row>
    <row r="14" spans="2:21" ht="19" thickBot="1" x14ac:dyDescent="0.4">
      <c r="B14" s="13" t="s">
        <v>13</v>
      </c>
      <c r="C14" s="14">
        <v>30</v>
      </c>
      <c r="D14" s="53"/>
      <c r="F14" s="13" t="s">
        <v>17</v>
      </c>
      <c r="G14" s="19">
        <v>1.75</v>
      </c>
      <c r="H14" s="21">
        <v>0.6</v>
      </c>
      <c r="I14" s="25">
        <f>IFERROR(C_Variable[[#This Row],[VALOR]]*C_Variable[[#This Row],[CANTIDAD]],"")</f>
        <v>1.05</v>
      </c>
    </row>
    <row r="15" spans="2:21" ht="19" thickBot="1" x14ac:dyDescent="0.4">
      <c r="B15" s="13" t="s">
        <v>14</v>
      </c>
      <c r="C15" s="14">
        <v>60</v>
      </c>
      <c r="D15" s="53"/>
      <c r="F15" s="13" t="s">
        <v>18</v>
      </c>
      <c r="G15" s="19">
        <v>2</v>
      </c>
      <c r="H15" s="21">
        <v>1</v>
      </c>
      <c r="I15" s="25">
        <f>IFERROR(C_Variable[[#This Row],[VALOR]]*C_Variable[[#This Row],[CANTIDAD]],"")</f>
        <v>2</v>
      </c>
    </row>
    <row r="16" spans="2:21" ht="19" thickBot="1" x14ac:dyDescent="0.4">
      <c r="B16" s="17" t="s">
        <v>24</v>
      </c>
      <c r="C16" s="18">
        <v>1200</v>
      </c>
      <c r="D16" s="53"/>
      <c r="F16" s="17" t="s">
        <v>19</v>
      </c>
      <c r="G16" s="20">
        <v>0.25</v>
      </c>
      <c r="H16" s="22">
        <v>2.5</v>
      </c>
      <c r="I16" s="25">
        <f>IFERROR(C_Variable[[#This Row],[VALOR]]*C_Variable[[#This Row],[CANTIDAD]],"")</f>
        <v>0.625</v>
      </c>
    </row>
    <row r="17" spans="1:18" s="5" customFormat="1" ht="19" thickBot="1" x14ac:dyDescent="0.4">
      <c r="B17" s="13"/>
      <c r="C17" s="14"/>
      <c r="D17" s="53"/>
      <c r="F17" s="13"/>
      <c r="G17" s="14"/>
      <c r="H17" s="23"/>
      <c r="I17" s="26">
        <f>IFERROR(C_Variable[[#This Row],[VALOR]]*C_Variable[[#This Row],[CANTIDAD]],"")</f>
        <v>0</v>
      </c>
    </row>
    <row r="18" spans="1:18" ht="18.649999999999999" thickBot="1" x14ac:dyDescent="0.35">
      <c r="B18" s="13"/>
      <c r="C18" s="14"/>
      <c r="F18" s="17"/>
      <c r="G18" s="18"/>
      <c r="H18" s="24"/>
      <c r="I18" s="26">
        <f>IFERROR(C_Variable[[#This Row],[VALOR]]*C_Variable[[#This Row],[CANTIDAD]],"")</f>
        <v>0</v>
      </c>
    </row>
    <row r="19" spans="1:18" s="6" customFormat="1" ht="18.649999999999999" thickBot="1" x14ac:dyDescent="0.4">
      <c r="B19" s="17"/>
      <c r="C19" s="18"/>
      <c r="D19" s="8"/>
      <c r="F19" s="17"/>
      <c r="G19" s="18"/>
      <c r="H19" s="24"/>
      <c r="I19" s="26">
        <f>IFERROR(C_Variable[[#This Row],[VALOR]]*C_Variable[[#This Row],[CANTIDAD]],"")</f>
        <v>0</v>
      </c>
    </row>
    <row r="20" spans="1:18" ht="15.65" x14ac:dyDescent="0.3">
      <c r="B20" s="8"/>
      <c r="C20" s="8"/>
      <c r="D20" s="8"/>
    </row>
    <row r="21" spans="1:18" ht="15.65" x14ac:dyDescent="0.3">
      <c r="B21" s="8"/>
      <c r="C21" s="8"/>
      <c r="D21" s="8"/>
    </row>
    <row r="22" spans="1:18" ht="21.65" thickBot="1" x14ac:dyDescent="0.3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8"/>
      <c r="L22" s="38"/>
    </row>
    <row r="23" spans="1:18" ht="15.65" x14ac:dyDescent="0.3">
      <c r="B23" s="8"/>
      <c r="C23" s="8"/>
      <c r="D23" s="8"/>
    </row>
    <row r="24" spans="1:18" s="7" customFormat="1" ht="24" thickBot="1" x14ac:dyDescent="0.35">
      <c r="B24" s="55" t="s">
        <v>29</v>
      </c>
      <c r="C24" s="55"/>
      <c r="D24" s="55"/>
    </row>
    <row r="25" spans="1:18" s="8" customFormat="1" ht="15.65" x14ac:dyDescent="0.3"/>
    <row r="26" spans="1:18" s="7" customFormat="1" ht="21.65" thickBot="1" x14ac:dyDescent="0.35">
      <c r="B26" s="39" t="s">
        <v>30</v>
      </c>
      <c r="E26" s="27"/>
      <c r="F26" s="27"/>
    </row>
    <row r="27" spans="1:18" ht="19.5" customHeight="1" thickBot="1" x14ac:dyDescent="0.4">
      <c r="B27" s="65" t="s">
        <v>25</v>
      </c>
      <c r="C27" s="66"/>
      <c r="D27" s="67">
        <v>100</v>
      </c>
      <c r="F27" s="34"/>
      <c r="G27" s="34"/>
      <c r="H27" s="34"/>
    </row>
    <row r="28" spans="1:18" ht="36" customHeight="1" thickBot="1" x14ac:dyDescent="0.4">
      <c r="B28" s="68" t="s">
        <v>5</v>
      </c>
      <c r="C28" s="68" t="s">
        <v>4</v>
      </c>
      <c r="D28" s="68" t="s">
        <v>3</v>
      </c>
      <c r="E28" s="33"/>
      <c r="F28" s="34"/>
      <c r="G28" s="34"/>
      <c r="H28" s="34"/>
    </row>
    <row r="29" spans="1:18" ht="18.649999999999999" thickBot="1" x14ac:dyDescent="0.35">
      <c r="B29" s="25">
        <f>D27*C6</f>
        <v>2500</v>
      </c>
      <c r="C29" s="25">
        <f>C9+(D27*I9)</f>
        <v>2565</v>
      </c>
      <c r="D29" s="35">
        <f>ROUND(B29-C29,1)</f>
        <v>-65</v>
      </c>
      <c r="E29"/>
      <c r="F29"/>
      <c r="G29" s="3"/>
      <c r="H29" s="3"/>
    </row>
    <row r="30" spans="1:18" ht="14.4" x14ac:dyDescent="0.3">
      <c r="B30" s="1"/>
      <c r="C30" s="1"/>
      <c r="D30" s="1"/>
      <c r="E30" s="1"/>
      <c r="F30" s="1"/>
      <c r="G30" s="3"/>
      <c r="H30" s="3"/>
    </row>
    <row r="31" spans="1:18" ht="18" x14ac:dyDescent="0.3">
      <c r="G31" s="3"/>
      <c r="H31" s="3"/>
      <c r="L31" s="56"/>
      <c r="M31" s="56"/>
      <c r="N31" s="28"/>
      <c r="O31" s="29"/>
      <c r="P31" s="30"/>
      <c r="Q31" s="28"/>
      <c r="R31" s="28"/>
    </row>
    <row r="32" spans="1:18" ht="21.5" thickBot="1" x14ac:dyDescent="0.4">
      <c r="B32" s="49" t="s">
        <v>32</v>
      </c>
      <c r="C32" s="50"/>
      <c r="D32" s="50"/>
      <c r="E32" s="51"/>
      <c r="G32" s="3"/>
      <c r="H32" s="3"/>
      <c r="L32" s="4"/>
      <c r="M32" s="5"/>
      <c r="N32" s="5"/>
      <c r="O32" s="31"/>
      <c r="P32" s="5"/>
      <c r="Q32" s="5"/>
      <c r="R32" s="5"/>
    </row>
    <row r="33" spans="2:18" ht="17.5" thickBot="1" x14ac:dyDescent="0.4">
      <c r="B33" s="69" t="s">
        <v>9</v>
      </c>
      <c r="C33" s="70" t="s">
        <v>0</v>
      </c>
      <c r="D33" s="70" t="s">
        <v>1</v>
      </c>
      <c r="E33" s="71" t="s">
        <v>2</v>
      </c>
      <c r="G33" s="3"/>
      <c r="H33" s="3"/>
      <c r="L33" s="32"/>
      <c r="M33" s="32"/>
      <c r="N33" s="32"/>
      <c r="O33" s="32"/>
    </row>
    <row r="34" spans="2:18" ht="18.649999999999999" thickBot="1" x14ac:dyDescent="0.35">
      <c r="B34" s="40">
        <f>D27/5</f>
        <v>20</v>
      </c>
      <c r="C34" s="25">
        <f>C6*B34</f>
        <v>500</v>
      </c>
      <c r="D34" s="25">
        <f>C9+(B34*I9)</f>
        <v>2025</v>
      </c>
      <c r="E34" s="41">
        <f>C34-D34</f>
        <v>-1525</v>
      </c>
      <c r="G34" s="3"/>
      <c r="H34" s="3"/>
      <c r="L34" s="8"/>
      <c r="M34" s="8"/>
      <c r="N34" s="8"/>
      <c r="O34" s="8"/>
    </row>
    <row r="35" spans="2:18" ht="18.649999999999999" thickBot="1" x14ac:dyDescent="0.35">
      <c r="B35" s="40">
        <f>D27</f>
        <v>100</v>
      </c>
      <c r="C35" s="25">
        <f>B29</f>
        <v>2500</v>
      </c>
      <c r="D35" s="25">
        <f>C29</f>
        <v>2565</v>
      </c>
      <c r="E35" s="41">
        <f>D29</f>
        <v>-65</v>
      </c>
      <c r="G35" s="3"/>
      <c r="H35" s="3"/>
      <c r="L35" s="32"/>
      <c r="M35" s="32"/>
      <c r="N35" s="32"/>
      <c r="O35" s="32"/>
    </row>
    <row r="36" spans="2:18" ht="18.5" x14ac:dyDescent="0.35">
      <c r="B36" s="42">
        <f>B35*1.5</f>
        <v>150</v>
      </c>
      <c r="C36" s="43">
        <f>C6*B36</f>
        <v>3750</v>
      </c>
      <c r="D36" s="43">
        <f>C9+(B36*I9)</f>
        <v>2902.5</v>
      </c>
      <c r="E36" s="44">
        <f>C36-D36</f>
        <v>847.5</v>
      </c>
      <c r="F36" s="3"/>
      <c r="G36" s="3"/>
      <c r="H36" s="3"/>
      <c r="L36" s="5"/>
      <c r="M36" s="5"/>
      <c r="N36" s="5"/>
      <c r="O36" s="5"/>
      <c r="P36" s="3"/>
      <c r="Q36" s="3"/>
      <c r="R36" s="3"/>
    </row>
    <row r="37" spans="2:18" ht="26" x14ac:dyDescent="0.35">
      <c r="L37" s="45"/>
      <c r="M37" s="45"/>
      <c r="N37" s="45"/>
      <c r="O37" s="45"/>
      <c r="P37" s="45"/>
      <c r="Q37" s="45"/>
      <c r="R37" s="45"/>
    </row>
    <row r="38" spans="2:18" s="1" customFormat="1" x14ac:dyDescent="0.35">
      <c r="B38" s="2"/>
      <c r="L38"/>
      <c r="M38"/>
      <c r="N38"/>
      <c r="O38"/>
      <c r="P38"/>
      <c r="Q38"/>
      <c r="R38"/>
    </row>
    <row r="39" spans="2:18" s="1" customFormat="1" x14ac:dyDescent="0.35">
      <c r="B39" s="2"/>
    </row>
    <row r="40" spans="2:18" s="1" customFormat="1" x14ac:dyDescent="0.35">
      <c r="B40" s="2"/>
    </row>
    <row r="41" spans="2:18" s="1" customFormat="1" x14ac:dyDescent="0.35">
      <c r="B41" s="2"/>
    </row>
  </sheetData>
  <mergeCells count="13">
    <mergeCell ref="G4:I4"/>
    <mergeCell ref="C5:E5"/>
    <mergeCell ref="B24:D24"/>
    <mergeCell ref="L31:M31"/>
    <mergeCell ref="C6:E6"/>
    <mergeCell ref="B27:C27"/>
    <mergeCell ref="J5:J6"/>
    <mergeCell ref="B32:E32"/>
    <mergeCell ref="B8:I8"/>
    <mergeCell ref="F9:H9"/>
    <mergeCell ref="D9:D17"/>
    <mergeCell ref="G5:H6"/>
    <mergeCell ref="I5:I6"/>
  </mergeCells>
  <dataValidations count="2">
    <dataValidation operator="greaterThanOrEqual" allowBlank="1" showInputMessage="1" showErrorMessage="1" sqref="O31:O32"/>
    <dataValidation type="decimal" operator="greaterThanOrEqual" allowBlank="1" showInputMessage="1" showErrorMessage="1" sqref="I9:I10 D27 G12:I19 C6 C9:C10 C12:C19 H7">
      <formula1>0</formula1>
    </dataValidation>
  </dataValidations>
  <pageMargins left="0.7" right="0.7" top="0.75" bottom="0.75" header="0.3" footer="0.3"/>
  <pageSetup paperSize="9"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- AYUDA -</vt:lpstr>
      <vt:lpstr>Punto de Equilibrio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lulufernandez</cp:lastModifiedBy>
  <dcterms:created xsi:type="dcterms:W3CDTF">2015-10-27T19:43:04Z</dcterms:created>
  <dcterms:modified xsi:type="dcterms:W3CDTF">2022-09-22T17:42:18Z</dcterms:modified>
</cp:coreProperties>
</file>