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SAB Project 2017\"/>
    </mc:Choice>
  </mc:AlternateContent>
  <bookViews>
    <workbookView xWindow="0" yWindow="0" windowWidth="20490" windowHeight="7665" activeTab="3"/>
  </bookViews>
  <sheets>
    <sheet name="Customers" sheetId="1" r:id="rId1"/>
    <sheet name="Suppliers" sheetId="2" r:id="rId2"/>
    <sheet name="Inventory " sheetId="3" r:id="rId3"/>
    <sheet name="Employees" sheetId="4" r:id="rId4"/>
    <sheet name="Orders(Suppliers)" sheetId="5" r:id="rId5"/>
    <sheet name="Orders(Customers)" sheetId="6" r:id="rId6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2" i="4"/>
  <c r="F2" i="6" l="1"/>
  <c r="G2" i="6" s="1"/>
  <c r="F12" i="6"/>
  <c r="G12" i="6" s="1"/>
  <c r="F11" i="6"/>
  <c r="G11" i="6" s="1"/>
  <c r="F10" i="6"/>
  <c r="G10" i="6" s="1"/>
  <c r="F6" i="6"/>
  <c r="G6" i="6" s="1"/>
  <c r="F5" i="6"/>
  <c r="G5" i="6" s="1"/>
  <c r="F9" i="6"/>
  <c r="G9" i="6" s="1"/>
  <c r="F8" i="6"/>
  <c r="G8" i="6" s="1"/>
  <c r="F7" i="6"/>
  <c r="G7" i="6" s="1"/>
  <c r="F4" i="6"/>
  <c r="G4" i="6" s="1"/>
  <c r="F3" i="6"/>
  <c r="G3" i="6" s="1"/>
  <c r="H8" i="3"/>
  <c r="F7" i="5" s="1"/>
  <c r="H4" i="3" l="1"/>
  <c r="F3" i="5" s="1"/>
  <c r="H5" i="3"/>
  <c r="F4" i="5" s="1"/>
  <c r="H6" i="3"/>
  <c r="F5" i="5" s="1"/>
  <c r="H7" i="3"/>
  <c r="F6" i="5" s="1"/>
  <c r="E5" i="5"/>
  <c r="E6" i="5"/>
  <c r="E3" i="5"/>
  <c r="E4" i="5"/>
  <c r="E2" i="5"/>
  <c r="H3" i="3" l="1"/>
  <c r="H9" i="3" l="1"/>
  <c r="F2" i="5"/>
  <c r="F8" i="5" s="1"/>
</calcChain>
</file>

<file path=xl/sharedStrings.xml><?xml version="1.0" encoding="utf-8"?>
<sst xmlns="http://schemas.openxmlformats.org/spreadsheetml/2006/main" count="245" uniqueCount="150">
  <si>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</si>
  <si>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</si>
  <si>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</si>
  <si>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</si>
  <si>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</si>
  <si>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</si>
  <si>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</si>
  <si>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</si>
  <si>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</si>
  <si>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</si>
  <si>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</si>
  <si>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>Supplier Code</t>
  </si>
  <si>
    <t xml:space="preserve">Supplier Name </t>
  </si>
  <si>
    <t>Credit Limit €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</si>
  <si>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</si>
  <si>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</si>
  <si>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</si>
  <si>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</si>
  <si>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</si>
  <si>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</si>
  <si>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</si>
  <si>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</si>
  <si>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</si>
  <si>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</si>
  <si>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</si>
  <si>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</si>
  <si>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</si>
  <si>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</si>
  <si>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</si>
  <si>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</si>
  <si>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</si>
  <si>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</si>
  <si>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</si>
  <si>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</si>
  <si>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</si>
  <si>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</si>
  <si>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</si>
  <si>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</si>
  <si>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</si>
  <si>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</si>
  <si>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</si>
  <si>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</si>
  <si>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</si>
  <si>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</si>
  <si>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</si>
  <si>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</si>
  <si>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</si>
  <si>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</si>
  <si>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</si>
  <si>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</si>
  <si>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</si>
  <si>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</si>
  <si>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</si>
  <si>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</si>
  <si>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</si>
  <si>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</si>
  <si>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</si>
  <si>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</si>
  <si>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</si>
  <si>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</si>
  <si>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</si>
  <si>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</si>
  <si>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</si>
  <si>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</si>
  <si>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</si>
  <si>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</si>
  <si>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</si>
  <si>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</si>
  <si>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</si>
  <si>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</si>
  <si>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</si>
  <si>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</si>
  <si>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</si>
  <si>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</si>
  <si>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</si>
  <si>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</si>
  <si>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</si>
  <si>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</si>
  <si>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</si>
  <si>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</si>
  <si>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</si>
  <si>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</si>
  <si>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</si>
  <si>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</si>
  <si>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</si>
  <si>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</si>
  <si>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</si>
  <si>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</si>
  <si>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</si>
  <si>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</si>
  <si>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Stock Count date at 31st December</t>
  </si>
  <si>
    <t>Quantity in Stock</t>
  </si>
  <si>
    <t>Total Stock Value</t>
  </si>
  <si>
    <t xml:space="preserve">VAT will have to be added at 23% where Sales are made </t>
  </si>
  <si>
    <t xml:space="preserve">Stock Value Calculation is based on Cost x Quantity viz. Col C x Col G </t>
  </si>
  <si>
    <t>Email</t>
  </si>
  <si>
    <t>southsidetv.electrics@gmail.com</t>
  </si>
  <si>
    <t>joe.electrical@outlook.com</t>
  </si>
  <si>
    <t>limerickraces@yahoo.ie</t>
  </si>
  <si>
    <t>lisaselectronics@hotmail.com</t>
  </si>
  <si>
    <t>paddypowerjohnstreetlm@gmail.com</t>
  </si>
  <si>
    <t>paddypowerjamesstreetlm@gmail.com</t>
  </si>
  <si>
    <t>dooradoylenursing@hotmail.com</t>
  </si>
  <si>
    <t>cork.electronics@outlook.com</t>
  </si>
  <si>
    <t>Order Quantity</t>
  </si>
  <si>
    <t>Cost per Item</t>
  </si>
  <si>
    <t>Total Cost</t>
  </si>
  <si>
    <t>Arrival Date(Expected)</t>
  </si>
  <si>
    <t>Employee</t>
  </si>
  <si>
    <t>Position/Role</t>
  </si>
  <si>
    <t>Sick Days</t>
  </si>
  <si>
    <t>Clonmel Betting</t>
  </si>
  <si>
    <t>3 O'Connel Street</t>
  </si>
  <si>
    <t>Clonmel</t>
  </si>
  <si>
    <t>Tipperary</t>
  </si>
  <si>
    <t>052</t>
  </si>
  <si>
    <t>clonmelbetting@gmail.ie</t>
  </si>
  <si>
    <t>CLONBE1</t>
  </si>
  <si>
    <t>WATCC</t>
  </si>
  <si>
    <t>Clanceys Pub</t>
  </si>
  <si>
    <t>15-16 Parnell Street</t>
  </si>
  <si>
    <t>Waterford</t>
  </si>
  <si>
    <t xml:space="preserve"> Waterford City</t>
  </si>
  <si>
    <t>051</t>
  </si>
  <si>
    <t>clanceys@outlook.com</t>
  </si>
  <si>
    <t xml:space="preserve">Stock Value </t>
  </si>
  <si>
    <t>Total Required (Inc Stock)</t>
  </si>
  <si>
    <t>Pricing Structure</t>
  </si>
  <si>
    <t>Shipping Date</t>
  </si>
  <si>
    <t>Order Details</t>
  </si>
  <si>
    <t>WAL</t>
  </si>
  <si>
    <t>TV Wall Mount</t>
  </si>
  <si>
    <t>TV Wall Stand</t>
  </si>
  <si>
    <t>DVD Player</t>
  </si>
  <si>
    <t>Quantity</t>
  </si>
  <si>
    <t>Total Cost:</t>
  </si>
  <si>
    <t>Derek Cooney</t>
  </si>
  <si>
    <t>Manager of Sales and Marketing</t>
  </si>
  <si>
    <t>Roberta Cooney</t>
  </si>
  <si>
    <t>Accountant</t>
  </si>
  <si>
    <t>Holidays(Days)</t>
  </si>
  <si>
    <t>Mark Cooney</t>
  </si>
  <si>
    <t>IT Technician</t>
  </si>
  <si>
    <t>Annual Salary/Wage</t>
  </si>
  <si>
    <t>Liam Cooney</t>
  </si>
  <si>
    <t>John Cooney</t>
  </si>
  <si>
    <t>Shop Assitant (Part Time)</t>
  </si>
  <si>
    <t>Overtime Bonus(per week)</t>
  </si>
  <si>
    <t>Weekly Hours(per week)</t>
  </si>
  <si>
    <t>Overtime Hours (per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</si>
</sst>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* #,##0.00_-;\-&quot;€&quot;* #,##0.00_-;_-&quot;€&quot;* &quot;-&quot;??_-;_-@_-"/>
    <numFmt numFmtId="164" formatCode="[$-1809]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0" fontId="3" fillId="0" borderId="0" xfId="2"/>
    <xf numFmtId="44" fontId="0" fillId="0" borderId="0" xfId="1" applyFont="1"/>
    <xf numFmtId="44" fontId="0" fillId="0" borderId="1" xfId="0" applyNumberFormat="1" applyBorder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44" fontId="0" fillId="0" borderId="0" xfId="1" applyFon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rk.electronics@outlook.com" TargetMode="External"/><Relationship Id="rId3" Type="http://schemas.openxmlformats.org/officeDocument/2006/relationships/hyperlink" Target="mailto:limerickraces@yahoo.ie" TargetMode="External"/><Relationship Id="rId7" Type="http://schemas.openxmlformats.org/officeDocument/2006/relationships/hyperlink" Target="mailto:dooradoylenursing@hotmail.com" TargetMode="External"/><Relationship Id="rId2" Type="http://schemas.openxmlformats.org/officeDocument/2006/relationships/hyperlink" Target="mailto:joe.electrical@outlook.com" TargetMode="External"/><Relationship Id="rId1" Type="http://schemas.openxmlformats.org/officeDocument/2006/relationships/hyperlink" Target="mailto:southsidetv.electrics@gmail.com" TargetMode="External"/><Relationship Id="rId6" Type="http://schemas.openxmlformats.org/officeDocument/2006/relationships/hyperlink" Target="mailto:paddypowerjamesstreetlm@gmail.com" TargetMode="External"/><Relationship Id="rId5" Type="http://schemas.openxmlformats.org/officeDocument/2006/relationships/hyperlink" Target="mailto:paddypowerjohnstreetlm@gmail.com" TargetMode="External"/><Relationship Id="rId10" Type="http://schemas.openxmlformats.org/officeDocument/2006/relationships/hyperlink" Target="mailto:clanceys@outlook.com" TargetMode="External"/><Relationship Id="rId4" Type="http://schemas.openxmlformats.org/officeDocument/2006/relationships/hyperlink" Target="mailto:lisaselectronics@hotmail.com" TargetMode="External"/><Relationship Id="rId9" Type="http://schemas.openxmlformats.org/officeDocument/2006/relationships/hyperlink" Target="mailto:clonmelbetting@gmail.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4" sqref="B4"/>
    </sheetView>
  </sheetViews>
  <sheetFormatPr defaultRowHeight="15" x14ac:dyDescent="0.25"/>
  <cols>
    <col min="1" max="1" width="16.7109375" bestFit="1" customWidth="1"/>
    <col min="2" max="2" width="25.140625" bestFit="1" customWidth="1"/>
    <col min="3" max="3" width="24.85546875" bestFit="1" customWidth="1"/>
    <col min="4" max="4" width="24" bestFit="1" customWidth="1"/>
    <col min="5" max="5" width="14.5703125" bestFit="1" customWidth="1"/>
    <col min="6" max="6" width="10.140625" bestFit="1" customWidth="1"/>
    <col min="7" max="7" width="13.140625" bestFit="1" customWidth="1"/>
    <col min="9" max="9" width="36.85546875" bestFit="1" customWidth="1"/>
    <col min="10" max="10" width="10.42578125" bestFit="1" customWidth="1"/>
    <col min="11" max="11" width="12.7109375" bestFit="1" customWidth="1"/>
  </cols>
  <sheetData>
    <row r="1" spans="1:12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44</v>
      </c>
      <c r="H1" s="3" t="s">
        <v>5</v>
      </c>
      <c r="I1" s="3" t="s">
        <v>95</v>
      </c>
      <c r="J1" s="4" t="s">
        <v>6</v>
      </c>
      <c r="K1" s="3" t="s">
        <v>13</v>
      </c>
      <c r="L1" s="4" t="s">
        <v>10</v>
      </c>
    </row>
    <row r="2" spans="1:12" x14ac:dyDescent="0.25">
      <c r="A2" t="s">
        <v>21</v>
      </c>
      <c r="B2" t="s">
        <v>23</v>
      </c>
      <c r="C2" t="s">
        <v>25</v>
      </c>
      <c r="D2" t="s">
        <v>24</v>
      </c>
      <c r="F2" t="s">
        <v>26</v>
      </c>
      <c r="G2" s="1" t="s">
        <v>45</v>
      </c>
      <c r="H2">
        <v>355217</v>
      </c>
      <c r="I2" s="7" t="s">
        <v>96</v>
      </c>
      <c r="J2" t="s">
        <v>47</v>
      </c>
      <c r="K2" s="2">
        <v>110000</v>
      </c>
      <c r="L2">
        <v>30</v>
      </c>
    </row>
    <row r="3" spans="1:12" x14ac:dyDescent="0.25">
      <c r="A3" t="s">
        <v>33</v>
      </c>
      <c r="B3" t="s">
        <v>27</v>
      </c>
      <c r="C3" t="s">
        <v>41</v>
      </c>
      <c r="F3" t="s">
        <v>26</v>
      </c>
      <c r="G3" s="1" t="s">
        <v>45</v>
      </c>
      <c r="H3">
        <v>352123</v>
      </c>
      <c r="I3" s="7" t="s">
        <v>97</v>
      </c>
      <c r="J3" t="s">
        <v>48</v>
      </c>
      <c r="K3" s="2">
        <v>110000</v>
      </c>
      <c r="L3">
        <v>30</v>
      </c>
    </row>
    <row r="4" spans="1:12" x14ac:dyDescent="0.25">
      <c r="A4" t="s">
        <v>22</v>
      </c>
      <c r="B4" t="s">
        <v>7</v>
      </c>
      <c r="C4" t="s">
        <v>19</v>
      </c>
      <c r="D4" t="s">
        <v>50</v>
      </c>
      <c r="F4" t="s">
        <v>26</v>
      </c>
      <c r="G4" s="1" t="s">
        <v>45</v>
      </c>
      <c r="H4">
        <v>342568</v>
      </c>
      <c r="I4" s="7" t="s">
        <v>98</v>
      </c>
      <c r="J4" t="s">
        <v>47</v>
      </c>
      <c r="K4" s="2">
        <v>110000</v>
      </c>
      <c r="L4">
        <v>30</v>
      </c>
    </row>
    <row r="5" spans="1:12" x14ac:dyDescent="0.25">
      <c r="A5" t="s">
        <v>28</v>
      </c>
      <c r="B5" t="s">
        <v>29</v>
      </c>
      <c r="C5" t="s">
        <v>40</v>
      </c>
      <c r="F5" t="s">
        <v>26</v>
      </c>
      <c r="G5" s="1" t="s">
        <v>45</v>
      </c>
      <c r="H5">
        <v>355249</v>
      </c>
      <c r="I5" s="7" t="s">
        <v>99</v>
      </c>
      <c r="J5" t="s">
        <v>48</v>
      </c>
      <c r="K5" s="2">
        <v>110000</v>
      </c>
      <c r="L5">
        <v>30</v>
      </c>
    </row>
    <row r="6" spans="1:12" x14ac:dyDescent="0.25">
      <c r="A6" t="s">
        <v>30</v>
      </c>
      <c r="B6" t="s">
        <v>8</v>
      </c>
      <c r="C6" t="s">
        <v>39</v>
      </c>
      <c r="F6" t="s">
        <v>26</v>
      </c>
      <c r="G6" s="1" t="s">
        <v>45</v>
      </c>
      <c r="H6">
        <v>351478</v>
      </c>
      <c r="I6" s="7" t="s">
        <v>100</v>
      </c>
      <c r="J6" t="s">
        <v>47</v>
      </c>
      <c r="K6" s="2">
        <v>110000</v>
      </c>
      <c r="L6">
        <v>30</v>
      </c>
    </row>
    <row r="7" spans="1:12" x14ac:dyDescent="0.25">
      <c r="A7" t="s">
        <v>31</v>
      </c>
      <c r="B7" t="s">
        <v>8</v>
      </c>
      <c r="C7" t="s">
        <v>38</v>
      </c>
      <c r="F7" t="s">
        <v>26</v>
      </c>
      <c r="G7" s="1" t="s">
        <v>45</v>
      </c>
      <c r="H7">
        <v>333124</v>
      </c>
      <c r="I7" s="7" t="s">
        <v>101</v>
      </c>
      <c r="J7" t="s">
        <v>47</v>
      </c>
      <c r="K7" s="2">
        <v>110000</v>
      </c>
      <c r="L7">
        <v>30</v>
      </c>
    </row>
    <row r="8" spans="1:12" x14ac:dyDescent="0.25">
      <c r="A8" t="s">
        <v>32</v>
      </c>
      <c r="B8" t="s">
        <v>9</v>
      </c>
      <c r="C8" t="s">
        <v>19</v>
      </c>
      <c r="D8" t="s">
        <v>51</v>
      </c>
      <c r="E8" t="s">
        <v>34</v>
      </c>
      <c r="F8" t="s">
        <v>26</v>
      </c>
      <c r="G8" s="1" t="s">
        <v>45</v>
      </c>
      <c r="H8">
        <v>387465</v>
      </c>
      <c r="I8" s="7" t="s">
        <v>102</v>
      </c>
      <c r="J8" t="s">
        <v>47</v>
      </c>
      <c r="K8" s="2">
        <v>110000</v>
      </c>
      <c r="L8">
        <v>30</v>
      </c>
    </row>
    <row r="9" spans="1:12" x14ac:dyDescent="0.25">
      <c r="A9" t="s">
        <v>35</v>
      </c>
      <c r="B9" t="s">
        <v>36</v>
      </c>
      <c r="C9" t="s">
        <v>37</v>
      </c>
      <c r="D9" t="s">
        <v>42</v>
      </c>
      <c r="F9" t="s">
        <v>43</v>
      </c>
      <c r="G9" s="1" t="s">
        <v>46</v>
      </c>
      <c r="H9">
        <v>582164</v>
      </c>
      <c r="I9" s="7" t="s">
        <v>103</v>
      </c>
      <c r="J9" t="s">
        <v>49</v>
      </c>
      <c r="K9" s="2">
        <v>110000</v>
      </c>
      <c r="L9">
        <v>30</v>
      </c>
    </row>
    <row r="10" spans="1:12" x14ac:dyDescent="0.25">
      <c r="A10" t="s">
        <v>117</v>
      </c>
      <c r="B10" t="s">
        <v>111</v>
      </c>
      <c r="C10" t="s">
        <v>112</v>
      </c>
      <c r="E10" t="s">
        <v>113</v>
      </c>
      <c r="F10" t="s">
        <v>114</v>
      </c>
      <c r="G10" s="1" t="s">
        <v>115</v>
      </c>
      <c r="H10">
        <v>612231</v>
      </c>
      <c r="I10" s="7" t="s">
        <v>116</v>
      </c>
      <c r="J10" t="s">
        <v>47</v>
      </c>
      <c r="K10" s="2">
        <v>110000</v>
      </c>
      <c r="L10">
        <v>30</v>
      </c>
    </row>
    <row r="11" spans="1:12" x14ac:dyDescent="0.25">
      <c r="A11" t="s">
        <v>118</v>
      </c>
      <c r="B11" t="s">
        <v>119</v>
      </c>
      <c r="C11" t="s">
        <v>120</v>
      </c>
      <c r="E11" t="s">
        <v>122</v>
      </c>
      <c r="F11" t="s">
        <v>121</v>
      </c>
      <c r="G11" s="1" t="s">
        <v>123</v>
      </c>
      <c r="H11">
        <v>452685</v>
      </c>
      <c r="I11" s="7" t="s">
        <v>124</v>
      </c>
      <c r="J11" t="s">
        <v>47</v>
      </c>
      <c r="K11" s="2">
        <v>110000</v>
      </c>
      <c r="L11">
        <v>30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topLeftCell="A2" workbookViewId="0">
      <selection activeCell="B22" sqref="B22"/>
    </sheetView>
  </sheetViews>
  <sheetFormatPr defaultRowHeight="15" x14ac:dyDescent="0.25"/>
  <cols>
    <col min="1" max="1" width="16.7109375" customWidth="1"/>
    <col min="2" max="2" width="25.140625" customWidth="1"/>
    <col min="3" max="3" width="25.140625" bestFit="1" customWidth="1"/>
    <col min="4" max="4" width="29.28515625" bestFit="1" customWidth="1"/>
    <col min="5" max="5" width="23.140625" bestFit="1" customWidth="1"/>
    <col min="7" max="7" width="13.140625" bestFit="1" customWidth="1"/>
  </cols>
  <sheetData>
    <row r="2" spans="1:9" ht="45" x14ac:dyDescent="0.25">
      <c r="A2" s="3" t="s">
        <v>11</v>
      </c>
      <c r="B2" s="3" t="s">
        <v>12</v>
      </c>
      <c r="C2" s="3" t="s">
        <v>2</v>
      </c>
      <c r="D2" s="3" t="s">
        <v>3</v>
      </c>
      <c r="E2" s="3" t="s">
        <v>4</v>
      </c>
      <c r="F2" s="3" t="s">
        <v>20</v>
      </c>
      <c r="G2" s="3" t="s">
        <v>44</v>
      </c>
      <c r="H2" s="3" t="s">
        <v>5</v>
      </c>
      <c r="I2" s="4" t="s">
        <v>10</v>
      </c>
    </row>
    <row r="3" spans="1:9" x14ac:dyDescent="0.25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s="1" t="s">
        <v>58</v>
      </c>
      <c r="H3">
        <v>5523541</v>
      </c>
      <c r="I3">
        <v>60</v>
      </c>
    </row>
    <row r="4" spans="1:9" x14ac:dyDescent="0.25">
      <c r="A4" s="5" t="s">
        <v>59</v>
      </c>
      <c r="B4" s="5" t="s">
        <v>60</v>
      </c>
      <c r="C4" s="5" t="s">
        <v>61</v>
      </c>
      <c r="F4" s="5" t="s">
        <v>26</v>
      </c>
      <c r="G4" s="1" t="s">
        <v>45</v>
      </c>
      <c r="H4">
        <v>557889</v>
      </c>
      <c r="I4">
        <v>60</v>
      </c>
    </row>
    <row r="5" spans="1:9" x14ac:dyDescent="0.25">
      <c r="A5" s="5" t="s">
        <v>62</v>
      </c>
      <c r="B5" s="5" t="s">
        <v>63</v>
      </c>
      <c r="C5" s="5" t="s">
        <v>65</v>
      </c>
      <c r="D5" s="5" t="s">
        <v>64</v>
      </c>
      <c r="E5" s="5" t="s">
        <v>66</v>
      </c>
      <c r="F5" s="5" t="s">
        <v>67</v>
      </c>
      <c r="G5" s="1" t="s">
        <v>58</v>
      </c>
      <c r="H5">
        <v>2823871</v>
      </c>
      <c r="I5">
        <v>60</v>
      </c>
    </row>
    <row r="6" spans="1:9" x14ac:dyDescent="0.25">
      <c r="A6" s="5" t="s">
        <v>69</v>
      </c>
      <c r="B6" s="5" t="s">
        <v>68</v>
      </c>
      <c r="C6" s="5" t="s">
        <v>70</v>
      </c>
      <c r="D6" s="5" t="s">
        <v>71</v>
      </c>
      <c r="E6" s="5" t="s">
        <v>72</v>
      </c>
      <c r="F6" s="5" t="s">
        <v>73</v>
      </c>
      <c r="G6" s="1" t="s">
        <v>58</v>
      </c>
      <c r="H6">
        <v>4586921</v>
      </c>
      <c r="I6">
        <v>60</v>
      </c>
    </row>
    <row r="7" spans="1:9" x14ac:dyDescent="0.25">
      <c r="A7" s="5" t="s">
        <v>74</v>
      </c>
      <c r="B7" s="5" t="s">
        <v>75</v>
      </c>
      <c r="C7" s="5" t="s">
        <v>76</v>
      </c>
      <c r="D7" s="5" t="s">
        <v>77</v>
      </c>
      <c r="E7" s="5" t="s">
        <v>78</v>
      </c>
      <c r="F7" s="5" t="s">
        <v>79</v>
      </c>
      <c r="G7" s="1" t="s">
        <v>58</v>
      </c>
      <c r="H7">
        <v>2826655</v>
      </c>
      <c r="I7">
        <v>60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2" workbookViewId="0">
      <selection activeCell="D3" sqref="D3"/>
    </sheetView>
  </sheetViews>
  <sheetFormatPr defaultRowHeight="15" x14ac:dyDescent="0.25"/>
  <cols>
    <col min="1" max="1" width="16.7109375" bestFit="1" customWidth="1"/>
    <col min="2" max="2" width="15.5703125" customWidth="1"/>
    <col min="5" max="5" width="11.28515625" bestFit="1" customWidth="1"/>
    <col min="6" max="6" width="15.42578125" bestFit="1" customWidth="1"/>
    <col min="8" max="8" width="11.5703125" bestFit="1" customWidth="1"/>
  </cols>
  <sheetData>
    <row r="2" spans="1:8" s="3" customFormat="1" ht="45" x14ac:dyDescent="0.25">
      <c r="A2" s="3" t="s">
        <v>14</v>
      </c>
      <c r="B2" s="3" t="s">
        <v>15</v>
      </c>
      <c r="C2" s="4" t="s">
        <v>16</v>
      </c>
      <c r="D2" s="4" t="s">
        <v>17</v>
      </c>
      <c r="E2" s="3" t="s">
        <v>18</v>
      </c>
      <c r="F2" s="3" t="s">
        <v>89</v>
      </c>
      <c r="G2" s="4" t="s">
        <v>91</v>
      </c>
      <c r="H2" s="4" t="s">
        <v>125</v>
      </c>
    </row>
    <row r="3" spans="1:8" x14ac:dyDescent="0.25">
      <c r="A3" t="s">
        <v>80</v>
      </c>
      <c r="B3" t="s">
        <v>85</v>
      </c>
      <c r="C3" s="6">
        <v>600</v>
      </c>
      <c r="D3" s="6">
        <v>900</v>
      </c>
      <c r="E3" s="6">
        <v>800</v>
      </c>
      <c r="F3" s="6">
        <v>700</v>
      </c>
      <c r="G3" s="2">
        <v>10</v>
      </c>
      <c r="H3" s="8">
        <f>SUM(C3*G3)</f>
        <v>6000</v>
      </c>
    </row>
    <row r="4" spans="1:8" x14ac:dyDescent="0.25">
      <c r="A4" t="s">
        <v>81</v>
      </c>
      <c r="B4" t="s">
        <v>86</v>
      </c>
      <c r="C4" s="6">
        <v>300</v>
      </c>
      <c r="D4" s="6">
        <v>450</v>
      </c>
      <c r="E4" s="6">
        <v>350</v>
      </c>
      <c r="F4" s="6">
        <v>330</v>
      </c>
      <c r="G4" s="2">
        <v>8</v>
      </c>
      <c r="H4" s="8">
        <f t="shared" ref="H4:H8" si="0">SUM(C4*G4)</f>
        <v>2400</v>
      </c>
    </row>
    <row r="5" spans="1:8" x14ac:dyDescent="0.25">
      <c r="A5" t="s">
        <v>82</v>
      </c>
      <c r="B5" t="s">
        <v>87</v>
      </c>
      <c r="C5" s="6">
        <v>160</v>
      </c>
      <c r="D5" s="6">
        <v>240</v>
      </c>
      <c r="E5" s="6">
        <v>200</v>
      </c>
      <c r="F5" s="6">
        <v>180</v>
      </c>
      <c r="G5" s="2">
        <v>15</v>
      </c>
      <c r="H5" s="8">
        <f t="shared" si="0"/>
        <v>2400</v>
      </c>
    </row>
    <row r="6" spans="1:8" x14ac:dyDescent="0.25">
      <c r="A6" t="s">
        <v>83</v>
      </c>
      <c r="B6" t="s">
        <v>87</v>
      </c>
      <c r="C6" s="6">
        <v>21</v>
      </c>
      <c r="D6" s="6">
        <v>32</v>
      </c>
      <c r="E6" s="6">
        <v>28</v>
      </c>
      <c r="F6" s="6">
        <v>24</v>
      </c>
      <c r="G6" s="2">
        <v>11</v>
      </c>
      <c r="H6" s="8">
        <f t="shared" si="0"/>
        <v>231</v>
      </c>
    </row>
    <row r="7" spans="1:8" x14ac:dyDescent="0.25">
      <c r="A7" t="s">
        <v>84</v>
      </c>
      <c r="B7" t="s">
        <v>88</v>
      </c>
      <c r="C7" s="6">
        <v>130</v>
      </c>
      <c r="D7" s="6">
        <v>195</v>
      </c>
      <c r="E7" s="6">
        <v>160</v>
      </c>
      <c r="F7" s="6">
        <v>150</v>
      </c>
      <c r="G7" s="2">
        <v>32</v>
      </c>
      <c r="H7" s="8">
        <f t="shared" si="0"/>
        <v>4160</v>
      </c>
    </row>
    <row r="8" spans="1:8" x14ac:dyDescent="0.25">
      <c r="A8" t="s">
        <v>130</v>
      </c>
      <c r="B8" t="s">
        <v>131</v>
      </c>
      <c r="C8" s="6">
        <v>70</v>
      </c>
      <c r="D8" s="6">
        <v>120</v>
      </c>
      <c r="E8" s="6">
        <v>115</v>
      </c>
      <c r="F8" s="6">
        <v>110</v>
      </c>
      <c r="G8" s="2">
        <v>24</v>
      </c>
      <c r="H8" s="8">
        <f t="shared" si="0"/>
        <v>1680</v>
      </c>
    </row>
    <row r="9" spans="1:8" x14ac:dyDescent="0.25">
      <c r="B9" t="s">
        <v>92</v>
      </c>
      <c r="H9" s="8">
        <f>SUM(H3:H8)</f>
        <v>16871</v>
      </c>
    </row>
    <row r="10" spans="1:8" x14ac:dyDescent="0.25">
      <c r="A10" t="s">
        <v>94</v>
      </c>
    </row>
    <row r="11" spans="1:8" x14ac:dyDescent="0.25">
      <c r="A11" t="s">
        <v>90</v>
      </c>
    </row>
    <row r="13" spans="1:8" x14ac:dyDescent="0.25">
      <c r="A13" t="s">
        <v>93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29.85546875" bestFit="1" customWidth="1"/>
    <col min="3" max="3" width="16" bestFit="1" customWidth="1"/>
    <col min="4" max="4" width="15.140625" bestFit="1" customWidth="1"/>
    <col min="5" max="5" width="16.28515625" bestFit="1" customWidth="1"/>
    <col min="6" max="6" width="9" bestFit="1" customWidth="1"/>
    <col min="7" max="7" width="19.28515625" bestFit="1" customWidth="1"/>
    <col min="8" max="8" width="16.28515625" style="12" bestFit="1" customWidth="1"/>
  </cols>
  <sheetData>
    <row r="1" spans="1:8" s="3" customFormat="1" ht="30" customHeight="1" x14ac:dyDescent="0.25">
      <c r="A1" s="3" t="s">
        <v>108</v>
      </c>
      <c r="B1" s="3" t="s">
        <v>109</v>
      </c>
      <c r="C1" s="4" t="s">
        <v>148</v>
      </c>
      <c r="D1" s="4" t="s">
        <v>149</v>
      </c>
      <c r="E1" s="3" t="s">
        <v>140</v>
      </c>
      <c r="F1" s="3" t="s">
        <v>110</v>
      </c>
      <c r="G1" s="3" t="s">
        <v>143</v>
      </c>
      <c r="H1" s="4" t="s">
        <v>147</v>
      </c>
    </row>
    <row r="2" spans="1:8" x14ac:dyDescent="0.25">
      <c r="A2" t="s">
        <v>136</v>
      </c>
      <c r="B2" t="s">
        <v>137</v>
      </c>
      <c r="C2">
        <v>39</v>
      </c>
      <c r="D2">
        <v>6</v>
      </c>
      <c r="E2">
        <v>25</v>
      </c>
      <c r="F2">
        <v>4</v>
      </c>
      <c r="G2" s="8">
        <v>80000</v>
      </c>
      <c r="H2" s="13">
        <f>D2*25</f>
        <v>150</v>
      </c>
    </row>
    <row r="3" spans="1:8" x14ac:dyDescent="0.25">
      <c r="A3" t="s">
        <v>138</v>
      </c>
      <c r="B3" t="s">
        <v>139</v>
      </c>
      <c r="C3">
        <v>39</v>
      </c>
      <c r="D3">
        <v>4</v>
      </c>
      <c r="E3">
        <v>25</v>
      </c>
      <c r="F3">
        <v>5</v>
      </c>
      <c r="G3" s="8">
        <v>65000</v>
      </c>
      <c r="H3" s="13">
        <f t="shared" ref="H3:H6" si="0">D3*25</f>
        <v>100</v>
      </c>
    </row>
    <row r="4" spans="1:8" x14ac:dyDescent="0.25">
      <c r="A4" t="s">
        <v>141</v>
      </c>
      <c r="B4" t="s">
        <v>142</v>
      </c>
      <c r="C4">
        <v>17</v>
      </c>
      <c r="D4">
        <v>2</v>
      </c>
      <c r="E4">
        <v>27</v>
      </c>
      <c r="F4">
        <v>7</v>
      </c>
      <c r="G4" s="8">
        <v>24000</v>
      </c>
      <c r="H4" s="13">
        <f t="shared" si="0"/>
        <v>50</v>
      </c>
    </row>
    <row r="5" spans="1:8" x14ac:dyDescent="0.25">
      <c r="A5" t="s">
        <v>144</v>
      </c>
      <c r="B5" t="s">
        <v>142</v>
      </c>
      <c r="C5">
        <v>19</v>
      </c>
      <c r="D5">
        <v>1</v>
      </c>
      <c r="E5">
        <v>27</v>
      </c>
      <c r="F5">
        <v>9</v>
      </c>
      <c r="G5" s="8">
        <v>24000</v>
      </c>
      <c r="H5" s="13">
        <f t="shared" si="0"/>
        <v>25</v>
      </c>
    </row>
    <row r="6" spans="1:8" x14ac:dyDescent="0.25">
      <c r="A6" t="s">
        <v>145</v>
      </c>
      <c r="B6" t="s">
        <v>146</v>
      </c>
      <c r="C6">
        <v>12</v>
      </c>
      <c r="D6">
        <v>3</v>
      </c>
      <c r="E6">
        <v>12</v>
      </c>
      <c r="F6">
        <v>2</v>
      </c>
      <c r="G6" s="8">
        <v>18500</v>
      </c>
      <c r="H6" s="13">
        <f t="shared" si="0"/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7" sqref="G7"/>
    </sheetView>
  </sheetViews>
  <sheetFormatPr defaultRowHeight="15" x14ac:dyDescent="0.25"/>
  <cols>
    <col min="1" max="1" width="13.5703125" bestFit="1" customWidth="1"/>
    <col min="2" max="2" width="17.5703125" bestFit="1" customWidth="1"/>
    <col min="3" max="3" width="21.42578125" customWidth="1"/>
    <col min="4" max="4" width="24" bestFit="1" customWidth="1"/>
    <col min="5" max="6" width="14.42578125" bestFit="1" customWidth="1"/>
    <col min="7" max="7" width="15.85546875" bestFit="1" customWidth="1"/>
  </cols>
  <sheetData>
    <row r="1" spans="1:7" s="3" customFormat="1" ht="45" customHeight="1" x14ac:dyDescent="0.25">
      <c r="A1" s="3" t="s">
        <v>11</v>
      </c>
      <c r="B1" s="3" t="s">
        <v>12</v>
      </c>
      <c r="C1" s="3" t="s">
        <v>105</v>
      </c>
      <c r="D1" s="3" t="s">
        <v>126</v>
      </c>
      <c r="E1" s="3" t="s">
        <v>104</v>
      </c>
      <c r="F1" s="3" t="s">
        <v>106</v>
      </c>
      <c r="G1" s="4" t="s">
        <v>107</v>
      </c>
    </row>
    <row r="2" spans="1:7" ht="15" customHeight="1" x14ac:dyDescent="0.25">
      <c r="A2" t="s">
        <v>80</v>
      </c>
      <c r="B2" t="s">
        <v>85</v>
      </c>
      <c r="C2" s="8">
        <v>600</v>
      </c>
      <c r="D2" s="11">
        <v>20</v>
      </c>
      <c r="E2" s="2">
        <f>20-'Inventory '!G3</f>
        <v>10</v>
      </c>
      <c r="F2" s="8">
        <f>('Orders(Suppliers)'!D2*'Orders(Suppliers)'!C2)-'Inventory '!H3</f>
        <v>6000</v>
      </c>
      <c r="G2" s="10">
        <v>42796</v>
      </c>
    </row>
    <row r="3" spans="1:7" ht="15" customHeight="1" x14ac:dyDescent="0.25">
      <c r="A3" t="s">
        <v>81</v>
      </c>
      <c r="B3" t="s">
        <v>86</v>
      </c>
      <c r="C3" s="8">
        <v>300</v>
      </c>
      <c r="D3" s="11">
        <v>20</v>
      </c>
      <c r="E3" s="2">
        <f>20-'Inventory '!G4</f>
        <v>12</v>
      </c>
      <c r="F3" s="8">
        <f>('Orders(Suppliers)'!D3*'Orders(Suppliers)'!C3)-'Inventory '!H4</f>
        <v>3600</v>
      </c>
      <c r="G3" s="10">
        <v>42795</v>
      </c>
    </row>
    <row r="4" spans="1:7" ht="15" customHeight="1" x14ac:dyDescent="0.25">
      <c r="A4" t="s">
        <v>82</v>
      </c>
      <c r="B4" t="s">
        <v>87</v>
      </c>
      <c r="C4" s="8">
        <v>160</v>
      </c>
      <c r="D4" s="11">
        <v>40</v>
      </c>
      <c r="E4" s="2">
        <f>20-'Inventory '!G5</f>
        <v>5</v>
      </c>
      <c r="F4" s="8">
        <f>('Orders(Suppliers)'!D4*'Orders(Suppliers)'!C4)-'Inventory '!H5</f>
        <v>4000</v>
      </c>
      <c r="G4" s="10">
        <v>42794</v>
      </c>
    </row>
    <row r="5" spans="1:7" x14ac:dyDescent="0.25">
      <c r="A5" t="s">
        <v>83</v>
      </c>
      <c r="B5" t="s">
        <v>133</v>
      </c>
      <c r="C5" s="8">
        <v>21</v>
      </c>
      <c r="D5" s="11">
        <v>40</v>
      </c>
      <c r="E5" s="2">
        <f>40-'Inventory '!G6</f>
        <v>29</v>
      </c>
      <c r="F5" s="8">
        <f>('Orders(Suppliers)'!D5*'Orders(Suppliers)'!C5)-'Inventory '!H6</f>
        <v>609</v>
      </c>
      <c r="G5" s="10">
        <v>42799</v>
      </c>
    </row>
    <row r="6" spans="1:7" x14ac:dyDescent="0.25">
      <c r="A6" t="s">
        <v>84</v>
      </c>
      <c r="B6" t="s">
        <v>88</v>
      </c>
      <c r="C6" s="8">
        <v>130</v>
      </c>
      <c r="D6" s="11">
        <v>45</v>
      </c>
      <c r="E6" s="2">
        <f>40-'Inventory '!G7</f>
        <v>8</v>
      </c>
      <c r="F6" s="8">
        <f>('Orders(Suppliers)'!D6*'Orders(Suppliers)'!C6)-'Inventory '!H7</f>
        <v>1690</v>
      </c>
      <c r="G6" s="10">
        <v>42798</v>
      </c>
    </row>
    <row r="7" spans="1:7" x14ac:dyDescent="0.25">
      <c r="A7" t="s">
        <v>130</v>
      </c>
      <c r="B7" t="s">
        <v>132</v>
      </c>
      <c r="C7" s="8">
        <v>70</v>
      </c>
      <c r="D7" s="11">
        <v>35</v>
      </c>
      <c r="E7" s="2">
        <v>5</v>
      </c>
      <c r="F7" s="8">
        <f>('Orders(Suppliers)'!D7*'Orders(Suppliers)'!C7)-'Inventory '!H8</f>
        <v>770</v>
      </c>
      <c r="G7" s="10">
        <v>42810</v>
      </c>
    </row>
    <row r="8" spans="1:7" x14ac:dyDescent="0.25">
      <c r="E8" t="s">
        <v>135</v>
      </c>
      <c r="F8" s="9">
        <f>SUM(F2:F6)</f>
        <v>15899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4" sqref="H14"/>
    </sheetView>
  </sheetViews>
  <sheetFormatPr defaultRowHeight="15" x14ac:dyDescent="0.25"/>
  <cols>
    <col min="1" max="1" width="14.7109375" bestFit="1" customWidth="1"/>
    <col min="2" max="2" width="25.140625" bestFit="1" customWidth="1"/>
    <col min="3" max="3" width="15.7109375" bestFit="1" customWidth="1"/>
    <col min="4" max="5" width="15.7109375" customWidth="1"/>
    <col min="6" max="6" width="12.85546875" bestFit="1" customWidth="1"/>
    <col min="7" max="7" width="10.5703125" bestFit="1" customWidth="1"/>
    <col min="8" max="8" width="21" customWidth="1"/>
  </cols>
  <sheetData>
    <row r="1" spans="1:8" s="3" customFormat="1" ht="45" customHeight="1" x14ac:dyDescent="0.25">
      <c r="A1" s="3" t="s">
        <v>0</v>
      </c>
      <c r="B1" s="3" t="s">
        <v>1</v>
      </c>
      <c r="C1" s="3" t="s">
        <v>127</v>
      </c>
      <c r="D1" s="3" t="s">
        <v>129</v>
      </c>
      <c r="E1" s="3" t="s">
        <v>134</v>
      </c>
      <c r="F1" s="3" t="s">
        <v>105</v>
      </c>
      <c r="G1" s="3" t="s">
        <v>106</v>
      </c>
      <c r="H1" s="4" t="s">
        <v>128</v>
      </c>
    </row>
    <row r="2" spans="1:8" x14ac:dyDescent="0.25">
      <c r="A2" t="s">
        <v>21</v>
      </c>
      <c r="B2" t="s">
        <v>23</v>
      </c>
      <c r="C2" t="s">
        <v>47</v>
      </c>
      <c r="D2" t="s">
        <v>80</v>
      </c>
      <c r="E2">
        <v>2</v>
      </c>
      <c r="F2" s="8">
        <f>'Inventory '!D3</f>
        <v>900</v>
      </c>
      <c r="G2" s="8">
        <f>F2*E2</f>
        <v>1800</v>
      </c>
      <c r="H2" s="10">
        <v>42796</v>
      </c>
    </row>
    <row r="3" spans="1:8" x14ac:dyDescent="0.25">
      <c r="A3" t="s">
        <v>21</v>
      </c>
      <c r="B3" t="s">
        <v>23</v>
      </c>
      <c r="C3" t="s">
        <v>47</v>
      </c>
      <c r="D3" t="s">
        <v>84</v>
      </c>
      <c r="E3">
        <v>3</v>
      </c>
      <c r="F3" s="8">
        <f>'Inventory '!D7</f>
        <v>195</v>
      </c>
      <c r="G3" s="8">
        <f t="shared" ref="G3:G12" si="0">F3*E3</f>
        <v>585</v>
      </c>
      <c r="H3" s="10">
        <v>42795</v>
      </c>
    </row>
    <row r="4" spans="1:8" x14ac:dyDescent="0.25">
      <c r="A4" t="s">
        <v>33</v>
      </c>
      <c r="B4" t="s">
        <v>27</v>
      </c>
      <c r="C4" t="s">
        <v>48</v>
      </c>
      <c r="D4" t="s">
        <v>82</v>
      </c>
      <c r="E4">
        <v>3</v>
      </c>
      <c r="F4" s="8">
        <f>'Inventory '!E5</f>
        <v>200</v>
      </c>
      <c r="G4" s="8">
        <f t="shared" si="0"/>
        <v>600</v>
      </c>
      <c r="H4" s="10">
        <v>42794</v>
      </c>
    </row>
    <row r="5" spans="1:8" x14ac:dyDescent="0.25">
      <c r="A5" t="s">
        <v>22</v>
      </c>
      <c r="B5" t="s">
        <v>7</v>
      </c>
      <c r="C5" t="s">
        <v>47</v>
      </c>
      <c r="D5" t="s">
        <v>81</v>
      </c>
      <c r="E5">
        <v>3</v>
      </c>
      <c r="F5" s="8">
        <f>'Inventory '!D4</f>
        <v>450</v>
      </c>
      <c r="G5" s="8">
        <f t="shared" si="0"/>
        <v>1350</v>
      </c>
      <c r="H5" s="10">
        <v>42799</v>
      </c>
    </row>
    <row r="6" spans="1:8" x14ac:dyDescent="0.25">
      <c r="A6" t="s">
        <v>28</v>
      </c>
      <c r="B6" t="s">
        <v>29</v>
      </c>
      <c r="C6" t="s">
        <v>48</v>
      </c>
      <c r="D6" t="s">
        <v>82</v>
      </c>
      <c r="E6">
        <v>6</v>
      </c>
      <c r="F6" s="8">
        <f>'Inventory '!E5</f>
        <v>200</v>
      </c>
      <c r="G6" s="8">
        <f t="shared" si="0"/>
        <v>1200</v>
      </c>
      <c r="H6" s="10">
        <v>42798</v>
      </c>
    </row>
    <row r="7" spans="1:8" x14ac:dyDescent="0.25">
      <c r="A7" t="s">
        <v>30</v>
      </c>
      <c r="B7" t="s">
        <v>8</v>
      </c>
      <c r="C7" t="s">
        <v>47</v>
      </c>
      <c r="D7" t="s">
        <v>130</v>
      </c>
      <c r="E7">
        <v>7</v>
      </c>
      <c r="F7" s="8">
        <f>'Inventory '!D8</f>
        <v>120</v>
      </c>
      <c r="G7" s="8">
        <f t="shared" si="0"/>
        <v>840</v>
      </c>
      <c r="H7" s="10">
        <v>42796</v>
      </c>
    </row>
    <row r="8" spans="1:8" x14ac:dyDescent="0.25">
      <c r="A8" t="s">
        <v>31</v>
      </c>
      <c r="B8" t="s">
        <v>8</v>
      </c>
      <c r="C8" t="s">
        <v>47</v>
      </c>
      <c r="D8" t="s">
        <v>130</v>
      </c>
      <c r="E8">
        <v>4</v>
      </c>
      <c r="F8" s="8">
        <f>'Inventory '!D8</f>
        <v>120</v>
      </c>
      <c r="G8" s="8">
        <f t="shared" si="0"/>
        <v>480</v>
      </c>
      <c r="H8" s="10">
        <v>42795</v>
      </c>
    </row>
    <row r="9" spans="1:8" x14ac:dyDescent="0.25">
      <c r="A9" t="s">
        <v>32</v>
      </c>
      <c r="B9" t="s">
        <v>9</v>
      </c>
      <c r="C9" t="s">
        <v>47</v>
      </c>
      <c r="D9" t="s">
        <v>80</v>
      </c>
      <c r="E9">
        <v>10</v>
      </c>
      <c r="F9" s="8">
        <f>'Inventory '!D3</f>
        <v>900</v>
      </c>
      <c r="G9" s="8">
        <f t="shared" si="0"/>
        <v>9000</v>
      </c>
      <c r="H9" s="10">
        <v>42792</v>
      </c>
    </row>
    <row r="10" spans="1:8" x14ac:dyDescent="0.25">
      <c r="A10" t="s">
        <v>35</v>
      </c>
      <c r="B10" t="s">
        <v>36</v>
      </c>
      <c r="C10" t="s">
        <v>49</v>
      </c>
      <c r="D10" t="s">
        <v>81</v>
      </c>
      <c r="E10">
        <v>4</v>
      </c>
      <c r="F10" s="8">
        <f>'Inventory '!F4</f>
        <v>330</v>
      </c>
      <c r="G10" s="8">
        <f t="shared" si="0"/>
        <v>1320</v>
      </c>
      <c r="H10" s="10">
        <v>42799</v>
      </c>
    </row>
    <row r="11" spans="1:8" x14ac:dyDescent="0.25">
      <c r="A11" t="s">
        <v>117</v>
      </c>
      <c r="B11" t="s">
        <v>111</v>
      </c>
      <c r="C11" t="s">
        <v>47</v>
      </c>
      <c r="D11" t="s">
        <v>130</v>
      </c>
      <c r="E11">
        <v>6</v>
      </c>
      <c r="F11" s="8">
        <f>'Inventory '!D8</f>
        <v>120</v>
      </c>
      <c r="G11" s="8">
        <f t="shared" si="0"/>
        <v>720</v>
      </c>
      <c r="H11" s="10">
        <v>42798</v>
      </c>
    </row>
    <row r="12" spans="1:8" x14ac:dyDescent="0.25">
      <c r="A12" t="s">
        <v>118</v>
      </c>
      <c r="B12" t="s">
        <v>119</v>
      </c>
      <c r="C12" t="s">
        <v>47</v>
      </c>
      <c r="D12" t="s">
        <v>83</v>
      </c>
      <c r="E12">
        <v>2</v>
      </c>
      <c r="F12" s="8">
        <f>'Inventory '!D6</f>
        <v>32</v>
      </c>
      <c r="G12" s="8">
        <f t="shared" si="0"/>
        <v>64</v>
      </c>
      <c r="H12" s="10">
        <v>42799</v>
      </c>
    </row>
  </sheetData>
  <pageMargins left="0.7" right="0.7" top="0.75" bottom="0.75" header="0.3" footer="0.3"/>
  <ignoredErrors>
    <ignoredError sqref="F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Customers</vt:lpstr>
      <vt:lpstr>Suppliers</vt:lpstr>
      <vt:lpstr>Inventory </vt:lpstr>
      <vt:lpstr>Employees</vt:lpstr>
      <vt:lpstr>Orders(Suppliers)</vt:lpstr>
      <vt:lpstr>Orders(Customers)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David Sheehy</cp:lastModifiedBy>
  <dcterms:created xsi:type="dcterms:W3CDTF">2017-01-18T17:11:32Z</dcterms:created>
  <dcterms:modified xsi:type="dcterms:W3CDTF">2017-02-28T10:29:18Z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939dc792-b01b-478c-9aba-1ae8f5ad59e0</vt:lpwstr>
  </property>
</Properties>
</file>