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always"/>
  <mc:AlternateContent xmlns:mc="http://schemas.openxmlformats.org/markup-compatibility/2006">
    <mc:Choice Requires="x15">
      <x15ac:absPath xmlns:x15ac="http://schemas.microsoft.com/office/spreadsheetml/2010/11/ac" url="https://logisticcolombia.sharepoint.com/sites/combustible/Documentos compartidos/"/>
    </mc:Choice>
  </mc:AlternateContent>
  <xr:revisionPtr revIDLastSave="7258" documentId="120_S{D8E86388-284E-5315-B3A2-9A934F001CCA}" xr6:coauthVersionLast="47" xr6:coauthVersionMax="47" xr10:uidLastSave="{04CEC18B-EE6C-4802-95CC-FD3FE4B920A5}"/>
  <bookViews>
    <workbookView xWindow="28680" yWindow="-120" windowWidth="29040" windowHeight="15720" firstSheet="1" activeTab="1" xr2:uid="{00000000-000D-0000-FFFF-FFFF00000000}"/>
  </bookViews>
  <sheets>
    <sheet name="Hoja1" sheetId="1" state="hidden" r:id="rId1"/>
    <sheet name="TANQUEOS" sheetId="3" r:id="rId2"/>
    <sheet name="PROGRAMACION 19 DE AGOSTO" sheetId="4" r:id="rId3"/>
    <sheet name="NOVEDADES" sheetId="2" r:id="rId4"/>
  </sheets>
  <externalReferences>
    <externalReference r:id="rId5"/>
  </externalReferences>
  <definedNames>
    <definedName name="_xlnm._FilterDatabase" localSheetId="0" hidden="1">Hoja1!$A$1:$G$1686</definedName>
    <definedName name="_xlnm._FilterDatabase" localSheetId="3" hidden="1">NOVEDADES!$A$1:$D$12</definedName>
    <definedName name="_xlnm._FilterDatabase" localSheetId="1" hidden="1">TANQUEOS!$D$1348:$D$1348</definedName>
  </definedNames>
  <calcPr calcId="191028" iterate="1" iterateCount="1" iterateDelta="1E-4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OdpAO//It18vukz5f7P/275E2zgpa68rrqnDoVXRsg8="/>
    </ext>
  </extLst>
</workbook>
</file>

<file path=xl/calcChain.xml><?xml version="1.0" encoding="utf-8"?>
<calcChain xmlns="http://schemas.openxmlformats.org/spreadsheetml/2006/main">
  <c r="G2932" i="3" l="1"/>
  <c r="G2933" i="3" s="1"/>
  <c r="G2926" i="3" l="1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825" i="3"/>
  <c r="G2820" i="3"/>
  <c r="G2821" i="3"/>
  <c r="G2822" i="3"/>
  <c r="G2823" i="3"/>
  <c r="G282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797" i="3"/>
  <c r="G2798" i="3"/>
  <c r="G2799" i="3"/>
  <c r="G2800" i="3"/>
  <c r="G2801" i="3"/>
  <c r="G2802" i="3"/>
  <c r="G2803" i="3"/>
  <c r="G2804" i="3"/>
  <c r="G2796" i="3"/>
  <c r="G2795" i="3"/>
  <c r="G2794" i="3"/>
  <c r="G2784" i="3"/>
  <c r="G2785" i="3"/>
  <c r="G2786" i="3"/>
  <c r="G2787" i="3"/>
  <c r="G2788" i="3"/>
  <c r="G2789" i="3"/>
  <c r="G2790" i="3"/>
  <c r="G2791" i="3"/>
  <c r="G2792" i="3"/>
  <c r="G279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692" i="3" l="1"/>
  <c r="G2693" i="3"/>
  <c r="G2694" i="3"/>
  <c r="G2695" i="3"/>
  <c r="G2696" i="3"/>
  <c r="G2697" i="3"/>
  <c r="G2698" i="3"/>
  <c r="G2699" i="3"/>
  <c r="G2700" i="3"/>
  <c r="G2701" i="3"/>
  <c r="G2702" i="3"/>
  <c r="G2703" i="3"/>
  <c r="G2569" i="3"/>
  <c r="G2691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477" i="3"/>
  <c r="G2478" i="3"/>
  <c r="G2479" i="3"/>
  <c r="G2480" i="3"/>
  <c r="G2481" i="3"/>
  <c r="G2482" i="3"/>
  <c r="G2483" i="3"/>
  <c r="G2484" i="3"/>
  <c r="G2485" i="3"/>
  <c r="G2486" i="3"/>
  <c r="G2487" i="3"/>
  <c r="G2474" i="3"/>
  <c r="G2475" i="3"/>
  <c r="G2476" i="3"/>
  <c r="G2397" i="3"/>
  <c r="G2473" i="3"/>
  <c r="G2383" i="3"/>
  <c r="G2289" i="3"/>
  <c r="G2317" i="3"/>
  <c r="G2348" i="3"/>
  <c r="G2347" i="3"/>
  <c r="G2316" i="3"/>
  <c r="G2315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336" i="3"/>
  <c r="G2337" i="3"/>
  <c r="G2338" i="3"/>
  <c r="G2339" i="3"/>
  <c r="G2340" i="3"/>
  <c r="G2341" i="3"/>
  <c r="G2342" i="3"/>
  <c r="G2343" i="3"/>
  <c r="G2344" i="3"/>
  <c r="G2345" i="3"/>
  <c r="G2346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10" i="3"/>
  <c r="G2311" i="3"/>
  <c r="G2312" i="3"/>
  <c r="G2313" i="3"/>
  <c r="G2314" i="3"/>
  <c r="G2318" i="3"/>
  <c r="G2319" i="3"/>
  <c r="G2309" i="3"/>
  <c r="G2302" i="3"/>
  <c r="G2293" i="3"/>
  <c r="G2294" i="3"/>
  <c r="G2295" i="3"/>
  <c r="G2296" i="3"/>
  <c r="G2297" i="3"/>
  <c r="G2298" i="3"/>
  <c r="G2299" i="3"/>
  <c r="G2300" i="3"/>
  <c r="G2301" i="3"/>
  <c r="G2303" i="3"/>
  <c r="G2304" i="3"/>
  <c r="G2305" i="3"/>
  <c r="G2306" i="3"/>
  <c r="G2307" i="3"/>
  <c r="G2308" i="3"/>
  <c r="G2292" i="3"/>
  <c r="G2284" i="3"/>
  <c r="G2285" i="3"/>
  <c r="G2286" i="3"/>
  <c r="G2287" i="3"/>
  <c r="G2288" i="3"/>
  <c r="G2290" i="3"/>
  <c r="G2291" i="3"/>
  <c r="G2275" i="3"/>
  <c r="G2276" i="3"/>
  <c r="G2277" i="3"/>
  <c r="G2278" i="3"/>
  <c r="G2279" i="3"/>
  <c r="G2280" i="3"/>
  <c r="G2281" i="3"/>
  <c r="G2282" i="3"/>
  <c r="G2283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54" i="3"/>
  <c r="G2255" i="3"/>
  <c r="G2256" i="3"/>
  <c r="G2257" i="3"/>
  <c r="G2258" i="3"/>
  <c r="G2259" i="3"/>
  <c r="G2243" i="3"/>
  <c r="G2244" i="3"/>
  <c r="G2245" i="3"/>
  <c r="G2246" i="3"/>
  <c r="G2247" i="3"/>
  <c r="G2248" i="3"/>
  <c r="G2249" i="3"/>
  <c r="G2250" i="3"/>
  <c r="G2251" i="3"/>
  <c r="G2252" i="3"/>
  <c r="G2253" i="3"/>
  <c r="G2237" i="3"/>
  <c r="G2238" i="3"/>
  <c r="G2239" i="3"/>
  <c r="G2240" i="3"/>
  <c r="G2241" i="3"/>
  <c r="G2242" i="3"/>
  <c r="G2236" i="3"/>
  <c r="G2235" i="3"/>
  <c r="G2228" i="3"/>
  <c r="G2229" i="3"/>
  <c r="G2230" i="3"/>
  <c r="G2231" i="3"/>
  <c r="G2232" i="3"/>
  <c r="G2233" i="3"/>
  <c r="G2234" i="3"/>
  <c r="G2223" i="3"/>
  <c r="G2224" i="3"/>
  <c r="G2225" i="3"/>
  <c r="G2226" i="3"/>
  <c r="G2227" i="3"/>
  <c r="G2216" i="3"/>
  <c r="G2217" i="3"/>
  <c r="G2218" i="3"/>
  <c r="G2219" i="3"/>
  <c r="G2220" i="3"/>
  <c r="G2221" i="3"/>
  <c r="G2222" i="3"/>
  <c r="G2210" i="3"/>
  <c r="G2211" i="3"/>
  <c r="G2212" i="3"/>
  <c r="G2213" i="3"/>
  <c r="G2214" i="3"/>
  <c r="G2215" i="3"/>
  <c r="G2209" i="3"/>
  <c r="G2198" i="3"/>
  <c r="G2199" i="3"/>
  <c r="G2200" i="3"/>
  <c r="G2201" i="3"/>
  <c r="G2202" i="3"/>
  <c r="G2203" i="3"/>
  <c r="G2204" i="3"/>
  <c r="G2205" i="3"/>
  <c r="G2206" i="3"/>
  <c r="G2207" i="3"/>
  <c r="G2208" i="3"/>
  <c r="G2194" i="3"/>
  <c r="G2195" i="3"/>
  <c r="G2196" i="3"/>
  <c r="G2197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80" i="3"/>
  <c r="G217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34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067" i="3"/>
  <c r="G2066" i="3"/>
  <c r="G2065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2000" i="3"/>
  <c r="G2001" i="3"/>
  <c r="G2002" i="3"/>
  <c r="G2003" i="3"/>
  <c r="G2004" i="3"/>
  <c r="G2005" i="3"/>
  <c r="G2006" i="3"/>
  <c r="G2007" i="3"/>
  <c r="G2008" i="3"/>
  <c r="G2009" i="3"/>
  <c r="G2010" i="3"/>
  <c r="C1896" i="3"/>
  <c r="C1869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864" i="3"/>
  <c r="G1865" i="3"/>
  <c r="G1866" i="3"/>
  <c r="G1867" i="3"/>
  <c r="G1868" i="3"/>
  <c r="G1869" i="3"/>
  <c r="G1870" i="3"/>
  <c r="G1871" i="3"/>
  <c r="G1872" i="3"/>
  <c r="G1855" i="3"/>
  <c r="G1856" i="3"/>
  <c r="G1857" i="3"/>
  <c r="G1858" i="3"/>
  <c r="G1859" i="3"/>
  <c r="G1860" i="3"/>
  <c r="G1861" i="3"/>
  <c r="G1862" i="3"/>
  <c r="G1863" i="3"/>
  <c r="G1850" i="3"/>
  <c r="G1851" i="3"/>
  <c r="G1852" i="3"/>
  <c r="G1853" i="3"/>
  <c r="G1854" i="3"/>
  <c r="G1848" i="3"/>
  <c r="G1849" i="3"/>
  <c r="G1838" i="3"/>
  <c r="G1839" i="3"/>
  <c r="G1840" i="3"/>
  <c r="G1841" i="3"/>
  <c r="G1842" i="3"/>
  <c r="G1843" i="3"/>
  <c r="G1844" i="3"/>
  <c r="G1845" i="3"/>
  <c r="G1846" i="3"/>
  <c r="G1847" i="3"/>
  <c r="G1827" i="3"/>
  <c r="G1828" i="3"/>
  <c r="G1829" i="3"/>
  <c r="G1830" i="3"/>
  <c r="G1831" i="3"/>
  <c r="G1832" i="3"/>
  <c r="G1833" i="3"/>
  <c r="G1834" i="3"/>
  <c r="G1835" i="3"/>
  <c r="G1836" i="3"/>
  <c r="G1837" i="3"/>
  <c r="G1818" i="3"/>
  <c r="G1819" i="3"/>
  <c r="G1820" i="3"/>
  <c r="G1821" i="3"/>
  <c r="G1822" i="3"/>
  <c r="G1823" i="3"/>
  <c r="G1824" i="3"/>
  <c r="G1825" i="3"/>
  <c r="G1826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913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538" i="3"/>
  <c r="G1539" i="3"/>
  <c r="G1540" i="3"/>
  <c r="G1541" i="3"/>
  <c r="G1542" i="3"/>
  <c r="G1543" i="3"/>
  <c r="G1544" i="3"/>
  <c r="G1545" i="3"/>
  <c r="G1546" i="3"/>
  <c r="G1547" i="3"/>
  <c r="G1548" i="3"/>
  <c r="G1533" i="3"/>
  <c r="G1534" i="3"/>
  <c r="G1535" i="3"/>
  <c r="G1536" i="3"/>
  <c r="G1537" i="3"/>
  <c r="G1526" i="3"/>
  <c r="G1527" i="3"/>
  <c r="G1528" i="3"/>
  <c r="G1529" i="3"/>
  <c r="G1530" i="3"/>
  <c r="G1531" i="3"/>
  <c r="G1532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02" i="3"/>
  <c r="G1503" i="3"/>
  <c r="G1504" i="3"/>
  <c r="G1505" i="3"/>
  <c r="G1506" i="3"/>
  <c r="G1507" i="3"/>
  <c r="G1508" i="3"/>
  <c r="G1509" i="3"/>
  <c r="G1510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473" i="3"/>
  <c r="G1474" i="3"/>
  <c r="G1475" i="3"/>
  <c r="G1476" i="3"/>
  <c r="G1477" i="3"/>
  <c r="G1478" i="3"/>
  <c r="G1479" i="3"/>
  <c r="G1480" i="3"/>
  <c r="G1481" i="3"/>
  <c r="G1482" i="3"/>
  <c r="G1483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48" i="3"/>
  <c r="G1449" i="3"/>
  <c r="G1450" i="3"/>
  <c r="G1451" i="3"/>
  <c r="G1452" i="3"/>
  <c r="G1453" i="3"/>
  <c r="G1454" i="3"/>
  <c r="G1455" i="3"/>
  <c r="G1456" i="3"/>
  <c r="G1457" i="3"/>
  <c r="G1458" i="3"/>
  <c r="G1442" i="3"/>
  <c r="G1443" i="3"/>
  <c r="G1444" i="3"/>
  <c r="G1445" i="3"/>
  <c r="G1446" i="3"/>
  <c r="G1447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28" i="3"/>
  <c r="G1427" i="3"/>
  <c r="G1426" i="3"/>
  <c r="G1425" i="3"/>
  <c r="G1424" i="3"/>
  <c r="G1423" i="3"/>
  <c r="G1422" i="3"/>
  <c r="G1419" i="3"/>
  <c r="G1420" i="3"/>
  <c r="G1421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57" i="3"/>
  <c r="G1358" i="3"/>
  <c r="G1359" i="3"/>
  <c r="G1351" i="3"/>
  <c r="G1352" i="3"/>
  <c r="G1353" i="3"/>
  <c r="G1354" i="3"/>
  <c r="G1280" i="3"/>
  <c r="G1355" i="3"/>
  <c r="G1356" i="3"/>
  <c r="G1348" i="3"/>
  <c r="G1349" i="3"/>
  <c r="G1350" i="3"/>
  <c r="G1163" i="3"/>
  <c r="C1104" i="3"/>
  <c r="G1346" i="3"/>
  <c r="G1347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6" i="3"/>
  <c r="G857" i="3"/>
  <c r="G858" i="3"/>
  <c r="G859" i="3"/>
  <c r="G853" i="3"/>
  <c r="G860" i="3"/>
  <c r="G861" i="3"/>
  <c r="G854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9" i="3"/>
  <c r="G890" i="3"/>
  <c r="G885" i="3"/>
  <c r="G891" i="3"/>
  <c r="G892" i="3"/>
  <c r="G886" i="3"/>
  <c r="G893" i="3"/>
  <c r="G894" i="3"/>
  <c r="G895" i="3"/>
  <c r="G940" i="3"/>
  <c r="G896" i="3"/>
  <c r="G897" i="3"/>
  <c r="G898" i="3"/>
  <c r="G899" i="3"/>
  <c r="G900" i="3"/>
  <c r="G941" i="3"/>
  <c r="G887" i="3"/>
  <c r="G855" i="3"/>
  <c r="G888" i="3"/>
  <c r="G942" i="3"/>
  <c r="G943" i="3"/>
  <c r="G944" i="3"/>
  <c r="G945" i="3"/>
  <c r="G946" i="3"/>
  <c r="G947" i="3"/>
  <c r="G948" i="3"/>
  <c r="G949" i="3"/>
  <c r="G950" i="3"/>
  <c r="G951" i="3"/>
  <c r="G952" i="3"/>
  <c r="G901" i="3"/>
  <c r="G902" i="3"/>
  <c r="G903" i="3"/>
  <c r="G953" i="3"/>
  <c r="G904" i="3"/>
  <c r="G954" i="3"/>
  <c r="G905" i="3"/>
  <c r="G906" i="3"/>
  <c r="G955" i="3"/>
  <c r="G907" i="3"/>
  <c r="G908" i="3"/>
  <c r="G956" i="3"/>
  <c r="G909" i="3"/>
  <c r="G910" i="3"/>
  <c r="G911" i="3"/>
  <c r="G957" i="3"/>
  <c r="G958" i="3"/>
  <c r="G912" i="3"/>
  <c r="G959" i="3"/>
  <c r="G960" i="3"/>
  <c r="G961" i="3"/>
  <c r="G962" i="3"/>
  <c r="G963" i="3"/>
  <c r="G964" i="3"/>
  <c r="G965" i="3"/>
  <c r="G966" i="3"/>
  <c r="G967" i="3"/>
  <c r="G968" i="3"/>
  <c r="G914" i="3"/>
  <c r="G969" i="3"/>
  <c r="G915" i="3"/>
  <c r="G970" i="3"/>
  <c r="G916" i="3"/>
  <c r="G917" i="3"/>
  <c r="G918" i="3"/>
  <c r="G919" i="3"/>
  <c r="G920" i="3"/>
  <c r="G921" i="3"/>
  <c r="G922" i="3"/>
  <c r="G971" i="3"/>
  <c r="G923" i="3"/>
  <c r="G972" i="3"/>
  <c r="G924" i="3"/>
  <c r="G925" i="3"/>
  <c r="G926" i="3"/>
  <c r="G973" i="3"/>
  <c r="G927" i="3"/>
  <c r="G928" i="3"/>
  <c r="G929" i="3"/>
  <c r="G930" i="3"/>
  <c r="G931" i="3"/>
  <c r="G974" i="3"/>
  <c r="G975" i="3"/>
  <c r="G932" i="3"/>
  <c r="G933" i="3"/>
  <c r="G934" i="3"/>
  <c r="G935" i="3"/>
  <c r="G976" i="3"/>
  <c r="G977" i="3"/>
  <c r="G978" i="3"/>
  <c r="G936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1021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44" i="3"/>
  <c r="G1013" i="3"/>
  <c r="G1014" i="3"/>
  <c r="G1015" i="3"/>
  <c r="G1016" i="3"/>
  <c r="G1017" i="3"/>
  <c r="G1024" i="3"/>
  <c r="G1018" i="3"/>
  <c r="G1019" i="3"/>
  <c r="G1020" i="3"/>
  <c r="G1022" i="3"/>
  <c r="G1023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5" i="3"/>
  <c r="G1043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046" i="3"/>
  <c r="G1108" i="3"/>
  <c r="G1109" i="3"/>
  <c r="G1110" i="3"/>
  <c r="G1111" i="3"/>
  <c r="G1112" i="3"/>
  <c r="G1113" i="3"/>
  <c r="G1114" i="3"/>
  <c r="G937" i="3"/>
  <c r="G1115" i="3"/>
  <c r="G938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939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D798" i="3"/>
  <c r="D676" i="3"/>
  <c r="C535" i="3"/>
  <c r="D130" i="3"/>
  <c r="J1" i="1"/>
  <c r="K1" i="1" s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D1440" i="1"/>
  <c r="D1318" i="1" l="1"/>
  <c r="C1177" i="1" l="1"/>
  <c r="D526" i="1" l="1"/>
  <c r="D358" i="1"/>
  <c r="D294" i="1"/>
  <c r="D253" i="1"/>
  <c r="D221" i="1"/>
  <c r="G2064" i="3"/>
  <c r="A2926" i="3"/>
  <c r="A1043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7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</calcChain>
</file>

<file path=xl/sharedStrings.xml><?xml version="1.0" encoding="utf-8"?>
<sst xmlns="http://schemas.openxmlformats.org/spreadsheetml/2006/main" count="8495" uniqueCount="656">
  <si>
    <t>FECHA</t>
  </si>
  <si>
    <t>PLACA</t>
  </si>
  <si>
    <t>KILOMETRAJE</t>
  </si>
  <si>
    <t>GALONES</t>
  </si>
  <si>
    <t>OBSERVACIONES</t>
  </si>
  <si>
    <t>TRIP</t>
  </si>
  <si>
    <t>RENDIMIENTO</t>
  </si>
  <si>
    <t>CONDUCTOR</t>
  </si>
  <si>
    <t>LPK644</t>
  </si>
  <si>
    <t>chips: B40000011D3C3A01</t>
  </si>
  <si>
    <t>LPK689</t>
  </si>
  <si>
    <t>LPL282</t>
  </si>
  <si>
    <t>LPL270</t>
  </si>
  <si>
    <t>GFP738</t>
  </si>
  <si>
    <t>antioquia</t>
  </si>
  <si>
    <t>LSX025</t>
  </si>
  <si>
    <t>LPK566</t>
  </si>
  <si>
    <t>ZDA628</t>
  </si>
  <si>
    <t>GQW482</t>
  </si>
  <si>
    <t>NYO712</t>
  </si>
  <si>
    <t>SJK827</t>
  </si>
  <si>
    <t>LPL313</t>
  </si>
  <si>
    <t>LPK710</t>
  </si>
  <si>
    <t>TZL253</t>
  </si>
  <si>
    <t>LPK595</t>
  </si>
  <si>
    <t>EXZ869</t>
  </si>
  <si>
    <t>TRE860</t>
  </si>
  <si>
    <t>FXW089</t>
  </si>
  <si>
    <t>GQW484</t>
  </si>
  <si>
    <t>WGM178</t>
  </si>
  <si>
    <t>LSX192</t>
  </si>
  <si>
    <t>WHV703</t>
  </si>
  <si>
    <t>NYK168</t>
  </si>
  <si>
    <t>TVB484</t>
  </si>
  <si>
    <t>NYO825</t>
  </si>
  <si>
    <t>GVT765</t>
  </si>
  <si>
    <t>NHR669</t>
  </si>
  <si>
    <t>LPK750</t>
  </si>
  <si>
    <t>THR543</t>
  </si>
  <si>
    <t>FXW344</t>
  </si>
  <si>
    <t>TVC478</t>
  </si>
  <si>
    <t>LPL305</t>
  </si>
  <si>
    <t>NYO893</t>
  </si>
  <si>
    <t>NYO857</t>
  </si>
  <si>
    <t>NYO890</t>
  </si>
  <si>
    <t>TVB448</t>
  </si>
  <si>
    <t>LPK702</t>
  </si>
  <si>
    <t>SIT828</t>
  </si>
  <si>
    <t>NYO799</t>
  </si>
  <si>
    <t>GVT764</t>
  </si>
  <si>
    <t>NO TANQUEAR MAS, VEHICULO ENTEGADO</t>
  </si>
  <si>
    <t>SXR612</t>
  </si>
  <si>
    <t>NHQ084</t>
  </si>
  <si>
    <t>LSX274</t>
  </si>
  <si>
    <t>NYO891</t>
  </si>
  <si>
    <t>KPP572</t>
  </si>
  <si>
    <t>NYO824</t>
  </si>
  <si>
    <t>JYM636</t>
  </si>
  <si>
    <t>NYO856</t>
  </si>
  <si>
    <t>TVC086</t>
  </si>
  <si>
    <t>UQD353</t>
  </si>
  <si>
    <t>SXZ122</t>
  </si>
  <si>
    <t>LPK598</t>
  </si>
  <si>
    <t>NYO840</t>
  </si>
  <si>
    <t>URBANO MEDELLIN</t>
  </si>
  <si>
    <t>LSX188</t>
  </si>
  <si>
    <t>GQW629</t>
  </si>
  <si>
    <t>WCW765</t>
  </si>
  <si>
    <t>KFR803</t>
  </si>
  <si>
    <t>NYO800</t>
  </si>
  <si>
    <t>TEQ261</t>
  </si>
  <si>
    <t>STS421</t>
  </si>
  <si>
    <t>FXU800</t>
  </si>
  <si>
    <t>LPK786</t>
  </si>
  <si>
    <t>LXS274</t>
  </si>
  <si>
    <t>DIESEL</t>
  </si>
  <si>
    <t>WNL368</t>
  </si>
  <si>
    <t>UREA</t>
  </si>
  <si>
    <t>DAMITORRES</t>
  </si>
  <si>
    <t>WLY578</t>
  </si>
  <si>
    <t>eventual consultar a jhonny siempre</t>
  </si>
  <si>
    <t>TERPEL</t>
  </si>
  <si>
    <t>SZK496</t>
  </si>
  <si>
    <t>SNT697</t>
  </si>
  <si>
    <t>EDWIN</t>
  </si>
  <si>
    <t>TVC452</t>
  </si>
  <si>
    <t>TVB086</t>
  </si>
  <si>
    <t>VEHICULO SALIO DEL TALLER</t>
  </si>
  <si>
    <t>TVC143</t>
  </si>
  <si>
    <t>WGA546</t>
  </si>
  <si>
    <t>terpel</t>
  </si>
  <si>
    <t>STP847</t>
  </si>
  <si>
    <t>SLK416</t>
  </si>
  <si>
    <t>STP874</t>
  </si>
  <si>
    <t>SJK817</t>
  </si>
  <si>
    <t>SIT445</t>
  </si>
  <si>
    <t>ESTE ES EL ULTIMO TANQUEO VEHICULO SE VA PARA SUCRE</t>
  </si>
  <si>
    <t>TVC390</t>
  </si>
  <si>
    <t xml:space="preserve">NYO824 </t>
  </si>
  <si>
    <t>NYO805</t>
  </si>
  <si>
    <t>PETROMIL</t>
  </si>
  <si>
    <t>WNY533</t>
  </si>
  <si>
    <t>le puse 9 y se llevo 6,336</t>
  </si>
  <si>
    <t>SIT812</t>
  </si>
  <si>
    <t>PETROMIL - SE USO SOLO POR EVENTUAL VARADA DE LA SQI994</t>
  </si>
  <si>
    <t>PETROMIL TABLERO DAÑADO</t>
  </si>
  <si>
    <t>10 DE UNA EXTRA RUTA Y 50 DE SU TRAYECTO NORMAL SE LE COLOCAN 15 PARA COMPLETAR 65 Y DESPUES SE COLOCAN 15 MAS CONVERSADO CON MARIA PORQUE EL TANQUE QUEDA DEBAJO</t>
  </si>
  <si>
    <t>LPK698</t>
  </si>
  <si>
    <t>PETROMIL RETANQUEADO POR EXTRA RUTA HIZO 6 VIAJES AUTO POR JHONY</t>
  </si>
  <si>
    <t>TERPEL AUTORIZADO POR JHONNY SIN COMBUSIBLE PARA DEJAR USUARIOS INTERNO DE REGRESO RUTA CTG - BARR</t>
  </si>
  <si>
    <t>UPB360</t>
  </si>
  <si>
    <t>PETROMIL EVENTUAL CARTAGENA MAGANGUE</t>
  </si>
  <si>
    <t>LZV60G</t>
  </si>
  <si>
    <t>TERPEL COMBUSTIBLE TALLER COBRAR PETROCONSULTORES</t>
  </si>
  <si>
    <t>TGN756</t>
  </si>
  <si>
    <t xml:space="preserve">PETROMIL SALIENDO DE TALLER </t>
  </si>
  <si>
    <t>RETANQUEO</t>
  </si>
  <si>
    <t>PARA COMPLETAR ENTREGA AL PROVEEDOR</t>
  </si>
  <si>
    <t>UQB932</t>
  </si>
  <si>
    <t>CARRO TALLER</t>
  </si>
  <si>
    <t>TZU430</t>
  </si>
  <si>
    <t>ruta cauacia a taraza y despues regresa segovia a buscra vehiculo varadao</t>
  </si>
  <si>
    <t>RETANQUEO POR APOYO EN USUARIOS</t>
  </si>
  <si>
    <t>tanqueo sin estar en la porgramacion SERVITRANSPORTE</t>
  </si>
  <si>
    <t>No envia la evidencia de tanqueo 3 am</t>
  </si>
  <si>
    <t xml:space="preserve">en 3 partes </t>
  </si>
  <si>
    <t xml:space="preserve">km de la 703 </t>
  </si>
  <si>
    <t>revisar 3 vez que tanquea</t>
  </si>
  <si>
    <t>TRASLADO OFICINA A MANTEMINIENTO</t>
  </si>
  <si>
    <t>NO SE TANQUEA CAMBIO DE VEHICULO</t>
  </si>
  <si>
    <t>RETANQUEO AUTORIZADO POR JHONY</t>
  </si>
  <si>
    <t>SVF940</t>
  </si>
  <si>
    <t>TMU635</t>
  </si>
  <si>
    <t>va de sincelejo a caucasia 188k validar rendimiento</t>
  </si>
  <si>
    <t>SNZ123</t>
  </si>
  <si>
    <t xml:space="preserve">TERPEL </t>
  </si>
  <si>
    <t>REEMPLAZA LA TVB484 INFORMADO POR JHONY</t>
  </si>
  <si>
    <t>LPK643</t>
  </si>
  <si>
    <t>C60000011F3C7A01</t>
  </si>
  <si>
    <t>PETROMIL MEDIR EL RENDIMIENTO</t>
  </si>
  <si>
    <t>PETROMIL full para medir rendimiento</t>
  </si>
  <si>
    <t>TAZ768</t>
  </si>
  <si>
    <t>SOLO SE TANQUEA HASTA HOY, YA REGRESO EL VEHICULO POR EL CUAL ESTABA HACIENDO REEMPLAZO</t>
  </si>
  <si>
    <t xml:space="preserve">PETROMIL </t>
  </si>
  <si>
    <t>ACTIVO NUEVAMENTE</t>
  </si>
  <si>
    <t>FXU935</t>
  </si>
  <si>
    <t>3 PARTES</t>
  </si>
  <si>
    <t>TJX952</t>
  </si>
  <si>
    <t>SNT680</t>
  </si>
  <si>
    <t>LPK768</t>
  </si>
  <si>
    <t>TANQUEO Y SE QUEDO BARADO DOS HORAS DESPUES</t>
  </si>
  <si>
    <t>se le debe reponer el combustible</t>
  </si>
  <si>
    <t>JUAN CARLOS VELAZQUEZ</t>
  </si>
  <si>
    <t>gerson</t>
  </si>
  <si>
    <t>NECER</t>
  </si>
  <si>
    <t>FREDDIS</t>
  </si>
  <si>
    <t>FXU936</t>
  </si>
  <si>
    <t>PARA COMPLETAR RUTA SOLCIITA NORALDO</t>
  </si>
  <si>
    <t>PETROMIL - FULL</t>
  </si>
  <si>
    <t xml:space="preserve">PETROMIL TALLER Y TECNOMECANICA </t>
  </si>
  <si>
    <t>NECER TERPEL</t>
  </si>
  <si>
    <t>AUTORIZADO POR RAFA</t>
  </si>
  <si>
    <t>PETROMIL NO TANQUEAR DESPUES DE ESTA FECHA</t>
  </si>
  <si>
    <t>TERPEL AUTORIZADO POR MARIA CAMILA RETORNO DE 2</t>
  </si>
  <si>
    <t xml:space="preserve">TERPEL TANQUEO SIN ENVIAR </t>
  </si>
  <si>
    <t>EQWIN FLOREZ</t>
  </si>
  <si>
    <t>autorizado por guillermo 90mil pesos</t>
  </si>
  <si>
    <t>petromil</t>
  </si>
  <si>
    <t>EQY117</t>
  </si>
  <si>
    <t>no tanquear sale de operación</t>
  </si>
  <si>
    <t>Petromil</t>
  </si>
  <si>
    <t>para culminar ruta</t>
  </si>
  <si>
    <t>NO HA TANQUEADO</t>
  </si>
  <si>
    <t>JOHN</t>
  </si>
  <si>
    <t>ERIC TORRES MEZA</t>
  </si>
  <si>
    <t>TUBERQUIA GRACIANO</t>
  </si>
  <si>
    <t>JAVIER ALCALA</t>
  </si>
  <si>
    <t>MAURER PATIÑO</t>
  </si>
  <si>
    <t>ARCENIO</t>
  </si>
  <si>
    <t>EDWIN RAMIREZ</t>
  </si>
  <si>
    <t>EDWIN FONTALVO</t>
  </si>
  <si>
    <t>ANIBAL JARABA</t>
  </si>
  <si>
    <t>MARGARITA</t>
  </si>
  <si>
    <t>LPL191</t>
  </si>
  <si>
    <t>LPL266</t>
  </si>
  <si>
    <t>LXS676</t>
  </si>
  <si>
    <t>LPL166</t>
  </si>
  <si>
    <t>LPK796</t>
  </si>
  <si>
    <t>LPK803</t>
  </si>
  <si>
    <t>PEDRO JULIO</t>
  </si>
  <si>
    <t>KEVIN</t>
  </si>
  <si>
    <t>ANDRIW DE LAS AGUAS</t>
  </si>
  <si>
    <t>LUIS MIRANDO</t>
  </si>
  <si>
    <t>KEVIN CARO</t>
  </si>
  <si>
    <t>MEDARDO NOVOA</t>
  </si>
  <si>
    <t>YEISON SEGURO</t>
  </si>
  <si>
    <t>ARMANDO BARRIOS</t>
  </si>
  <si>
    <t>IVAN RODRIGUEZ</t>
  </si>
  <si>
    <t>JUAN CAMILO HERRERA</t>
  </si>
  <si>
    <t>ANDRES RIOS</t>
  </si>
  <si>
    <t>BELISARIO</t>
  </si>
  <si>
    <t>HEINER ANGULO</t>
  </si>
  <si>
    <t>BRAYAN IZEDA</t>
  </si>
  <si>
    <t>JUAN CARLOS SOLANO</t>
  </si>
  <si>
    <t>JAIR BONETH PEREZ</t>
  </si>
  <si>
    <t>ROGER GARCIA</t>
  </si>
  <si>
    <t>YORNIS</t>
  </si>
  <si>
    <t>JUAN CARLOS VASQUEZ</t>
  </si>
  <si>
    <t>LGV155</t>
  </si>
  <si>
    <t>LPK700</t>
  </si>
  <si>
    <t>LKM234</t>
  </si>
  <si>
    <t>LKM233</t>
  </si>
  <si>
    <t>LPK675</t>
  </si>
  <si>
    <t>SSZ395</t>
  </si>
  <si>
    <t>petromil logis</t>
  </si>
  <si>
    <t>terpel, se tanquea full para medir rendimiento</t>
  </si>
  <si>
    <t>SVC201</t>
  </si>
  <si>
    <t>proveedor que se le descontara el combustible</t>
  </si>
  <si>
    <t>full</t>
  </si>
  <si>
    <t>LUIS PEREZ</t>
  </si>
  <si>
    <t>GASPAR</t>
  </si>
  <si>
    <t>DIEGO TABORDA</t>
  </si>
  <si>
    <t>ROBERTO</t>
  </si>
  <si>
    <t>JUAN DAVID</t>
  </si>
  <si>
    <t>DUGLAS GOMEZ</t>
  </si>
  <si>
    <t>AUTORIZADO PARA MAÑANA</t>
  </si>
  <si>
    <t>GERSON</t>
  </si>
  <si>
    <t>JOAN RIVERA</t>
  </si>
  <si>
    <t>JAVIER GARCES</t>
  </si>
  <si>
    <t>NORALDO</t>
  </si>
  <si>
    <t>WILDER JOSÉ CHAVEZ CARRASCAL</t>
  </si>
  <si>
    <t>JORGE PACHECO</t>
  </si>
  <si>
    <t>GFP730</t>
  </si>
  <si>
    <t xml:space="preserve">TERPEL SALE DE TALLER se deja full medir </t>
  </si>
  <si>
    <t>JAIDER MONTIEL</t>
  </si>
  <si>
    <t>ENRIQUE OSPINO</t>
  </si>
  <si>
    <t>PETROMIL no le funciono en terpel</t>
  </si>
  <si>
    <t>VICTOR CARVAJAL</t>
  </si>
  <si>
    <t>CESAR ANDRES</t>
  </si>
  <si>
    <t>RAFAEL BENAVIDES</t>
  </si>
  <si>
    <t>JOSE ANTONIO JIMENEZ</t>
  </si>
  <si>
    <t>MILTON</t>
  </si>
  <si>
    <t>JEFFERSON</t>
  </si>
  <si>
    <t>YAIR BERNARDO</t>
  </si>
  <si>
    <t>LEO DUQUE</t>
  </si>
  <si>
    <t>PERSONAL EN TURNO (AUTORIZADOR)</t>
  </si>
  <si>
    <t>WILSON CABARCAS</t>
  </si>
  <si>
    <t>EDWIN FLOREZ</t>
  </si>
  <si>
    <t>ERIC TORRES</t>
  </si>
  <si>
    <t>ARCENIO GARZON</t>
  </si>
  <si>
    <t>KEVIN JIMENEZ</t>
  </si>
  <si>
    <t>YEISON SEGURA</t>
  </si>
  <si>
    <t>YORNYS ORTIZ</t>
  </si>
  <si>
    <t>JOSE DAVID SABALZA</t>
  </si>
  <si>
    <t>ROBERTO NAVARRO</t>
  </si>
  <si>
    <t>EDWIN OROZCO</t>
  </si>
  <si>
    <t>JUAN DAVID MOLINA</t>
  </si>
  <si>
    <t>GERSON MARTINEZ</t>
  </si>
  <si>
    <t>LUIS MIRANDA</t>
  </si>
  <si>
    <t>GASPAR BENITEZ</t>
  </si>
  <si>
    <t>NORALDO TORRES</t>
  </si>
  <si>
    <t>CESAR CABEZA</t>
  </si>
  <si>
    <t>YEFERSON OSORIO HERRERA</t>
  </si>
  <si>
    <t>MIGUEL PUELLO</t>
  </si>
  <si>
    <t>FAIBER CUELLO</t>
  </si>
  <si>
    <t>JUAN CARLOS BERTEL</t>
  </si>
  <si>
    <t>ELIA DOMINGUEZ</t>
  </si>
  <si>
    <t>ANDRES GUTIERREZ</t>
  </si>
  <si>
    <t>JHON JAIRO BLANCO</t>
  </si>
  <si>
    <t>PETROMIL 2 TURNOS</t>
  </si>
  <si>
    <t>PETROMIL VA RUTA CTG A ZAMBRANO</t>
  </si>
  <si>
    <t>TERPEL SE DAÑO CELULAR ENVIARA EL KILOMETRAJE EN LA ATRDE</t>
  </si>
  <si>
    <t>FULL</t>
  </si>
  <si>
    <t>FREDY RODRIGUEZ</t>
  </si>
  <si>
    <t>CRISTIAN BLANCO</t>
  </si>
  <si>
    <t>ANDRES CABALLERO</t>
  </si>
  <si>
    <t>VICTOR PUELLO</t>
  </si>
  <si>
    <t>TERPEL - FULL</t>
  </si>
  <si>
    <t>terpel - FULL</t>
  </si>
  <si>
    <t>ida y regreso con el combustible que tenia</t>
  </si>
  <si>
    <t>CARLOS PADILLA</t>
  </si>
  <si>
    <t>LPK693</t>
  </si>
  <si>
    <t>LPK783</t>
  </si>
  <si>
    <t>casi full</t>
  </si>
  <si>
    <t>TANQUEA EL LUNES AM</t>
  </si>
  <si>
    <t>ELVIS SARMIENTO</t>
  </si>
  <si>
    <t>TERPEL CAJA MENOR</t>
  </si>
  <si>
    <t>autorizado por jhony fue un retorno villanueva caratgena</t>
  </si>
  <si>
    <t>JHON VALLE</t>
  </si>
  <si>
    <t>JAIRLERSON LESCANO</t>
  </si>
  <si>
    <t>UFW354</t>
  </si>
  <si>
    <t>PROVEEDOR SE LE DESCUENTA</t>
  </si>
  <si>
    <t>GENDRI GARCIA</t>
  </si>
  <si>
    <t>NECER SUAREZ</t>
  </si>
  <si>
    <t>EXTRA RUTA</t>
  </si>
  <si>
    <t>ruta santa rosa . Villanueva . arenal. Soplaviento .y sancritoba</t>
  </si>
  <si>
    <t>LUIS ALBERTO CORTES</t>
  </si>
  <si>
    <t>AUTORIZADO POR MARIA CAMILA EXTRA RUTA</t>
  </si>
  <si>
    <t>no tanquear mas vehiculo entregado</t>
  </si>
  <si>
    <t>APOYO A VEHICULO VARADO</t>
  </si>
  <si>
    <t>ECSAR CHAMORRO</t>
  </si>
  <si>
    <t>JOINER GARCIA</t>
  </si>
  <si>
    <t>RETORNOS por maria camila</t>
  </si>
  <si>
    <t>ALVARO BRAVO</t>
  </si>
  <si>
    <t>ALVARO</t>
  </si>
  <si>
    <t>autoriza jhony</t>
  </si>
  <si>
    <t>KQO033</t>
  </si>
  <si>
    <t>HEAL CAR LIFE</t>
  </si>
  <si>
    <t>SEBASTIAN VARGAS</t>
  </si>
  <si>
    <t>NO TANQUEAR (MANTENIMIENTO)</t>
  </si>
  <si>
    <t>autoriza mariaca retorno</t>
  </si>
  <si>
    <t>KQN461</t>
  </si>
  <si>
    <t>HEAR CAR LIFE</t>
  </si>
  <si>
    <t>BRAYAN REALES</t>
  </si>
  <si>
    <t>RETORNOS</t>
  </si>
  <si>
    <t>RETANQUEO POR JHONU</t>
  </si>
  <si>
    <t>LUIS PACHECO</t>
  </si>
  <si>
    <t>342km</t>
  </si>
  <si>
    <t>240km</t>
  </si>
  <si>
    <t>264km</t>
  </si>
  <si>
    <t>JOSE MORALES</t>
  </si>
  <si>
    <t>AUDITORIA CON CESAR</t>
  </si>
  <si>
    <t>RETANQUEO POR JHONY</t>
  </si>
  <si>
    <t>PARA CONSUMO MAÑANA</t>
  </si>
  <si>
    <t xml:space="preserve">RETANQUEO PARA MAÑANA </t>
  </si>
  <si>
    <t>10 Y 10</t>
  </si>
  <si>
    <t>RETANQUEO PARA MAÑANA - VALIDAR QUE PASO SOLO RECORRIO 7KM</t>
  </si>
  <si>
    <t>RETORNO</t>
  </si>
  <si>
    <t>la resta da 4 y se coloca 7 por tanque muy abajo</t>
  </si>
  <si>
    <t>SE COLOCA 2 GALONES MAS PORQUE ESTA SECO</t>
  </si>
  <si>
    <t>DA 6 PERO ESTA MUY SECO SE DEJA EN 9</t>
  </si>
  <si>
    <t>TVA742</t>
  </si>
  <si>
    <t>autorizado para ir a maria la baja</t>
  </si>
  <si>
    <t>TANQUEO HABILITADO PARA MAÑANA 4AM</t>
  </si>
  <si>
    <t>MARLON NAVARRO</t>
  </si>
  <si>
    <t>1 GALON ADICIONAL SECO</t>
  </si>
  <si>
    <t>FULL RETANQUEO DOBLE RUTA CTG - SAN CRISTOBAL</t>
  </si>
  <si>
    <t>GREGORIO PEREZ</t>
  </si>
  <si>
    <t>da 3 pero va a barranquilla 7</t>
  </si>
  <si>
    <t>fuga despues de tanquear</t>
  </si>
  <si>
    <t>DA 6 SE COLOCA 7 ESTABA SECO</t>
  </si>
  <si>
    <t>se colcoan 7 galones para terminar recorrido autorizado por jhony</t>
  </si>
  <si>
    <t>1 MAS ESTA SECO</t>
  </si>
  <si>
    <t>eran 8 pero cuando iba a modificar tanqueo</t>
  </si>
  <si>
    <t>son 3 pero el carro esta seco</t>
  </si>
  <si>
    <t>da 7 tiene ruta larga retorno Bayunca Clemenncia  y san Cristobal</t>
  </si>
  <si>
    <t>CAUCASIA A MONTERIA</t>
  </si>
  <si>
    <t>DA 3 PERO NO LE SRIVE EL MEDIDOR</t>
  </si>
  <si>
    <t>13 y 10 dos tanqueadas</t>
  </si>
  <si>
    <t>LUIS CORTES</t>
  </si>
  <si>
    <t>FULL - HACER EL CALCULO CON RENDIMIENTO DE 28</t>
  </si>
  <si>
    <t>full - auditoria</t>
  </si>
  <si>
    <t>FUE VACIO Y REGRESO</t>
  </si>
  <si>
    <t>full- auditoria</t>
  </si>
  <si>
    <t>full-auditoria</t>
  </si>
  <si>
    <t>full - AUDITORIA</t>
  </si>
  <si>
    <t>270KM, NOTA: EN CASO DE SOLICITAR TANQUEO ANTES DE RECORRER DICHO KILOMETROS NOTIFICAR AL MISMO CONDUTOR Y A JOELIS</t>
  </si>
  <si>
    <t>no le funciona el medidor, pero esta full</t>
  </si>
  <si>
    <t>necocli - monteria le debe quedar combustible - se le autoriza ida y retorno</t>
  </si>
  <si>
    <t>DA 16 PERO POR LA RUTA BAGRE</t>
  </si>
  <si>
    <t>VA DE REGRESO A ZAMBRANO AUTORIZADO POR JHONY</t>
  </si>
  <si>
    <t>FULL - AUDITORIA</t>
  </si>
  <si>
    <t>da 5 pero va a hacer ruta cipaoa</t>
  </si>
  <si>
    <t xml:space="preserve">DA 5 ESTA SECO SE LE COLOCA 2 MAS un adicional </t>
  </si>
  <si>
    <t>DA 4 MUY SECO SE COLCOA 2</t>
  </si>
  <si>
    <t>DA 6 SE PONE 9 ESTA SECO</t>
  </si>
  <si>
    <t>SON 3 VUELTAS CAUCASI A BAGRE</t>
  </si>
  <si>
    <t>ruta quibdo</t>
  </si>
  <si>
    <t>hizo extra rutas el 24/07 quedo bajo en reserva</t>
  </si>
  <si>
    <t>Full segundo tanqueo</t>
  </si>
  <si>
    <t>SE DAÑO EL VELOCIMETRO</t>
  </si>
  <si>
    <t xml:space="preserve"> quedo lleno con 11,07</t>
  </si>
  <si>
    <t>DA 9 se coloca 1 galona adicional</t>
  </si>
  <si>
    <t>DA 19 SE ADICIONA 1 GALON</t>
  </si>
  <si>
    <t>Le falto para quedar ful</t>
  </si>
  <si>
    <t>MONTERIA A CAUCASIA</t>
  </si>
  <si>
    <t>NO TANQUEAR MAS VEHICULO SE VA A ENTREGAR - YA SE TANQUEO PARA EL RECORRIDO</t>
  </si>
  <si>
    <t>da 9 se coloca 2 adicional</t>
  </si>
  <si>
    <t>DA 10 SE COLOCA 1 ADICIONAL</t>
  </si>
  <si>
    <t xml:space="preserve">da 30 hace varias rutas </t>
  </si>
  <si>
    <t>DA 7 se colcoa full</t>
  </si>
  <si>
    <t>GQW844</t>
  </si>
  <si>
    <t>JOSE PAYARES</t>
  </si>
  <si>
    <t>CAUCASIA - MONTERIA IDA Y REGRESO</t>
  </si>
  <si>
    <t>retorno</t>
  </si>
  <si>
    <t>WFH509</t>
  </si>
  <si>
    <t>prueba saliendo de taller</t>
  </si>
  <si>
    <t>DA 6 SE PONE 8 POR RECORRIDO EXTENSO</t>
  </si>
  <si>
    <t xml:space="preserve">da 2 galones </t>
  </si>
  <si>
    <t>da 5 se adicionan 2</t>
  </si>
  <si>
    <t>da 7 se adiciona 1 galon</t>
  </si>
  <si>
    <t>da 8 se adiciona 1 galon</t>
  </si>
  <si>
    <t>NYO719</t>
  </si>
  <si>
    <t>no tanquear</t>
  </si>
  <si>
    <t>NYO720</t>
  </si>
  <si>
    <t>CARRO NUEVO</t>
  </si>
  <si>
    <t>FXW165</t>
  </si>
  <si>
    <t>da 4 se adiciona 3 galones retorno</t>
  </si>
  <si>
    <t>RETANQUEO EXTRA RUTA JHONNY</t>
  </si>
  <si>
    <t>DA 4 se adiciona 1 galon</t>
  </si>
  <si>
    <t>da 7 se adiciona 2 galoes esta seco</t>
  </si>
  <si>
    <t>da 5 se adicionan 1</t>
  </si>
  <si>
    <t>Da 3 se coloca 3 mas</t>
  </si>
  <si>
    <t>da 13 se adiciona 2 galones</t>
  </si>
  <si>
    <t>8,856 lleno</t>
  </si>
  <si>
    <t>DA 6 se adiciona 2 galone</t>
  </si>
  <si>
    <t>da 8 se adiciona 2 galones</t>
  </si>
  <si>
    <t>da 5 se adiciona 1 galon</t>
  </si>
  <si>
    <t>A DESVARAR TZU430</t>
  </si>
  <si>
    <t>da 3 se coloca 3 mas extra ruta</t>
  </si>
  <si>
    <t>PARA EL 31</t>
  </si>
  <si>
    <t>LPK779</t>
  </si>
  <si>
    <t>IDA Y RETORNO</t>
  </si>
  <si>
    <t>LWX999</t>
  </si>
  <si>
    <t>ARELYS SAVEDRA</t>
  </si>
  <si>
    <t>JORGE BELEÑO</t>
  </si>
  <si>
    <t>da 5 se autorizo 7</t>
  </si>
  <si>
    <t>NKU651</t>
  </si>
  <si>
    <t>GUILLERMO PUELLO</t>
  </si>
  <si>
    <t>IVAN CANO</t>
  </si>
  <si>
    <t>retorno matuya, maria la baja</t>
  </si>
  <si>
    <t>da 3 se autoriza 5</t>
  </si>
  <si>
    <t>DA 6 SE DICIONA 3 RECORRIDO EXTRA+</t>
  </si>
  <si>
    <t>da 3 se adincoa 2</t>
  </si>
  <si>
    <t>da 2 galones y debe ir a loma arena</t>
  </si>
  <si>
    <t>LPL371</t>
  </si>
  <si>
    <t>No tanqueo por lluvia se fue el sistema</t>
  </si>
  <si>
    <t>DA 3 GALONES</t>
  </si>
  <si>
    <t>GERMAN TORRES MEDINA</t>
  </si>
  <si>
    <t>TRF511</t>
  </si>
  <si>
    <t>se lleno con 44 rendimeitn 12</t>
  </si>
  <si>
    <t>JOSE GUZMAN</t>
  </si>
  <si>
    <t>EDUAR MARTINEZ</t>
  </si>
  <si>
    <t>TVB340</t>
  </si>
  <si>
    <t>ALFONSO CABALLERO</t>
  </si>
  <si>
    <t>JAVIER ALVAREZ</t>
  </si>
  <si>
    <t xml:space="preserve">solicito re tanqueo porque viajo a barranquilla y esta haceindo retorno de pacientes en cartagena </t>
  </si>
  <si>
    <t xml:space="preserve">se autoriza tanqueo para dar manejo dentro de los tiempos </t>
  </si>
  <si>
    <t>Se autorizo 25 pero tanqueo 14 por limites del sistema pendiente el resto</t>
  </si>
  <si>
    <t>DA 15 PERO SE COLOCA LO MAXIMO</t>
  </si>
  <si>
    <t xml:space="preserve">ESTABA EN TALLER DA 2 NO SIVRE EL MEDIDOR </t>
  </si>
  <si>
    <t>TAR139</t>
  </si>
  <si>
    <t>aun no tiene el rendimiento</t>
  </si>
  <si>
    <t>WLL850</t>
  </si>
  <si>
    <t>MARIA CAMILA - EVENTUAL</t>
  </si>
  <si>
    <t>Autoriza retanqueo por retorno de dializados</t>
  </si>
  <si>
    <t>TMY572</t>
  </si>
  <si>
    <t>da 4 galones</t>
  </si>
  <si>
    <t>REALIZA PRUEBA DE MANEJO</t>
  </si>
  <si>
    <t>SE DEJA AUTORIZADO PARA 08 AG SALE MADRUGADO</t>
  </si>
  <si>
    <t>DA 4 GALONES</t>
  </si>
  <si>
    <t xml:space="preserve"> DA 5 GALONES</t>
  </si>
  <si>
    <t>da 6 galones</t>
  </si>
  <si>
    <t>EL RESTO SE DEBE COLOCAR EN CICUCO</t>
  </si>
  <si>
    <t>NO TANQUEAR MAS VEHICULO ENTREGADO A TRANSPORMAX</t>
  </si>
  <si>
    <t>RETANQUEO POR RUTA LARGA</t>
  </si>
  <si>
    <t>JEYMER</t>
  </si>
  <si>
    <t>da 3 galones</t>
  </si>
  <si>
    <t>TANQUEO PARA MAÑANA 09</t>
  </si>
  <si>
    <t>CARLOS DIAZ</t>
  </si>
  <si>
    <t>PENDIENTE FOTO DEL KILOMETRAJE</t>
  </si>
  <si>
    <t>XVX908</t>
  </si>
  <si>
    <t>GQW606</t>
  </si>
  <si>
    <t>daba 8</t>
  </si>
  <si>
    <t>DA 6 GALONES va para barranquillla</t>
  </si>
  <si>
    <t>TANQUE POR  RUTA LARGA</t>
  </si>
  <si>
    <t>PEDRO ROMERO</t>
  </si>
  <si>
    <t>CARLOS MARRUGO</t>
  </si>
  <si>
    <t>KNK291</t>
  </si>
  <si>
    <t>JHONNY</t>
  </si>
  <si>
    <t xml:space="preserve">ruta extensa </t>
  </si>
  <si>
    <t>RETANQUEO extra ruta</t>
  </si>
  <si>
    <t>DA 4 GALONES PARA RUTA DE MAÑANA</t>
  </si>
  <si>
    <t>REGRESO A MAGANGUE T RETONRO A CARTAGENA MALANA</t>
  </si>
  <si>
    <t>full auditoria interna</t>
  </si>
  <si>
    <t>TANQUE A LA 1 AM DEL 12/08</t>
  </si>
  <si>
    <t>tanquea mañana sale a las 2 am</t>
  </si>
  <si>
    <t>ctg a bquilla mañana 11/08</t>
  </si>
  <si>
    <t>apoyo a vehiculo varado</t>
  </si>
  <si>
    <t>JOSELYN ZAVALA</t>
  </si>
  <si>
    <t>YA FUNCIONA EL MEDIDOR</t>
  </si>
  <si>
    <t>da 8 tiene ruta larga</t>
  </si>
  <si>
    <t>ESTEBAN GARCIA</t>
  </si>
  <si>
    <t xml:space="preserve">le daba 8,5 </t>
  </si>
  <si>
    <t>ALVARO OBREGON</t>
  </si>
  <si>
    <t>tanquea para ir a maria la baja</t>
  </si>
  <si>
    <t xml:space="preserve">Da 6,5 Se adiciona 2,5 tanque muy bajo </t>
  </si>
  <si>
    <t>DA 3,05 GALONES</t>
  </si>
  <si>
    <t>3D000001004DF401</t>
  </si>
  <si>
    <t>JAINER HERNANDEZ</t>
  </si>
  <si>
    <t>DA 3,5 GALONES</t>
  </si>
  <si>
    <t>DA 4,85 GALONES</t>
  </si>
  <si>
    <t>desvarar la szn123</t>
  </si>
  <si>
    <t>da 6 se adiciona 1 galon tanque seco</t>
  </si>
  <si>
    <t>da 6 se adiciona 1 galon retorno de san cristobal</t>
  </si>
  <si>
    <t>da 4 se adiciona 2 galones tanque seco</t>
  </si>
  <si>
    <t>da 5 se adiciona 1 galon por prueba a dos conductores</t>
  </si>
  <si>
    <t>da 6 se adiciona 2 galones tanque bajo retorno dialisis</t>
  </si>
  <si>
    <t>da 6 se adiciona 1 galon</t>
  </si>
  <si>
    <t>da 4 se adiciona 1 galon extra</t>
  </si>
  <si>
    <t>tanque mañana se deja autorizado</t>
  </si>
  <si>
    <t>da 27 ruta larga</t>
  </si>
  <si>
    <t>13,126, DA 25 RENDIMIENTO</t>
  </si>
  <si>
    <t>PARA RUTA MAÑANA</t>
  </si>
  <si>
    <t xml:space="preserve">da 5 se adiciona 1 galon </t>
  </si>
  <si>
    <t>da 7 se adiciona 2 galo tanque seco</t>
  </si>
  <si>
    <t>tanquea para ir a maria la baja doble turno</t>
  </si>
  <si>
    <t>da 5 se adiciona 2 galones</t>
  </si>
  <si>
    <t>da 19 se adiciona 2 galones</t>
  </si>
  <si>
    <t xml:space="preserve">DA 7 SE LE ADICIONA </t>
  </si>
  <si>
    <t>DA 5 SE LE AUTORIZAN 3 MAS, MEDIDOR MUY BAJO</t>
  </si>
  <si>
    <t>Da 4 SE ADICIONA POR MEDIDOR A MITAD</t>
  </si>
  <si>
    <t>DA 4 GALONES MEDIDOR MUY BAJO</t>
  </si>
  <si>
    <t>DA 18 RUTA LARGA</t>
  </si>
  <si>
    <t>TANQUEO POR RUTA LARGA CALAMAR</t>
  </si>
  <si>
    <t>Da 9 TIENE MEDIDOR MUY BAJO</t>
  </si>
  <si>
    <t>da 6 se adiciona 2 galones tanque seco</t>
  </si>
  <si>
    <t>da 5 se adiciona 1 galon tanque seco</t>
  </si>
  <si>
    <t>da 15 galones y se lleno con 10,77</t>
  </si>
  <si>
    <t xml:space="preserve">debe ir a maria labaja </t>
  </si>
  <si>
    <t>JUAN DAVID MENDOZA</t>
  </si>
  <si>
    <t>STIVEN PEDRAZA</t>
  </si>
  <si>
    <t>da 15 ruta larga</t>
  </si>
  <si>
    <t>da 20 se adiciona 2 galones</t>
  </si>
  <si>
    <t>DA 5,2 MEDIDOR BAJO</t>
  </si>
  <si>
    <t>DA 7,7 SE REDONDEA</t>
  </si>
  <si>
    <t>DA 18,6 RUTA LARGA</t>
  </si>
  <si>
    <t>DA 4,8 MEDIDOR BAJO</t>
  </si>
  <si>
    <t>DA 8,2 SE REDONDEA A 9</t>
  </si>
  <si>
    <t>DA 4,3MEDIDOR BAJO</t>
  </si>
  <si>
    <t>DA 4,8 SE ADICIONA HASTA 6</t>
  </si>
  <si>
    <t>DA 8,5 GALONES MEDIDOR BAJO</t>
  </si>
  <si>
    <t>DA 11,41 GALONES</t>
  </si>
  <si>
    <t>DA 11,35 SE REDONDEA</t>
  </si>
  <si>
    <t>da 5 se adiciona 1 galon finalizacion ruta</t>
  </si>
  <si>
    <t>da 7 se adiciona 1 galon ruta a maria la baja no le sirve el medidor</t>
  </si>
  <si>
    <t>JEIMER</t>
  </si>
  <si>
    <t>YAIR MECANICO</t>
  </si>
  <si>
    <t xml:space="preserve">da 8 </t>
  </si>
  <si>
    <t>da 4 se adiciona 6</t>
  </si>
  <si>
    <t>da 5 se adiciona 2 va hacer ruta lomita arena</t>
  </si>
  <si>
    <t>autorizado por jhony</t>
  </si>
  <si>
    <t>LUIS EDUARDO PEREZ</t>
  </si>
  <si>
    <t>da 2 va lomita arena no sirve medidor</t>
  </si>
  <si>
    <t>DA 7 SE ADICIONA 2 GALONES TANQUE SECO</t>
  </si>
  <si>
    <t>ORLANDO ESQUIVEL</t>
  </si>
  <si>
    <t>OSCAR JAVIER</t>
  </si>
  <si>
    <t>DA 10,6 SE REDONDEA</t>
  </si>
  <si>
    <t xml:space="preserve">da 4 se adiciona 6 </t>
  </si>
  <si>
    <t>DA 6,6 se autoriza 9, medidor en rojo</t>
  </si>
  <si>
    <t>DA 8,5 GALONES</t>
  </si>
  <si>
    <t xml:space="preserve">DA 8,45 </t>
  </si>
  <si>
    <t>Da 6 galone</t>
  </si>
  <si>
    <t xml:space="preserve">ARMANDO </t>
  </si>
  <si>
    <t>DIEGO ROJAS</t>
  </si>
  <si>
    <t>da 4 se adiciona 2 galones ruta de maria la baja no le sirve el emdiror</t>
  </si>
  <si>
    <t>JAVIER ZUÑIGA</t>
  </si>
  <si>
    <t>YAIR SANES MECANICO</t>
  </si>
  <si>
    <t>da 5 se adiciona 2 galones tanque seco</t>
  </si>
  <si>
    <t xml:space="preserve">da 6 se adiciona 1 galon </t>
  </si>
  <si>
    <t>MYS244</t>
  </si>
  <si>
    <t>Full a la proxima se debe tanquear otra vez para realizar el rendimiento</t>
  </si>
  <si>
    <t xml:space="preserve">da 7 se adicona 1 galon </t>
  </si>
  <si>
    <t>DA 6</t>
  </si>
  <si>
    <t>DA 4,6 MEDIDOR A LA MITAD</t>
  </si>
  <si>
    <t>Da 5 se adiciona a 7 medidor dañado</t>
  </si>
  <si>
    <t>DA 7,4 se redondea</t>
  </si>
  <si>
    <t>DA 7 MEDIDOR BAJO</t>
  </si>
  <si>
    <t>da 12,3</t>
  </si>
  <si>
    <t>Vehiculo</t>
  </si>
  <si>
    <t>FXV935</t>
  </si>
  <si>
    <t>VEHICULO</t>
  </si>
  <si>
    <t>Departamento</t>
  </si>
  <si>
    <t>FECHA DEL REPORTE</t>
  </si>
  <si>
    <t>Conductor Actual</t>
  </si>
  <si>
    <t>SUGERENCIA</t>
  </si>
  <si>
    <t>tablero está quemado no funciona nada, La aguja del combustible marca la mitad pero no es que tenga combustible</t>
  </si>
  <si>
    <t>Antioquia</t>
  </si>
  <si>
    <t>Kilometraje no le sirve/detenido</t>
  </si>
  <si>
    <t>Bolivar</t>
  </si>
  <si>
    <t xml:space="preserve">SQI994 </t>
  </si>
  <si>
    <t>Medidor de combustible no funciona</t>
  </si>
  <si>
    <t>revisar, rendimiento del vehiculo menor al registrado</t>
  </si>
  <si>
    <t>KEVIN ANDRES JIMENEZ CORTES</t>
  </si>
  <si>
    <t>JAIR ENRIQUE BONETH PEREZ</t>
  </si>
  <si>
    <t>JUAN CARLOS VASQUEZ GONZALEZ</t>
  </si>
  <si>
    <t>ANDRIW DE LA AGUAS</t>
  </si>
  <si>
    <t>ELKIN YONAIRO</t>
  </si>
  <si>
    <t>URBANO CARTAGENA</t>
  </si>
  <si>
    <t xml:space="preserve">GASPAR BENITEZ DIAZ </t>
  </si>
  <si>
    <t>GUAMAL - SINCELEJO</t>
  </si>
  <si>
    <t>ALVARO DE JESUS BRAVO RETAMOZA</t>
  </si>
  <si>
    <t>GENDRIS JOSE GARCIA BALLESTAS</t>
  </si>
  <si>
    <t>EDWIN ENRIQUE FLOREZ REYES</t>
  </si>
  <si>
    <t>JUAN DAVID MOLINA MENDOZA</t>
  </si>
  <si>
    <t>ZAMBRANO - CARTAGENA</t>
  </si>
  <si>
    <t>CARLOS MANUEL PADILLA PEDROZA</t>
  </si>
  <si>
    <t>LUIS ALBERTO GONZALEZ</t>
  </si>
  <si>
    <t xml:space="preserve">CESAR ANDRES CABEZA TORRES </t>
  </si>
  <si>
    <t>EDUARD MARTINEZ</t>
  </si>
  <si>
    <t>EL CARMEN DE BOLIVAR - SINCELEJO</t>
  </si>
  <si>
    <t>ANIBAL GABRIEL JARABA BUELVAS</t>
  </si>
  <si>
    <t>YORNYS AGRESOT ORTIZ</t>
  </si>
  <si>
    <t xml:space="preserve">FREDYS ANTONIO RODRIGUEZ SALAS </t>
  </si>
  <si>
    <t>CRHISTIAN ARMANDO BLANCO MACHADO</t>
  </si>
  <si>
    <t xml:space="preserve">WILSON CABARCAS CERVANTES </t>
  </si>
  <si>
    <t>JUAN CAMILO HERRERA GONZALEZ</t>
  </si>
  <si>
    <t>JAIR ENRIQUE BONET</t>
  </si>
  <si>
    <t>LUIS MIRANDA CASSERES</t>
  </si>
  <si>
    <t>ELKIN YONAIRO DE LA HORTA</t>
  </si>
  <si>
    <t>URBANO MAGANGUE</t>
  </si>
  <si>
    <t>RUTH MARGARITA FERNANDEZ MIRANDA</t>
  </si>
  <si>
    <t>ZONA METROPOLITANA</t>
  </si>
  <si>
    <t>ERIC GABINO TORRES MEZA</t>
  </si>
  <si>
    <t>JUAN CARLOS BERTEL DIAZ</t>
  </si>
  <si>
    <t>ELIS RAFAEL DOMINGUEZ RODRIGUEZ</t>
  </si>
  <si>
    <t>NECER EDUARDO SUAREZ BENJUMEA</t>
  </si>
  <si>
    <t>KKC277</t>
  </si>
  <si>
    <t>CALAMAR - EL CARMEN DE BOLIVAR</t>
  </si>
  <si>
    <t>CARLOS ARTURO SARA OSPINO</t>
  </si>
  <si>
    <t>CALAMAR - CARTAGENA</t>
  </si>
  <si>
    <t>IVAN RODRIGUEZ ORTIZ</t>
  </si>
  <si>
    <t>BRAYAN ADRES IZEDA CASTRO</t>
  </si>
  <si>
    <t>MARIA LA BAJA - CARTAGENA</t>
  </si>
  <si>
    <t>ARMANDO RAFAEL BLANCO GASTELBONDO</t>
  </si>
  <si>
    <t>EDWIN RAFAEL OROZCO JULIO</t>
  </si>
  <si>
    <t>DUGLAS GOMEZ FRANCO</t>
  </si>
  <si>
    <t>JOSE DAVID SABALZA RUIZ</t>
  </si>
  <si>
    <t xml:space="preserve">BELISARIO DE JESUS AZUERO ANGULO </t>
  </si>
  <si>
    <t>JUAN CARLOS SOLANO CASTILLA</t>
  </si>
  <si>
    <t>NORALDO LUIS TORRES CASTRO</t>
  </si>
  <si>
    <t>MOMPOX - CARTAGENA</t>
  </si>
  <si>
    <t xml:space="preserve">VICTOR CARVAJAL </t>
  </si>
  <si>
    <t>SAN CAYETANO - EL CARMEN DE BOLIVAR</t>
  </si>
  <si>
    <t xml:space="preserve">HEINER </t>
  </si>
  <si>
    <t xml:space="preserve">KEVIN YESID </t>
  </si>
  <si>
    <t>EL BANCO - MAGANGUE</t>
  </si>
  <si>
    <t xml:space="preserve">ECSAR </t>
  </si>
  <si>
    <t xml:space="preserve">LUIS EDUARDO PEREZ </t>
  </si>
  <si>
    <t>TALAIGUA - MAGANGUE</t>
  </si>
  <si>
    <t xml:space="preserve">JOINER </t>
  </si>
  <si>
    <t xml:space="preserve">JORGE ARMANDO </t>
  </si>
  <si>
    <t xml:space="preserve">RAFA DE JESUS </t>
  </si>
  <si>
    <t xml:space="preserve">BRAYAN </t>
  </si>
  <si>
    <t xml:space="preserve">LUIS CORTES </t>
  </si>
  <si>
    <t>Ruta</t>
  </si>
  <si>
    <t>Conductor</t>
  </si>
  <si>
    <t>da 4,5 medidor en rojo</t>
  </si>
  <si>
    <t xml:space="preserve">da 5 se adiciona 2 galon </t>
  </si>
  <si>
    <t>LUIS GONZALEZ</t>
  </si>
  <si>
    <t>ARMANDO BLANCO</t>
  </si>
  <si>
    <t xml:space="preserve">da 6 se adiciona 2 galon </t>
  </si>
  <si>
    <t>da 6 se adiciona 2 galon</t>
  </si>
  <si>
    <t>extra ruta caminemos- puerto rey- Y punta canoa- servio fonoaudiologico del caribe- arroyo grande- cartagena</t>
  </si>
  <si>
    <t>DA5,7 MEDIDOR BAJO</t>
  </si>
  <si>
    <t>DA 4,8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</si>
</sst>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-* #,##0.00_-;\-* #,##0.00_-;_-* &quot;-&quot;??_-;_-@"/>
    <numFmt numFmtId="165" formatCode="[$$-240A]\ #,##0.00"/>
    <numFmt numFmtId="166" formatCode="0.0"/>
  </numFmts>
  <fonts count="1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212529"/>
      <name val="CustomFont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000000"/>
      <name val="Calibri"/>
      <family val="2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0"/>
      </patternFill>
    </fill>
    <fill>
      <patternFill patternType="solid">
        <fgColor rgb="FF4EA72E"/>
        <bgColor rgb="FF4EA72E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 style="thin">
        <color rgb="FF8ED973"/>
      </top>
      <bottom style="thin">
        <color rgb="FF8ED973"/>
      </bottom>
      <diagonal/>
    </border>
  </borders>
  <cellStyleXfs count="1">
    <xf numFmtId="0" fontId="0" fillId="0" borderId="0"/>
  </cellStyleXfs>
  <cellXfs count="69">
    <xf numFmtId="0" fontId="0" fillId="0" borderId="0" xfId="0"/>
    <xf numFmtId="14" fontId="3" fillId="2" borderId="1" xfId="0" applyNumberFormat="1" applyFont="1" applyFill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164" fontId="3" fillId="2" borderId="1" xfId="0" applyNumberFormat="1" applyFont="1" applyFill="1" applyBorder="1"/>
    <xf numFmtId="14" fontId="3" fillId="3" borderId="1" xfId="0" applyNumberFormat="1" applyFont="1" applyFill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4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3" fillId="3" borderId="0" xfId="0" applyFont="1" applyFill="1"/>
    <xf numFmtId="0" fontId="6" fillId="0" borderId="0" xfId="0" applyFont="1"/>
    <xf numFmtId="0" fontId="7" fillId="3" borderId="1" xfId="0" applyFont="1" applyFill="1" applyBorder="1"/>
    <xf numFmtId="43" fontId="0" fillId="0" borderId="0" xfId="0" applyNumberFormat="1"/>
    <xf numFmtId="14" fontId="3" fillId="3" borderId="0" xfId="0" applyNumberFormat="1" applyFont="1" applyFill="1"/>
    <xf numFmtId="0" fontId="0" fillId="0" borderId="1" xfId="0" applyBorder="1"/>
    <xf numFmtId="164" fontId="3" fillId="3" borderId="0" xfId="0" applyNumberFormat="1" applyFont="1" applyFill="1"/>
    <xf numFmtId="0" fontId="3" fillId="4" borderId="2" xfId="0" applyFont="1" applyFill="1" applyBorder="1"/>
    <xf numFmtId="0" fontId="3" fillId="0" borderId="2" xfId="0" applyFont="1" applyBorder="1"/>
    <xf numFmtId="16" fontId="0" fillId="0" borderId="2" xfId="0" applyNumberFormat="1" applyBorder="1"/>
    <xf numFmtId="0" fontId="0" fillId="0" borderId="2" xfId="0" applyBorder="1"/>
    <xf numFmtId="0" fontId="3" fillId="4" borderId="3" xfId="0" applyFont="1" applyFill="1" applyBorder="1"/>
    <xf numFmtId="14" fontId="0" fillId="0" borderId="2" xfId="0" applyNumberFormat="1" applyBorder="1"/>
    <xf numFmtId="0" fontId="3" fillId="0" borderId="4" xfId="0" applyFont="1" applyBorder="1"/>
    <xf numFmtId="14" fontId="3" fillId="3" borderId="5" xfId="0" applyNumberFormat="1" applyFont="1" applyFill="1" applyBorder="1"/>
    <xf numFmtId="0" fontId="3" fillId="2" borderId="0" xfId="0" applyFont="1" applyFill="1"/>
    <xf numFmtId="20" fontId="3" fillId="3" borderId="0" xfId="0" applyNumberFormat="1" applyFont="1" applyFill="1"/>
    <xf numFmtId="43" fontId="3" fillId="3" borderId="0" xfId="0" applyNumberFormat="1" applyFont="1" applyFill="1"/>
    <xf numFmtId="22" fontId="3" fillId="3" borderId="0" xfId="0" applyNumberFormat="1" applyFont="1" applyFill="1"/>
    <xf numFmtId="22" fontId="3" fillId="3" borderId="1" xfId="0" applyNumberFormat="1" applyFont="1" applyFill="1" applyBorder="1"/>
    <xf numFmtId="1" fontId="0" fillId="0" borderId="0" xfId="0" applyNumberFormat="1"/>
    <xf numFmtId="1" fontId="3" fillId="3" borderId="1" xfId="0" applyNumberFormat="1" applyFont="1" applyFill="1" applyBorder="1"/>
    <xf numFmtId="1" fontId="3" fillId="3" borderId="0" xfId="0" applyNumberFormat="1" applyFont="1" applyFill="1"/>
    <xf numFmtId="1" fontId="0" fillId="0" borderId="1" xfId="0" applyNumberFormat="1" applyBorder="1"/>
    <xf numFmtId="43" fontId="3" fillId="3" borderId="1" xfId="0" applyNumberFormat="1" applyFont="1" applyFill="1" applyBorder="1"/>
    <xf numFmtId="20" fontId="3" fillId="3" borderId="1" xfId="0" applyNumberFormat="1" applyFont="1" applyFill="1" applyBorder="1"/>
    <xf numFmtId="0" fontId="8" fillId="0" borderId="0" xfId="0" applyFont="1"/>
    <xf numFmtId="0" fontId="8" fillId="0" borderId="1" xfId="0" applyFont="1" applyBorder="1"/>
    <xf numFmtId="0" fontId="4" fillId="3" borderId="0" xfId="0" applyFont="1" applyFill="1"/>
    <xf numFmtId="0" fontId="4" fillId="0" borderId="0" xfId="0" applyFont="1"/>
    <xf numFmtId="22" fontId="3" fillId="5" borderId="0" xfId="0" applyNumberFormat="1" applyFont="1" applyFill="1"/>
    <xf numFmtId="0" fontId="4" fillId="5" borderId="0" xfId="0" applyFont="1" applyFill="1"/>
    <xf numFmtId="1" fontId="0" fillId="5" borderId="0" xfId="0" applyNumberFormat="1" applyFill="1"/>
    <xf numFmtId="0" fontId="0" fillId="5" borderId="0" xfId="0" applyFill="1"/>
    <xf numFmtId="165" fontId="0" fillId="0" borderId="0" xfId="0" applyNumberFormat="1"/>
    <xf numFmtId="165" fontId="9" fillId="0" borderId="0" xfId="0" applyNumberFormat="1" applyFont="1"/>
    <xf numFmtId="0" fontId="0" fillId="0" borderId="0" xfId="0" applyAlignment="1">
      <alignment horizontal="right"/>
    </xf>
    <xf numFmtId="22" fontId="3" fillId="6" borderId="0" xfId="0" applyNumberFormat="1" applyFont="1" applyFill="1"/>
    <xf numFmtId="0" fontId="4" fillId="6" borderId="0" xfId="0" applyFont="1" applyFill="1"/>
    <xf numFmtId="1" fontId="0" fillId="6" borderId="0" xfId="0" applyNumberFormat="1" applyFill="1"/>
    <xf numFmtId="0" fontId="0" fillId="6" borderId="0" xfId="0" applyFill="1"/>
    <xf numFmtId="0" fontId="4" fillId="0" borderId="1" xfId="0" applyFont="1" applyBorder="1"/>
    <xf numFmtId="166" fontId="3" fillId="3" borderId="1" xfId="0" applyNumberFormat="1" applyFont="1" applyFill="1" applyBorder="1"/>
    <xf numFmtId="166" fontId="3" fillId="3" borderId="0" xfId="0" applyNumberFormat="1" applyFont="1" applyFill="1"/>
    <xf numFmtId="166" fontId="0" fillId="0" borderId="1" xfId="0" applyNumberFormat="1" applyBorder="1"/>
    <xf numFmtId="166" fontId="0" fillId="0" borderId="0" xfId="0" applyNumberFormat="1"/>
    <xf numFmtId="166" fontId="0" fillId="5" borderId="0" xfId="0" applyNumberFormat="1" applyFill="1"/>
    <xf numFmtId="166" fontId="0" fillId="6" borderId="0" xfId="0" applyNumberFormat="1" applyFill="1"/>
    <xf numFmtId="166" fontId="0" fillId="0" borderId="7" xfId="0" applyNumberFormat="1" applyBorder="1"/>
    <xf numFmtId="166" fontId="0" fillId="0" borderId="6" xfId="0" applyNumberFormat="1" applyBorder="1"/>
    <xf numFmtId="0" fontId="11" fillId="3" borderId="0" xfId="0" applyFont="1" applyFill="1"/>
    <xf numFmtId="0" fontId="2" fillId="0" borderId="0" xfId="0" applyFont="1"/>
    <xf numFmtId="1" fontId="2" fillId="0" borderId="0" xfId="0" applyNumberFormat="1" applyFont="1"/>
    <xf numFmtId="0" fontId="2" fillId="0" borderId="1" xfId="0" applyFont="1" applyBorder="1"/>
    <xf numFmtId="0" fontId="4" fillId="7" borderId="0" xfId="0" applyFont="1" applyFill="1"/>
    <xf numFmtId="0" fontId="12" fillId="8" borderId="8" xfId="0" applyFont="1" applyFill="1" applyBorder="1"/>
    <xf numFmtId="0" fontId="13" fillId="0" borderId="0" xfId="0" applyFont="1"/>
    <xf numFmtId="0" fontId="1" fillId="0" borderId="0" xfId="0" applyFont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6" formatCode="0.0"/>
    </dxf>
    <dxf>
      <numFmt numFmtId="166" formatCode="0.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7" formatCode="d/mm/yyyy\ h:mm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7" formatCode="dd/mm/yyyy\ h:mm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/>
          <bgColor theme="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* #,##0.00_-;\-* #,##0.00_-;_-* &quot;-&quot;??_-;_-@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* #,##0.00_-;\-* #,##0.00_-;_-* &quot;-&quot;??_-;_-@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/>
          <bgColor theme="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A4C2F4"/>
          <bgColor rgb="FFA4C2F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PROGRAMACION PRUEBAS DE RUTA-style" pivot="0" count="3" xr9:uid="{00000000-0011-0000-FFFF-FFFF00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ogisticcolombia.sharepoint.com/sites/combustible/Documentos%20compartidos/VALIDACION%20CENTRO%20DE%20COSTO%20POR%20PLACA.xlsx" TargetMode="External"/><Relationship Id="rId1" Type="http://schemas.openxmlformats.org/officeDocument/2006/relationships/externalLinkPath" Target="VALIDACION%20CENTRO%20DE%20COSTO%20POR%20PLA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ttj34Sne0qVDcQAENLzTRKdLGEC3s5MrvahE-iNr0e7CQMjzq-5Sbp4W0Cycq4K" itemId="01ILDSL4TLO3EL2A6OMZGKA623IH4IIN6Q">
      <xxl21:absoluteUrl r:id="rId2"/>
    </xxl21:alternateUrls>
    <sheetNames>
      <sheetName val="Hoja1"/>
      <sheetName val="COPIA"/>
    </sheetNames>
    <sheetDataSet>
      <sheetData sheetId="0">
        <row r="1">
          <cell r="A1" t="str">
            <v>PLACA</v>
          </cell>
          <cell r="G1" t="str">
            <v>RENDIMIENTO 95</v>
          </cell>
        </row>
        <row r="2">
          <cell r="A2" t="str">
            <v>LSX274</v>
          </cell>
          <cell r="G2">
            <v>20</v>
          </cell>
        </row>
        <row r="3">
          <cell r="A3" t="str">
            <v>TRE860</v>
          </cell>
          <cell r="G3">
            <v>17</v>
          </cell>
        </row>
        <row r="4">
          <cell r="A4" t="str">
            <v>LPK689</v>
          </cell>
          <cell r="G4">
            <v>40</v>
          </cell>
        </row>
        <row r="5">
          <cell r="A5" t="str">
            <v>NHQ084</v>
          </cell>
          <cell r="G5">
            <v>33</v>
          </cell>
        </row>
        <row r="6">
          <cell r="A6" t="str">
            <v>GQW484</v>
          </cell>
          <cell r="G6">
            <v>43</v>
          </cell>
        </row>
        <row r="7">
          <cell r="A7" t="str">
            <v>LPK598</v>
          </cell>
          <cell r="G7">
            <v>39</v>
          </cell>
        </row>
        <row r="8">
          <cell r="A8" t="str">
            <v>LPK786</v>
          </cell>
          <cell r="G8">
            <v>38</v>
          </cell>
        </row>
        <row r="9">
          <cell r="A9" t="str">
            <v>SNT680</v>
          </cell>
          <cell r="G9">
            <v>15</v>
          </cell>
        </row>
        <row r="10">
          <cell r="A10" t="str">
            <v>TJX952</v>
          </cell>
          <cell r="G10">
            <v>15</v>
          </cell>
        </row>
        <row r="11">
          <cell r="A11" t="str">
            <v>SNT697</v>
          </cell>
          <cell r="G11">
            <v>12</v>
          </cell>
        </row>
        <row r="12">
          <cell r="A12" t="str">
            <v>TZU430</v>
          </cell>
          <cell r="G12">
            <v>38</v>
          </cell>
        </row>
        <row r="13">
          <cell r="A13" t="str">
            <v>TVC452</v>
          </cell>
          <cell r="G13">
            <v>33</v>
          </cell>
        </row>
        <row r="14">
          <cell r="A14" t="str">
            <v>GFP730</v>
          </cell>
          <cell r="G14">
            <v>33</v>
          </cell>
        </row>
        <row r="15">
          <cell r="A15" t="str">
            <v>GFP738</v>
          </cell>
          <cell r="G15">
            <v>33</v>
          </cell>
        </row>
        <row r="16">
          <cell r="A16" t="str">
            <v>FXU800</v>
          </cell>
          <cell r="G16">
            <v>30</v>
          </cell>
        </row>
        <row r="17">
          <cell r="A17" t="str">
            <v>JYM636</v>
          </cell>
          <cell r="G17">
            <v>33</v>
          </cell>
        </row>
        <row r="18">
          <cell r="A18" t="str">
            <v>SNZ123</v>
          </cell>
          <cell r="G18">
            <v>12</v>
          </cell>
        </row>
        <row r="19">
          <cell r="A19" t="str">
            <v>WNL368</v>
          </cell>
        </row>
        <row r="20">
          <cell r="A20" t="str">
            <v>FXU936</v>
          </cell>
          <cell r="G20">
            <v>35</v>
          </cell>
        </row>
        <row r="21">
          <cell r="A21" t="str">
            <v>TEQ261</v>
          </cell>
          <cell r="G21">
            <v>33</v>
          </cell>
        </row>
        <row r="22">
          <cell r="A22" t="str">
            <v>SXR612</v>
          </cell>
          <cell r="G22">
            <v>19</v>
          </cell>
        </row>
        <row r="23">
          <cell r="A23" t="str">
            <v>TVC086</v>
          </cell>
          <cell r="G23">
            <v>28</v>
          </cell>
        </row>
        <row r="24">
          <cell r="A24" t="str">
            <v>WCW765</v>
          </cell>
          <cell r="G24">
            <v>19</v>
          </cell>
        </row>
        <row r="25">
          <cell r="A25" t="str">
            <v>NYO712</v>
          </cell>
          <cell r="G25">
            <v>20</v>
          </cell>
        </row>
        <row r="26">
          <cell r="A26" t="str">
            <v>LPL313</v>
          </cell>
          <cell r="G26">
            <v>33</v>
          </cell>
        </row>
        <row r="27">
          <cell r="A27" t="str">
            <v>LPK750</v>
          </cell>
          <cell r="G27">
            <v>32</v>
          </cell>
        </row>
        <row r="28">
          <cell r="A28" t="str">
            <v>LPL305</v>
          </cell>
          <cell r="G28">
            <v>33</v>
          </cell>
        </row>
        <row r="29">
          <cell r="A29" t="str">
            <v>LPK702</v>
          </cell>
          <cell r="G29">
            <v>30</v>
          </cell>
        </row>
        <row r="30">
          <cell r="A30" t="str">
            <v>LPK566</v>
          </cell>
          <cell r="G30">
            <v>33</v>
          </cell>
        </row>
        <row r="31">
          <cell r="A31" t="str">
            <v>LSX192</v>
          </cell>
          <cell r="G31">
            <v>33</v>
          </cell>
        </row>
        <row r="32">
          <cell r="A32" t="str">
            <v>GVT765</v>
          </cell>
          <cell r="G32">
            <v>35</v>
          </cell>
        </row>
        <row r="33">
          <cell r="A33" t="str">
            <v>LPK710</v>
          </cell>
          <cell r="G33">
            <v>38</v>
          </cell>
        </row>
        <row r="34">
          <cell r="A34" t="str">
            <v>NYK168</v>
          </cell>
          <cell r="G34">
            <v>30</v>
          </cell>
        </row>
        <row r="35">
          <cell r="A35" t="str">
            <v>GVT764</v>
          </cell>
          <cell r="G35">
            <v>35</v>
          </cell>
        </row>
        <row r="36">
          <cell r="A36" t="str">
            <v>WHV703</v>
          </cell>
          <cell r="G36">
            <v>14</v>
          </cell>
        </row>
        <row r="37">
          <cell r="A37" t="str">
            <v>TJX951</v>
          </cell>
          <cell r="G37">
            <v>18</v>
          </cell>
        </row>
        <row r="38">
          <cell r="A38" t="str">
            <v>ZDA628</v>
          </cell>
          <cell r="G38">
            <v>14</v>
          </cell>
        </row>
        <row r="39">
          <cell r="A39" t="str">
            <v>THR543</v>
          </cell>
          <cell r="G39">
            <v>15</v>
          </cell>
        </row>
        <row r="40">
          <cell r="A40" t="str">
            <v>SIT828</v>
          </cell>
          <cell r="G40">
            <v>16</v>
          </cell>
        </row>
        <row r="41">
          <cell r="A41" t="str">
            <v>TVB484</v>
          </cell>
          <cell r="G41">
            <v>21</v>
          </cell>
        </row>
        <row r="42">
          <cell r="A42" t="str">
            <v>WMN740</v>
          </cell>
          <cell r="G42">
            <v>35</v>
          </cell>
        </row>
        <row r="43">
          <cell r="A43" t="str">
            <v>SZK496</v>
          </cell>
          <cell r="G43">
            <v>38</v>
          </cell>
        </row>
        <row r="44">
          <cell r="A44" t="str">
            <v>SIT445</v>
          </cell>
          <cell r="G44">
            <v>29</v>
          </cell>
        </row>
        <row r="45">
          <cell r="A45" t="str">
            <v>SJK817</v>
          </cell>
          <cell r="G45">
            <v>29</v>
          </cell>
        </row>
        <row r="46">
          <cell r="A46" t="str">
            <v>KPP572</v>
          </cell>
          <cell r="G46">
            <v>38</v>
          </cell>
        </row>
        <row r="47">
          <cell r="A47" t="str">
            <v>EQX458</v>
          </cell>
          <cell r="G47">
            <v>33</v>
          </cell>
        </row>
        <row r="48">
          <cell r="A48" t="str">
            <v>FXW344</v>
          </cell>
          <cell r="G48">
            <v>35</v>
          </cell>
        </row>
        <row r="49">
          <cell r="A49" t="str">
            <v>NYO825</v>
          </cell>
          <cell r="G49">
            <v>38</v>
          </cell>
        </row>
        <row r="50">
          <cell r="A50" t="str">
            <v>NYO857</v>
          </cell>
          <cell r="G50">
            <v>35</v>
          </cell>
        </row>
        <row r="51">
          <cell r="A51" t="str">
            <v>NYO856</v>
          </cell>
          <cell r="G51">
            <v>35</v>
          </cell>
        </row>
        <row r="52">
          <cell r="A52" t="str">
            <v>TGN756</v>
          </cell>
          <cell r="G52">
            <v>33</v>
          </cell>
        </row>
        <row r="53">
          <cell r="A53" t="str">
            <v>WGM178</v>
          </cell>
          <cell r="G53">
            <v>33</v>
          </cell>
        </row>
        <row r="54">
          <cell r="A54" t="str">
            <v>KQN461</v>
          </cell>
          <cell r="G54">
            <v>33</v>
          </cell>
        </row>
        <row r="55">
          <cell r="A55" t="str">
            <v>EXZ869</v>
          </cell>
          <cell r="G55">
            <v>33</v>
          </cell>
        </row>
        <row r="56">
          <cell r="A56" t="str">
            <v>TVB340</v>
          </cell>
          <cell r="G56">
            <v>18</v>
          </cell>
        </row>
        <row r="57">
          <cell r="A57" t="str">
            <v>SXZ122</v>
          </cell>
          <cell r="G57">
            <v>29</v>
          </cell>
        </row>
        <row r="58">
          <cell r="A58" t="str">
            <v>NYO891</v>
          </cell>
          <cell r="G58">
            <v>31</v>
          </cell>
        </row>
        <row r="59">
          <cell r="A59" t="str">
            <v>NYO893</v>
          </cell>
          <cell r="G59">
            <v>38</v>
          </cell>
        </row>
        <row r="60">
          <cell r="A60" t="str">
            <v>TVC478</v>
          </cell>
          <cell r="G60">
            <v>33</v>
          </cell>
        </row>
        <row r="61">
          <cell r="A61" t="str">
            <v>UQD353</v>
          </cell>
          <cell r="G61">
            <v>29</v>
          </cell>
        </row>
        <row r="62">
          <cell r="A62" t="str">
            <v>FXW089</v>
          </cell>
          <cell r="G62">
            <v>35</v>
          </cell>
        </row>
        <row r="63">
          <cell r="A63" t="str">
            <v>UQB932</v>
          </cell>
        </row>
        <row r="64">
          <cell r="A64" t="str">
            <v>TAZ768</v>
          </cell>
          <cell r="G64">
            <v>21</v>
          </cell>
        </row>
        <row r="65">
          <cell r="A65" t="str">
            <v>TVC143</v>
          </cell>
          <cell r="G65">
            <v>21</v>
          </cell>
        </row>
        <row r="66">
          <cell r="A66" t="str">
            <v>TVB448</v>
          </cell>
          <cell r="G66">
            <v>29</v>
          </cell>
        </row>
        <row r="67">
          <cell r="A67" t="str">
            <v>LPK693</v>
          </cell>
          <cell r="G67">
            <v>33</v>
          </cell>
        </row>
        <row r="68">
          <cell r="A68" t="str">
            <v>SJK827</v>
          </cell>
          <cell r="G68">
            <v>26</v>
          </cell>
        </row>
        <row r="69">
          <cell r="A69" t="str">
            <v>TMU635</v>
          </cell>
          <cell r="G69">
            <v>21</v>
          </cell>
        </row>
        <row r="70">
          <cell r="A70" t="str">
            <v>SQI994</v>
          </cell>
          <cell r="G70">
            <v>19</v>
          </cell>
        </row>
        <row r="71">
          <cell r="A71" t="str">
            <v>DAM15A</v>
          </cell>
        </row>
        <row r="72">
          <cell r="A72" t="str">
            <v>KFR803</v>
          </cell>
          <cell r="G72">
            <v>33</v>
          </cell>
        </row>
        <row r="73">
          <cell r="A73" t="str">
            <v>LPL270</v>
          </cell>
          <cell r="G73">
            <v>33</v>
          </cell>
        </row>
        <row r="74">
          <cell r="A74" t="str">
            <v>LPL282</v>
          </cell>
          <cell r="G74">
            <v>35</v>
          </cell>
        </row>
        <row r="75">
          <cell r="A75" t="str">
            <v>WNY533</v>
          </cell>
          <cell r="G75">
            <v>17</v>
          </cell>
        </row>
        <row r="76">
          <cell r="A76" t="str">
            <v>LPK644</v>
          </cell>
          <cell r="G76">
            <v>42</v>
          </cell>
        </row>
        <row r="77">
          <cell r="A77" t="str">
            <v>LPK595</v>
          </cell>
          <cell r="G77">
            <v>33</v>
          </cell>
        </row>
        <row r="78">
          <cell r="A78" t="str">
            <v>NHR669</v>
          </cell>
          <cell r="G78">
            <v>32</v>
          </cell>
        </row>
        <row r="79">
          <cell r="A79" t="str">
            <v>LSX188</v>
          </cell>
          <cell r="G79">
            <v>31</v>
          </cell>
        </row>
        <row r="80">
          <cell r="A80" t="str">
            <v>GQW482</v>
          </cell>
          <cell r="G80">
            <v>42</v>
          </cell>
        </row>
        <row r="81">
          <cell r="A81" t="str">
            <v>GQW629</v>
          </cell>
          <cell r="G81">
            <v>33</v>
          </cell>
        </row>
        <row r="82">
          <cell r="A82" t="str">
            <v>LSX025</v>
          </cell>
          <cell r="G82">
            <v>16</v>
          </cell>
        </row>
        <row r="83">
          <cell r="A83" t="str">
            <v>NYO890</v>
          </cell>
          <cell r="G83">
            <v>35</v>
          </cell>
        </row>
        <row r="84">
          <cell r="A84" t="str">
            <v>NYO800</v>
          </cell>
          <cell r="G84">
            <v>35</v>
          </cell>
        </row>
        <row r="85">
          <cell r="A85" t="str">
            <v>NYO824</v>
          </cell>
          <cell r="G85">
            <v>33</v>
          </cell>
        </row>
        <row r="86">
          <cell r="A86" t="str">
            <v>NYO799</v>
          </cell>
          <cell r="G86">
            <v>38</v>
          </cell>
        </row>
        <row r="87">
          <cell r="A87" t="str">
            <v>NYO840</v>
          </cell>
          <cell r="G87">
            <v>38</v>
          </cell>
        </row>
        <row r="88">
          <cell r="A88" t="str">
            <v>STS421</v>
          </cell>
          <cell r="G88">
            <v>33</v>
          </cell>
        </row>
        <row r="89">
          <cell r="A89" t="str">
            <v>SVF940</v>
          </cell>
          <cell r="G89">
            <v>14</v>
          </cell>
        </row>
        <row r="90">
          <cell r="A90" t="str">
            <v>TVC390</v>
          </cell>
          <cell r="G90">
            <v>28</v>
          </cell>
        </row>
        <row r="91">
          <cell r="A91" t="str">
            <v>KQO033</v>
          </cell>
          <cell r="G91">
            <v>33</v>
          </cell>
        </row>
        <row r="92">
          <cell r="A92" t="str">
            <v>LPK783</v>
          </cell>
          <cell r="G92">
            <v>38</v>
          </cell>
        </row>
        <row r="93">
          <cell r="A93" t="str">
            <v>SIT812</v>
          </cell>
          <cell r="G93">
            <v>20</v>
          </cell>
        </row>
        <row r="94">
          <cell r="A94" t="str">
            <v>FXU935</v>
          </cell>
          <cell r="G94">
            <v>40</v>
          </cell>
        </row>
        <row r="95">
          <cell r="A95" t="str">
            <v>LPL123</v>
          </cell>
          <cell r="G95">
            <v>33</v>
          </cell>
        </row>
        <row r="96">
          <cell r="A96" t="str">
            <v>WGW369</v>
          </cell>
          <cell r="G96">
            <v>33</v>
          </cell>
        </row>
        <row r="97">
          <cell r="A97" t="str">
            <v>NIN563</v>
          </cell>
          <cell r="G97">
            <v>38</v>
          </cell>
        </row>
        <row r="98">
          <cell r="A98" t="str">
            <v>NYP233</v>
          </cell>
          <cell r="G98">
            <v>38</v>
          </cell>
        </row>
        <row r="99">
          <cell r="A99" t="str">
            <v>FXU799</v>
          </cell>
          <cell r="G99">
            <v>38</v>
          </cell>
        </row>
        <row r="100">
          <cell r="A100" t="str">
            <v>STP874</v>
          </cell>
          <cell r="G100">
            <v>30</v>
          </cell>
        </row>
        <row r="101">
          <cell r="A101" t="str">
            <v>NYO805</v>
          </cell>
          <cell r="G101">
            <v>32</v>
          </cell>
        </row>
        <row r="102">
          <cell r="A102" t="str">
            <v>SPQ816</v>
          </cell>
          <cell r="G102">
            <v>28</v>
          </cell>
        </row>
        <row r="103">
          <cell r="A103" t="str">
            <v>LZV60G</v>
          </cell>
        </row>
        <row r="104">
          <cell r="A104" t="str">
            <v>LPK643</v>
          </cell>
          <cell r="G104">
            <v>33</v>
          </cell>
        </row>
        <row r="105">
          <cell r="A105" t="str">
            <v>EQY117</v>
          </cell>
          <cell r="G105">
            <v>33</v>
          </cell>
        </row>
        <row r="106">
          <cell r="A106" t="str">
            <v>SVC201</v>
          </cell>
          <cell r="G106">
            <v>21</v>
          </cell>
        </row>
        <row r="107">
          <cell r="A107" t="str">
            <v>UFW354</v>
          </cell>
          <cell r="G107">
            <v>21</v>
          </cell>
        </row>
        <row r="108">
          <cell r="A108" t="str">
            <v>KNK291</v>
          </cell>
          <cell r="G108">
            <v>42.8</v>
          </cell>
        </row>
        <row r="109">
          <cell r="A109" t="str">
            <v>TVA742</v>
          </cell>
          <cell r="G109">
            <v>19</v>
          </cell>
        </row>
        <row r="110">
          <cell r="A110" t="str">
            <v>LPL266</v>
          </cell>
          <cell r="G110">
            <v>33</v>
          </cell>
        </row>
        <row r="111">
          <cell r="A111" t="str">
            <v>GQW844</v>
          </cell>
          <cell r="G111">
            <v>28</v>
          </cell>
        </row>
        <row r="112">
          <cell r="A112" t="str">
            <v>UPB360</v>
          </cell>
          <cell r="G112">
            <v>19</v>
          </cell>
        </row>
        <row r="113">
          <cell r="A113" t="str">
            <v>WFH509</v>
          </cell>
          <cell r="G113">
            <v>33.299999999999997</v>
          </cell>
        </row>
        <row r="114">
          <cell r="A114" t="str">
            <v>SNP326</v>
          </cell>
          <cell r="G114">
            <v>38</v>
          </cell>
        </row>
        <row r="115">
          <cell r="A115" t="str">
            <v>NYO719</v>
          </cell>
          <cell r="G115">
            <v>42.8</v>
          </cell>
        </row>
        <row r="116">
          <cell r="A116" t="str">
            <v>NYO720</v>
          </cell>
          <cell r="G116">
            <v>38</v>
          </cell>
        </row>
        <row r="117">
          <cell r="A117" t="str">
            <v>FXW165</v>
          </cell>
          <cell r="G117">
            <v>42.8</v>
          </cell>
        </row>
        <row r="118">
          <cell r="A118" t="str">
            <v>LPK779</v>
          </cell>
          <cell r="G118">
            <v>33.299999999999997</v>
          </cell>
        </row>
        <row r="119">
          <cell r="A119" t="str">
            <v>LPL371</v>
          </cell>
          <cell r="G119">
            <v>33.299999999999997</v>
          </cell>
        </row>
        <row r="120">
          <cell r="A120" t="str">
            <v>TAR139</v>
          </cell>
          <cell r="G120">
            <v>17.850000000000001</v>
          </cell>
        </row>
        <row r="121">
          <cell r="A121" t="str">
            <v>WLL850</v>
          </cell>
          <cell r="G121">
            <v>16</v>
          </cell>
        </row>
        <row r="122">
          <cell r="A122" t="str">
            <v>GQW606</v>
          </cell>
          <cell r="G122">
            <v>33.299999999999997</v>
          </cell>
        </row>
        <row r="123">
          <cell r="A123" t="str">
            <v>XVX908</v>
          </cell>
          <cell r="G123">
            <v>19</v>
          </cell>
        </row>
      </sheetData>
      <sheetData sheetId="1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er1" id="{C7D61CC3-C979-4DCC-84D0-CD2E3AC921D5}">
    <nsvFilter filterId="{FFA05971-A5C0-47E1-9081-C9771258DEF3}" ref="A1:I2926" tableId="1"/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B3287C-D9F2-4E50-A86F-BF408C1EC51E}" name="Tabla2" displayName="Tabla2" ref="A1:H1686" totalsRowShown="0" headerRowDxfId="26" dataDxfId="25">
  <autoFilter ref="A1:H1686" xr:uid="{20B3287C-D9F2-4E50-A86F-BF408C1EC51E}"/>
  <tableColumns count="8">
    <tableColumn id="1" xr3:uid="{AFEF3F42-CAC9-4F09-BFC0-6EBBF087620A}" name="FECHA" dataDxfId="24" totalsRowDxfId="23"/>
    <tableColumn id="2" xr3:uid="{D62AE036-ECA4-447C-8366-AEF63ED9D901}" name="PLACA" dataDxfId="22" totalsRowDxfId="21"/>
    <tableColumn id="3" xr3:uid="{97C56233-E097-436E-9F6C-A19466644D95}" name="KILOMETRAJE" dataDxfId="20" totalsRowDxfId="19"/>
    <tableColumn id="4" xr3:uid="{58CBABA2-1C89-43AE-8495-B7DE64BDFC93}" name="GALONES" dataDxfId="18" totalsRowDxfId="17"/>
    <tableColumn id="5" xr3:uid="{E1636704-8E34-4C47-8F70-F36CC5D1B120}" name="OBSERVACIONES" dataDxfId="16" totalsRowDxfId="15"/>
    <tableColumn id="6" xr3:uid="{B8C9F896-397B-4CA2-9FF4-BA230D9CF1E8}" name="TRIP" dataDxfId="14" totalsRowDxfId="13"/>
    <tableColumn id="7" xr3:uid="{B1A5D71F-57B0-4596-B89F-CAA4548F12B9}" name="RENDIMIENTO" dataDxfId="12">
      <calculatedColumnFormula>_xlfn.XLOOKUP(B2,[1]Hoja1!$A:$A,[1]Hoja1!$G:$G,0)</calculatedColumnFormula>
    </tableColumn>
    <tableColumn id="8" xr3:uid="{E7E42C3F-C2ED-45ED-B4D1-53E0CBDA24BF}" name="CONDUCTOR" dataDxfId="11" totalsRowDxfId="1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A05971-A5C0-47E1-9081-C9771258DEF3}" name="Tanqueos" displayName="Tanqueos" ref="A1:I2926" totalsRowShown="0">
  <autoFilter ref="A1:I2926" xr:uid="{FFA05971-A5C0-47E1-9081-C9771258DEF3}">
    <filterColumn colId="1">
      <filters>
        <filter val="GVT764"/>
      </filters>
    </filterColumn>
  </autoFilter>
  <tableColumns count="9">
    <tableColumn id="1" xr3:uid="{77088261-CC8D-4BE9-B86E-358955CD4238}" name="FECHA" dataDxfId="9" totalsRowDxfId="8">
      <calculatedColumnFormula>IF(Tanqueos[[#This Row],[PLACA]]="","",IF(Tanqueos[[#This Row],[FECHA]]="",NOW(),Tanqueos[[#This Row],[FECHA]]))</calculatedColumnFormula>
    </tableColumn>
    <tableColumn id="2" xr3:uid="{A103DED9-D7E2-40FA-ACCA-402E2E337F4B}" name="PLACA" dataDxfId="7" totalsRowDxfId="6"/>
    <tableColumn id="3" xr3:uid="{6B45115B-6E28-4970-AC18-D4DB7F1C7319}" name="KILOMETRAJE" dataDxfId="5" totalsRowDxfId="4"/>
    <tableColumn id="4" xr3:uid="{165333E4-1B90-43B1-89C1-80633D6E8AA4}" name="GALONES" dataDxfId="3" totalsRowDxfId="2"/>
    <tableColumn id="5" xr3:uid="{42057318-CB00-438E-8B8B-437E6902FE57}" name="OBSERVACIONES"/>
    <tableColumn id="6" xr3:uid="{5C7E6FCD-FF61-4BAA-8AE9-B5EAD647AEA7}" name="TRIP"/>
    <tableColumn id="7" xr3:uid="{2A6B0E76-8B3A-4C05-9FA0-FC76CCD41474}" name="RENDIMIENTO" dataDxfId="1">
      <calculatedColumnFormula>_xlfn.XLOOKUP(Tanqueos[[#This Row],[PLACA]],[1]Hoja1!$A:$A,[1]Hoja1!$G:$G,0)</calculatedColumnFormula>
    </tableColumn>
    <tableColumn id="8" xr3:uid="{76DE722F-F6C1-4D9D-AF8E-20ABD967F648}" name="CONDUCTOR"/>
    <tableColumn id="9" xr3:uid="{AEE4CFEF-1C30-492E-9517-6E5132FDFDCE}" name="PERSONAL EN TURNO (AUTORIZADOR)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6119"/>
  <sheetViews>
    <sheetView showGridLines="0" workbookViewId="0">
      <pane ySplit="1" topLeftCell="A1666" activePane="bottomLeft" state="frozen"/>
      <selection pane="bottomLeft" activeCell="H1686" sqref="H1686"/>
    </sheetView>
  </sheetViews>
  <sheetFormatPr baseColWidth="10" defaultColWidth="14.453125" defaultRowHeight="15" customHeight="1"/>
  <cols>
    <col min="1" max="1" width="11.54296875" customWidth="1"/>
    <col min="2" max="2" width="10.54296875" style="6" customWidth="1"/>
    <col min="3" max="3" width="15.453125" customWidth="1"/>
    <col min="4" max="4" width="11.54296875" customWidth="1"/>
    <col min="5" max="5" width="38.54296875" customWidth="1"/>
    <col min="6" max="6" width="10.54296875" customWidth="1"/>
    <col min="7" max="7" width="15.453125" customWidth="1"/>
  </cols>
  <sheetData>
    <row r="1" spans="1:13" ht="14.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26" t="s">
        <v>7</v>
      </c>
      <c r="J1">
        <f>C1686-C1626</f>
        <v>389</v>
      </c>
      <c r="K1">
        <f>J1/33</f>
        <v>11.787878787878787</v>
      </c>
      <c r="M1" s="14"/>
    </row>
    <row r="2" spans="1:13" ht="15" customHeight="1">
      <c r="A2" s="5">
        <v>45809</v>
      </c>
      <c r="B2" s="6" t="s">
        <v>8</v>
      </c>
      <c r="C2" s="6">
        <v>164724</v>
      </c>
      <c r="D2" s="6">
        <v>3.4</v>
      </c>
      <c r="E2" s="6" t="s">
        <v>9</v>
      </c>
      <c r="F2" s="6"/>
      <c r="G2">
        <f>_xlfn.XLOOKUP(B2,[1]Hoja1!$A:$A,[1]Hoja1!$G:$G,0)</f>
        <v>42</v>
      </c>
      <c r="H2" s="11"/>
    </row>
    <row r="3" spans="1:13" ht="15" customHeight="1">
      <c r="A3" s="5">
        <v>45809</v>
      </c>
      <c r="B3" s="6" t="s">
        <v>10</v>
      </c>
      <c r="C3" s="6">
        <v>134584</v>
      </c>
      <c r="D3" s="6">
        <v>8.9179999999999993</v>
      </c>
      <c r="E3" s="6"/>
      <c r="F3" s="6"/>
      <c r="G3">
        <f>_xlfn.XLOOKUP(B3,[1]Hoja1!$A:$A,[1]Hoja1!$G:$G,0)</f>
        <v>40</v>
      </c>
      <c r="H3" s="11"/>
    </row>
    <row r="4" spans="1:13" ht="15" customHeight="1">
      <c r="A4" s="5">
        <v>45810</v>
      </c>
      <c r="B4" s="6" t="s">
        <v>11</v>
      </c>
      <c r="C4" s="6">
        <v>45166</v>
      </c>
      <c r="D4" s="6">
        <v>9.6839999999999993</v>
      </c>
      <c r="E4" s="6"/>
      <c r="F4" s="6"/>
      <c r="G4">
        <f>_xlfn.XLOOKUP(B4,[1]Hoja1!$A:$A,[1]Hoja1!$G:$G,0)</f>
        <v>35</v>
      </c>
      <c r="H4" s="11"/>
    </row>
    <row r="5" spans="1:13" ht="15" customHeight="1">
      <c r="A5" s="5">
        <v>45810</v>
      </c>
      <c r="B5" s="6" t="s">
        <v>12</v>
      </c>
      <c r="C5" s="6">
        <v>48243</v>
      </c>
      <c r="D5" s="6">
        <v>9.9920000000000009</v>
      </c>
      <c r="E5" s="6"/>
      <c r="F5" s="6"/>
      <c r="G5">
        <f>_xlfn.XLOOKUP(B5,[1]Hoja1!$A:$A,[1]Hoja1!$G:$G,0)</f>
        <v>33</v>
      </c>
      <c r="H5" s="11"/>
    </row>
    <row r="6" spans="1:13" ht="15" customHeight="1">
      <c r="A6" s="5">
        <v>45810</v>
      </c>
      <c r="B6" s="6" t="s">
        <v>13</v>
      </c>
      <c r="C6" s="6">
        <v>361962</v>
      </c>
      <c r="D6" s="6">
        <v>13</v>
      </c>
      <c r="E6" s="6" t="s">
        <v>14</v>
      </c>
      <c r="F6" s="6"/>
      <c r="G6">
        <f>_xlfn.XLOOKUP(B6,[1]Hoja1!$A:$A,[1]Hoja1!$G:$G,0)</f>
        <v>33</v>
      </c>
      <c r="H6" s="11"/>
    </row>
    <row r="7" spans="1:13" ht="15" customHeight="1">
      <c r="A7" s="5">
        <v>45810</v>
      </c>
      <c r="B7" s="6" t="s">
        <v>15</v>
      </c>
      <c r="C7" s="6">
        <v>160725</v>
      </c>
      <c r="D7" s="6">
        <v>40</v>
      </c>
      <c r="E7" s="6"/>
      <c r="F7" s="6"/>
      <c r="G7">
        <f>_xlfn.XLOOKUP(B7,[1]Hoja1!$A:$A,[1]Hoja1!$G:$G,0)</f>
        <v>16</v>
      </c>
      <c r="H7" s="11"/>
    </row>
    <row r="8" spans="1:13" ht="15" customHeight="1">
      <c r="A8" s="5">
        <v>45810</v>
      </c>
      <c r="B8" s="6" t="s">
        <v>16</v>
      </c>
      <c r="C8" s="6">
        <v>204451</v>
      </c>
      <c r="D8" s="6">
        <v>8.5820000000000007</v>
      </c>
      <c r="E8" s="6"/>
      <c r="F8" s="6"/>
      <c r="G8">
        <f>_xlfn.XLOOKUP(B8,[1]Hoja1!$A:$A,[1]Hoja1!$G:$G,0)</f>
        <v>33</v>
      </c>
      <c r="H8" s="11"/>
    </row>
    <row r="9" spans="1:13" ht="15" customHeight="1">
      <c r="A9" s="5">
        <v>45810</v>
      </c>
      <c r="B9" s="6" t="s">
        <v>17</v>
      </c>
      <c r="C9" s="6">
        <v>633054</v>
      </c>
      <c r="D9" s="6">
        <v>27.655999999999999</v>
      </c>
      <c r="E9" s="6"/>
      <c r="F9" s="6"/>
      <c r="G9">
        <f>_xlfn.XLOOKUP(B9,[1]Hoja1!$A:$A,[1]Hoja1!$G:$G,0)</f>
        <v>14</v>
      </c>
      <c r="H9" s="11"/>
    </row>
    <row r="10" spans="1:13" ht="15" customHeight="1">
      <c r="A10" s="5">
        <v>45810</v>
      </c>
      <c r="B10" s="6" t="s">
        <v>18</v>
      </c>
      <c r="C10" s="6">
        <v>146961</v>
      </c>
      <c r="D10" s="6"/>
      <c r="E10" s="6"/>
      <c r="F10" s="6"/>
      <c r="G10">
        <f>_xlfn.XLOOKUP(B10,[1]Hoja1!$A:$A,[1]Hoja1!$G:$G,0)</f>
        <v>42</v>
      </c>
      <c r="H10" s="11"/>
    </row>
    <row r="11" spans="1:13" ht="15" customHeight="1">
      <c r="A11" s="5">
        <v>45810</v>
      </c>
      <c r="B11" s="6" t="s">
        <v>19</v>
      </c>
      <c r="C11" s="6">
        <v>98389</v>
      </c>
      <c r="D11" s="6">
        <v>23.905000000000001</v>
      </c>
      <c r="E11" s="6"/>
      <c r="F11" s="6"/>
      <c r="G11">
        <f>_xlfn.XLOOKUP(B11,[1]Hoja1!$A:$A,[1]Hoja1!$G:$G,0)</f>
        <v>20</v>
      </c>
      <c r="H11" s="11"/>
    </row>
    <row r="12" spans="1:13" ht="15" customHeight="1">
      <c r="A12" s="5">
        <v>45810</v>
      </c>
      <c r="B12" s="6" t="s">
        <v>20</v>
      </c>
      <c r="C12" s="6">
        <v>198151</v>
      </c>
      <c r="D12" s="6"/>
      <c r="E12" s="6"/>
      <c r="F12" s="6"/>
      <c r="G12">
        <f>_xlfn.XLOOKUP(B12,[1]Hoja1!$A:$A,[1]Hoja1!$G:$G,0)</f>
        <v>26</v>
      </c>
      <c r="H12" s="11"/>
    </row>
    <row r="13" spans="1:13" ht="15" customHeight="1">
      <c r="A13" s="5">
        <v>45810</v>
      </c>
      <c r="B13" s="6" t="s">
        <v>21</v>
      </c>
      <c r="C13" s="6">
        <v>54644</v>
      </c>
      <c r="D13" s="6"/>
      <c r="E13" s="6"/>
      <c r="F13" s="6"/>
      <c r="G13">
        <f>_xlfn.XLOOKUP(B13,[1]Hoja1!$A:$A,[1]Hoja1!$G:$G,0)</f>
        <v>33</v>
      </c>
      <c r="H13" s="11"/>
    </row>
    <row r="14" spans="1:13" ht="15" customHeight="1">
      <c r="A14" s="5">
        <v>45810</v>
      </c>
      <c r="B14" s="6" t="s">
        <v>8</v>
      </c>
      <c r="C14" s="6">
        <v>164961</v>
      </c>
      <c r="D14" s="6"/>
      <c r="E14" s="6"/>
      <c r="F14" s="6"/>
      <c r="G14">
        <f>_xlfn.XLOOKUP(B14,[1]Hoja1!$A:$A,[1]Hoja1!$G:$G,0)</f>
        <v>42</v>
      </c>
      <c r="H14" s="11"/>
    </row>
    <row r="15" spans="1:13" ht="15" customHeight="1">
      <c r="A15" s="5">
        <v>45810</v>
      </c>
      <c r="B15" s="6" t="s">
        <v>22</v>
      </c>
      <c r="C15" s="6">
        <v>158470</v>
      </c>
      <c r="D15" s="6">
        <v>10</v>
      </c>
      <c r="E15" s="6"/>
      <c r="F15" s="6"/>
      <c r="G15">
        <f>_xlfn.XLOOKUP(B15,[1]Hoja1!$A:$A,[1]Hoja1!$G:$G,0)</f>
        <v>38</v>
      </c>
      <c r="H15" s="11"/>
    </row>
    <row r="16" spans="1:13" ht="15" customHeight="1">
      <c r="A16" s="5">
        <v>45810</v>
      </c>
      <c r="B16" s="6" t="s">
        <v>23</v>
      </c>
      <c r="C16" s="6">
        <v>254742</v>
      </c>
      <c r="D16" s="6">
        <v>25</v>
      </c>
      <c r="E16" s="6"/>
      <c r="F16" s="6"/>
      <c r="G16">
        <f>_xlfn.XLOOKUP(B16,[1]Hoja1!$A:$A,[1]Hoja1!$G:$G,0)</f>
        <v>0</v>
      </c>
      <c r="H16" s="11"/>
    </row>
    <row r="17" spans="1:8" ht="15" customHeight="1">
      <c r="A17" s="5">
        <v>45810</v>
      </c>
      <c r="B17" s="6" t="s">
        <v>24</v>
      </c>
      <c r="C17" s="6">
        <v>96776</v>
      </c>
      <c r="D17" s="6">
        <v>8</v>
      </c>
      <c r="E17" s="6"/>
      <c r="F17" s="6"/>
      <c r="G17">
        <f>_xlfn.XLOOKUP(B17,[1]Hoja1!$A:$A,[1]Hoja1!$G:$G,0)</f>
        <v>33</v>
      </c>
      <c r="H17" s="11"/>
    </row>
    <row r="18" spans="1:8" ht="15" customHeight="1">
      <c r="A18" s="5">
        <v>45810</v>
      </c>
      <c r="B18" s="6" t="s">
        <v>25</v>
      </c>
      <c r="C18" s="6">
        <v>228857</v>
      </c>
      <c r="D18" s="6">
        <v>10</v>
      </c>
      <c r="E18" s="6"/>
      <c r="F18" s="6"/>
      <c r="G18">
        <f>_xlfn.XLOOKUP(B18,[1]Hoja1!$A:$A,[1]Hoja1!$G:$G,0)</f>
        <v>33</v>
      </c>
      <c r="H18" s="11"/>
    </row>
    <row r="19" spans="1:8" ht="15" customHeight="1">
      <c r="A19" s="5">
        <v>45810</v>
      </c>
      <c r="B19" s="6" t="s">
        <v>26</v>
      </c>
      <c r="C19" s="6">
        <v>618760</v>
      </c>
      <c r="D19" s="6">
        <v>15</v>
      </c>
      <c r="E19" s="6"/>
      <c r="F19" s="6"/>
      <c r="G19">
        <f>_xlfn.XLOOKUP(B19,[1]Hoja1!$A:$A,[1]Hoja1!$G:$G,0)</f>
        <v>17</v>
      </c>
      <c r="H19" s="11"/>
    </row>
    <row r="20" spans="1:8" ht="15" customHeight="1">
      <c r="A20" s="5">
        <v>45810</v>
      </c>
      <c r="B20" s="6" t="s">
        <v>10</v>
      </c>
      <c r="C20" s="6">
        <v>134835</v>
      </c>
      <c r="D20" s="6">
        <v>5.6689999999999996</v>
      </c>
      <c r="E20" s="6"/>
      <c r="F20" s="6"/>
      <c r="G20">
        <f>_xlfn.XLOOKUP(B20,[1]Hoja1!$A:$A,[1]Hoja1!$G:$G,0)</f>
        <v>40</v>
      </c>
      <c r="H20" s="11"/>
    </row>
    <row r="21" spans="1:8" ht="15" customHeight="1">
      <c r="A21" s="5">
        <v>45810</v>
      </c>
      <c r="B21" s="6" t="s">
        <v>27</v>
      </c>
      <c r="C21" s="6">
        <v>196331</v>
      </c>
      <c r="D21" s="6">
        <v>12.672000000000001</v>
      </c>
      <c r="E21" s="6"/>
      <c r="F21" s="6"/>
      <c r="G21">
        <f>_xlfn.XLOOKUP(B21,[1]Hoja1!$A:$A,[1]Hoja1!$G:$G,0)</f>
        <v>35</v>
      </c>
      <c r="H21" s="11"/>
    </row>
    <row r="22" spans="1:8" ht="15" customHeight="1">
      <c r="A22" s="5">
        <v>45810</v>
      </c>
      <c r="B22" s="6" t="s">
        <v>28</v>
      </c>
      <c r="C22" s="6">
        <v>208171</v>
      </c>
      <c r="D22" s="6"/>
      <c r="E22" s="6" t="s">
        <v>14</v>
      </c>
      <c r="F22" s="6"/>
      <c r="G22">
        <f>_xlfn.XLOOKUP(B22,[1]Hoja1!$A:$A,[1]Hoja1!$G:$G,0)</f>
        <v>43</v>
      </c>
      <c r="H22" s="11"/>
    </row>
    <row r="23" spans="1:8" ht="15" customHeight="1">
      <c r="A23" s="5">
        <v>45810</v>
      </c>
      <c r="B23" s="6" t="s">
        <v>29</v>
      </c>
      <c r="C23" s="6">
        <v>416832</v>
      </c>
      <c r="D23" s="6">
        <v>15</v>
      </c>
      <c r="E23" s="6"/>
      <c r="F23" s="6"/>
      <c r="G23">
        <f>_xlfn.XLOOKUP(B23,[1]Hoja1!$A:$A,[1]Hoja1!$G:$G,0)</f>
        <v>33</v>
      </c>
      <c r="H23" s="11"/>
    </row>
    <row r="24" spans="1:8" ht="15" customHeight="1">
      <c r="A24" s="5">
        <v>45810</v>
      </c>
      <c r="B24" s="6" t="s">
        <v>30</v>
      </c>
      <c r="C24" s="6">
        <v>75966</v>
      </c>
      <c r="D24" s="6"/>
      <c r="E24" s="6"/>
      <c r="F24" s="6"/>
      <c r="G24">
        <f>_xlfn.XLOOKUP(B24,[1]Hoja1!$A:$A,[1]Hoja1!$G:$G,0)</f>
        <v>33</v>
      </c>
      <c r="H24" s="11"/>
    </row>
    <row r="25" spans="1:8" ht="15" customHeight="1">
      <c r="A25" s="5">
        <v>45810</v>
      </c>
      <c r="B25" s="8" t="s">
        <v>31</v>
      </c>
      <c r="C25" s="6">
        <v>550209</v>
      </c>
      <c r="D25" s="6">
        <v>50</v>
      </c>
      <c r="E25" s="6"/>
      <c r="F25" s="6"/>
      <c r="G25">
        <f>_xlfn.XLOOKUP(B25,[1]Hoja1!$A:$A,[1]Hoja1!$G:$G,0)</f>
        <v>14</v>
      </c>
      <c r="H25" s="11"/>
    </row>
    <row r="26" spans="1:8" ht="15" customHeight="1">
      <c r="A26" s="5">
        <v>45810</v>
      </c>
      <c r="B26" s="6" t="s">
        <v>11</v>
      </c>
      <c r="C26" s="6">
        <v>45533</v>
      </c>
      <c r="D26" s="6">
        <v>9.8640000000000008</v>
      </c>
      <c r="E26" s="6"/>
      <c r="F26" s="6"/>
      <c r="G26">
        <f>_xlfn.XLOOKUP(B26,[1]Hoja1!$A:$A,[1]Hoja1!$G:$G,0)</f>
        <v>35</v>
      </c>
      <c r="H26" s="11"/>
    </row>
    <row r="27" spans="1:8" ht="15" customHeight="1">
      <c r="A27" s="5">
        <v>45810</v>
      </c>
      <c r="B27" s="6" t="s">
        <v>15</v>
      </c>
      <c r="C27" s="6">
        <v>161140</v>
      </c>
      <c r="D27" s="6">
        <v>10</v>
      </c>
      <c r="E27" s="6"/>
      <c r="F27" s="6"/>
      <c r="G27">
        <f>_xlfn.XLOOKUP(B27,[1]Hoja1!$A:$A,[1]Hoja1!$G:$G,0)</f>
        <v>16</v>
      </c>
      <c r="H27" s="11"/>
    </row>
    <row r="28" spans="1:8" ht="15" customHeight="1">
      <c r="A28" s="5">
        <v>45810</v>
      </c>
      <c r="B28" s="6" t="s">
        <v>12</v>
      </c>
      <c r="C28" s="6">
        <v>48632</v>
      </c>
      <c r="D28" s="6">
        <v>11.976000000000001</v>
      </c>
      <c r="E28" s="6"/>
      <c r="F28" s="6"/>
      <c r="G28">
        <f>_xlfn.XLOOKUP(B28,[1]Hoja1!$A:$A,[1]Hoja1!$G:$G,0)</f>
        <v>33</v>
      </c>
      <c r="H28" s="11"/>
    </row>
    <row r="29" spans="1:8" ht="15" customHeight="1">
      <c r="A29" s="5">
        <v>45810</v>
      </c>
      <c r="B29" s="6" t="s">
        <v>32</v>
      </c>
      <c r="C29" s="6">
        <v>32568</v>
      </c>
      <c r="D29" s="6">
        <v>8</v>
      </c>
      <c r="E29" s="6"/>
      <c r="F29" s="6"/>
      <c r="G29">
        <f>_xlfn.XLOOKUP(B29,[1]Hoja1!$A:$A,[1]Hoja1!$G:$G,0)</f>
        <v>30</v>
      </c>
      <c r="H29" s="11"/>
    </row>
    <row r="30" spans="1:8" ht="15" customHeight="1">
      <c r="A30" s="5">
        <v>45810</v>
      </c>
      <c r="B30" s="6" t="s">
        <v>33</v>
      </c>
      <c r="C30" s="6">
        <v>309435</v>
      </c>
      <c r="D30" s="6">
        <v>8</v>
      </c>
      <c r="E30" s="6"/>
      <c r="F30" s="6"/>
      <c r="G30">
        <f>_xlfn.XLOOKUP(B30,[1]Hoja1!$A:$A,[1]Hoja1!$G:$G,0)</f>
        <v>21</v>
      </c>
      <c r="H30" s="11"/>
    </row>
    <row r="31" spans="1:8" ht="15" customHeight="1">
      <c r="A31" s="5">
        <v>45810</v>
      </c>
      <c r="B31" s="6" t="s">
        <v>15</v>
      </c>
      <c r="C31" s="6">
        <v>161281</v>
      </c>
      <c r="D31" s="6">
        <v>30</v>
      </c>
      <c r="E31" s="6"/>
      <c r="F31" s="6"/>
      <c r="G31">
        <f>_xlfn.XLOOKUP(B31,[1]Hoja1!$A:$A,[1]Hoja1!$G:$G,0)</f>
        <v>16</v>
      </c>
      <c r="H31" s="11"/>
    </row>
    <row r="32" spans="1:8" ht="15" customHeight="1">
      <c r="A32" s="5">
        <v>45810</v>
      </c>
      <c r="B32" s="6" t="s">
        <v>19</v>
      </c>
      <c r="C32" s="6">
        <v>98389</v>
      </c>
      <c r="D32" s="6">
        <v>25</v>
      </c>
      <c r="E32" s="6"/>
      <c r="F32" s="6"/>
      <c r="G32">
        <f>_xlfn.XLOOKUP(B32,[1]Hoja1!$A:$A,[1]Hoja1!$G:$G,0)</f>
        <v>20</v>
      </c>
      <c r="H32" s="11"/>
    </row>
    <row r="33" spans="1:8" ht="15" customHeight="1">
      <c r="A33" s="5">
        <v>45811</v>
      </c>
      <c r="B33" s="6" t="s">
        <v>34</v>
      </c>
      <c r="C33" s="6">
        <v>12403</v>
      </c>
      <c r="D33" s="6">
        <v>9</v>
      </c>
      <c r="E33" s="6"/>
      <c r="F33" s="6"/>
      <c r="G33">
        <f>_xlfn.XLOOKUP(B33,[1]Hoja1!$A:$A,[1]Hoja1!$G:$G,0)</f>
        <v>38</v>
      </c>
      <c r="H33" s="11"/>
    </row>
    <row r="34" spans="1:8" ht="15" customHeight="1">
      <c r="A34" s="5">
        <v>45811</v>
      </c>
      <c r="B34" s="6" t="s">
        <v>35</v>
      </c>
      <c r="C34" s="6">
        <v>49951</v>
      </c>
      <c r="D34" s="6">
        <v>10</v>
      </c>
      <c r="E34" s="6"/>
      <c r="F34" s="6"/>
      <c r="G34">
        <f>_xlfn.XLOOKUP(B34,[1]Hoja1!$A:$A,[1]Hoja1!$G:$G,0)</f>
        <v>35</v>
      </c>
      <c r="H34" s="11"/>
    </row>
    <row r="35" spans="1:8" ht="15" customHeight="1">
      <c r="A35" s="5">
        <v>45811</v>
      </c>
      <c r="B35" s="6" t="s">
        <v>36</v>
      </c>
      <c r="C35" s="6">
        <v>88715</v>
      </c>
      <c r="D35" s="6">
        <v>9</v>
      </c>
      <c r="E35" s="6"/>
      <c r="F35" s="6"/>
      <c r="G35">
        <f>_xlfn.XLOOKUP(B35,[1]Hoja1!$A:$A,[1]Hoja1!$G:$G,0)</f>
        <v>32</v>
      </c>
      <c r="H35" s="11"/>
    </row>
    <row r="36" spans="1:8" ht="15" customHeight="1">
      <c r="A36" s="5">
        <v>45811</v>
      </c>
      <c r="B36" s="6" t="s">
        <v>37</v>
      </c>
      <c r="C36" s="6">
        <v>133149</v>
      </c>
      <c r="D36" s="6">
        <v>11</v>
      </c>
      <c r="E36" s="6"/>
      <c r="F36" s="6"/>
      <c r="G36">
        <f>_xlfn.XLOOKUP(B36,[1]Hoja1!$A:$A,[1]Hoja1!$G:$G,0)</f>
        <v>32</v>
      </c>
      <c r="H36" s="11"/>
    </row>
    <row r="37" spans="1:8" ht="15" customHeight="1">
      <c r="A37" s="5">
        <v>45811</v>
      </c>
      <c r="B37" s="6" t="s">
        <v>38</v>
      </c>
      <c r="C37" s="6">
        <v>754170</v>
      </c>
      <c r="D37" s="6">
        <v>40</v>
      </c>
      <c r="E37" s="6"/>
      <c r="F37" s="6"/>
      <c r="G37">
        <f>_xlfn.XLOOKUP(B37,[1]Hoja1!$A:$A,[1]Hoja1!$G:$G,0)</f>
        <v>15</v>
      </c>
      <c r="H37" s="11"/>
    </row>
    <row r="38" spans="1:8" ht="15" customHeight="1">
      <c r="A38" s="5">
        <v>45811</v>
      </c>
      <c r="B38" s="6" t="s">
        <v>17</v>
      </c>
      <c r="C38" s="6">
        <v>633368</v>
      </c>
      <c r="D38" s="6">
        <v>22.638000000000002</v>
      </c>
      <c r="E38" s="6"/>
      <c r="F38" s="6"/>
      <c r="G38">
        <f>_xlfn.XLOOKUP(B38,[1]Hoja1!$A:$A,[1]Hoja1!$G:$G,0)</f>
        <v>14</v>
      </c>
      <c r="H38" s="11"/>
    </row>
    <row r="39" spans="1:8" ht="15" customHeight="1">
      <c r="A39" s="5">
        <v>45811</v>
      </c>
      <c r="B39" s="6" t="s">
        <v>22</v>
      </c>
      <c r="C39" s="6">
        <v>158925</v>
      </c>
      <c r="D39" s="6"/>
      <c r="E39" s="6"/>
      <c r="F39" s="6"/>
      <c r="G39">
        <f>_xlfn.XLOOKUP(B39,[1]Hoja1!$A:$A,[1]Hoja1!$G:$G,0)</f>
        <v>38</v>
      </c>
      <c r="H39" s="11"/>
    </row>
    <row r="40" spans="1:8" ht="15" customHeight="1">
      <c r="A40" s="5">
        <v>45811</v>
      </c>
      <c r="B40" s="6" t="s">
        <v>25</v>
      </c>
      <c r="C40" s="6">
        <v>229218</v>
      </c>
      <c r="D40" s="6">
        <v>12</v>
      </c>
      <c r="E40" s="6"/>
      <c r="F40" s="6"/>
      <c r="G40">
        <f>_xlfn.XLOOKUP(B40,[1]Hoja1!$A:$A,[1]Hoja1!$G:$G,0)</f>
        <v>33</v>
      </c>
      <c r="H40" s="11"/>
    </row>
    <row r="41" spans="1:8" ht="15" customHeight="1">
      <c r="A41" s="5">
        <v>45811</v>
      </c>
      <c r="B41" s="6" t="s">
        <v>39</v>
      </c>
      <c r="C41" s="6">
        <v>39733</v>
      </c>
      <c r="D41" s="6">
        <v>9</v>
      </c>
      <c r="E41" s="6"/>
      <c r="F41" s="6"/>
      <c r="G41">
        <f>_xlfn.XLOOKUP(B41,[1]Hoja1!$A:$A,[1]Hoja1!$G:$G,0)</f>
        <v>35</v>
      </c>
      <c r="H41" s="11"/>
    </row>
    <row r="42" spans="1:8" ht="15" customHeight="1">
      <c r="A42" s="5">
        <v>45811</v>
      </c>
      <c r="B42" s="6" t="s">
        <v>20</v>
      </c>
      <c r="C42" s="6">
        <v>198410</v>
      </c>
      <c r="D42" s="6">
        <v>10</v>
      </c>
      <c r="E42" s="6"/>
      <c r="F42" s="6"/>
      <c r="G42">
        <f>_xlfn.XLOOKUP(B42,[1]Hoja1!$A:$A,[1]Hoja1!$G:$G,0)</f>
        <v>26</v>
      </c>
      <c r="H42" s="11"/>
    </row>
    <row r="43" spans="1:8" ht="15" customHeight="1">
      <c r="A43" s="5">
        <v>45811</v>
      </c>
      <c r="B43" s="6" t="s">
        <v>40</v>
      </c>
      <c r="C43" s="6">
        <v>140708</v>
      </c>
      <c r="D43" s="6">
        <v>7.6760000000000002</v>
      </c>
      <c r="E43" s="6"/>
      <c r="F43" s="6"/>
      <c r="G43">
        <f>_xlfn.XLOOKUP(B43,[1]Hoja1!$A:$A,[1]Hoja1!$G:$G,0)</f>
        <v>33</v>
      </c>
      <c r="H43" s="11"/>
    </row>
    <row r="44" spans="1:8" ht="15" customHeight="1">
      <c r="A44" s="5">
        <v>45811</v>
      </c>
      <c r="B44" s="6" t="s">
        <v>8</v>
      </c>
      <c r="C44" s="6">
        <v>165293</v>
      </c>
      <c r="D44" s="6"/>
      <c r="E44" s="6"/>
      <c r="F44" s="6"/>
      <c r="G44">
        <f>_xlfn.XLOOKUP(B44,[1]Hoja1!$A:$A,[1]Hoja1!$G:$G,0)</f>
        <v>42</v>
      </c>
      <c r="H44" s="11"/>
    </row>
    <row r="45" spans="1:8" ht="15" customHeight="1">
      <c r="A45" s="5">
        <v>45811</v>
      </c>
      <c r="B45" s="6" t="s">
        <v>21</v>
      </c>
      <c r="C45" s="6">
        <v>54818</v>
      </c>
      <c r="D45" s="6"/>
      <c r="E45" s="6"/>
      <c r="F45" s="6"/>
      <c r="G45">
        <f>_xlfn.XLOOKUP(B45,[1]Hoja1!$A:$A,[1]Hoja1!$G:$G,0)</f>
        <v>33</v>
      </c>
      <c r="H45" s="11"/>
    </row>
    <row r="46" spans="1:8" ht="15" customHeight="1">
      <c r="A46" s="5">
        <v>45811</v>
      </c>
      <c r="B46" s="6" t="s">
        <v>41</v>
      </c>
      <c r="C46" s="6">
        <v>45405</v>
      </c>
      <c r="D46" s="6">
        <v>12</v>
      </c>
      <c r="E46" s="6"/>
      <c r="F46" s="6"/>
      <c r="G46">
        <f>_xlfn.XLOOKUP(B46,[1]Hoja1!$A:$A,[1]Hoja1!$G:$G,0)</f>
        <v>33</v>
      </c>
      <c r="H46" s="11"/>
    </row>
    <row r="47" spans="1:8" ht="15" customHeight="1">
      <c r="A47" s="5">
        <v>45811</v>
      </c>
      <c r="B47" s="6" t="s">
        <v>31</v>
      </c>
      <c r="C47" s="6">
        <v>550768</v>
      </c>
      <c r="D47" s="6">
        <v>32</v>
      </c>
      <c r="E47" s="6"/>
      <c r="F47" s="6"/>
      <c r="G47">
        <f>_xlfn.XLOOKUP(B47,[1]Hoja1!$A:$A,[1]Hoja1!$G:$G,0)</f>
        <v>14</v>
      </c>
      <c r="H47" s="11"/>
    </row>
    <row r="48" spans="1:8" ht="15" customHeight="1">
      <c r="A48" s="5">
        <v>45811</v>
      </c>
      <c r="B48" s="6" t="s">
        <v>42</v>
      </c>
      <c r="C48" s="6">
        <v>2088</v>
      </c>
      <c r="D48" s="6">
        <v>10</v>
      </c>
      <c r="E48" s="6"/>
      <c r="F48" s="6"/>
      <c r="G48">
        <f>_xlfn.XLOOKUP(B48,[1]Hoja1!$A:$A,[1]Hoja1!$G:$G,0)</f>
        <v>38</v>
      </c>
      <c r="H48" s="11"/>
    </row>
    <row r="49" spans="1:8" ht="15" customHeight="1">
      <c r="A49" s="5">
        <v>45811</v>
      </c>
      <c r="B49" s="6" t="s">
        <v>43</v>
      </c>
      <c r="C49" s="6">
        <v>11218</v>
      </c>
      <c r="D49" s="6">
        <v>10</v>
      </c>
      <c r="E49" s="6"/>
      <c r="F49" s="6"/>
      <c r="G49">
        <f>_xlfn.XLOOKUP(B49,[1]Hoja1!$A:$A,[1]Hoja1!$G:$G,0)</f>
        <v>35</v>
      </c>
      <c r="H49" s="11"/>
    </row>
    <row r="50" spans="1:8" ht="15" customHeight="1">
      <c r="A50" s="5">
        <v>45811</v>
      </c>
      <c r="B50" s="6" t="s">
        <v>44</v>
      </c>
      <c r="C50" s="6">
        <v>502</v>
      </c>
      <c r="D50" s="6">
        <v>10</v>
      </c>
      <c r="E50" s="6"/>
      <c r="F50" s="6"/>
      <c r="G50">
        <f>_xlfn.XLOOKUP(B50,[1]Hoja1!$A:$A,[1]Hoja1!$G:$G,0)</f>
        <v>35</v>
      </c>
      <c r="H50" s="11"/>
    </row>
    <row r="51" spans="1:8" ht="15" customHeight="1">
      <c r="A51" s="5">
        <v>45811</v>
      </c>
      <c r="B51" s="6" t="s">
        <v>45</v>
      </c>
      <c r="C51" s="6">
        <v>170800</v>
      </c>
      <c r="D51" s="6">
        <v>7.306</v>
      </c>
      <c r="E51" s="6"/>
      <c r="F51" s="6"/>
      <c r="G51">
        <f>_xlfn.XLOOKUP(B51,[1]Hoja1!$A:$A,[1]Hoja1!$G:$G,0)</f>
        <v>29</v>
      </c>
      <c r="H51" s="11"/>
    </row>
    <row r="52" spans="1:8" ht="15" customHeight="1">
      <c r="A52" s="5">
        <v>45811</v>
      </c>
      <c r="B52" s="6" t="s">
        <v>46</v>
      </c>
      <c r="C52" s="6">
        <v>141197</v>
      </c>
      <c r="D52" s="6"/>
      <c r="E52" s="6"/>
      <c r="F52" s="6"/>
      <c r="G52">
        <f>_xlfn.XLOOKUP(B52,[1]Hoja1!$A:$A,[1]Hoja1!$G:$G,0)</f>
        <v>30</v>
      </c>
      <c r="H52" s="11"/>
    </row>
    <row r="53" spans="1:8" ht="15" customHeight="1">
      <c r="A53" s="5">
        <v>45811</v>
      </c>
      <c r="B53" s="6" t="s">
        <v>26</v>
      </c>
      <c r="C53" s="6">
        <v>619015</v>
      </c>
      <c r="D53" s="6">
        <v>15</v>
      </c>
      <c r="E53" s="6"/>
      <c r="F53" s="6"/>
      <c r="G53">
        <f>_xlfn.XLOOKUP(B53,[1]Hoja1!$A:$A,[1]Hoja1!$G:$G,0)</f>
        <v>17</v>
      </c>
      <c r="H53" s="11"/>
    </row>
    <row r="54" spans="1:8" ht="15" customHeight="1">
      <c r="A54" s="5">
        <v>45811</v>
      </c>
      <c r="B54" s="6" t="s">
        <v>47</v>
      </c>
      <c r="C54" s="6">
        <v>339658</v>
      </c>
      <c r="D54" s="6">
        <v>30</v>
      </c>
      <c r="E54" s="6"/>
      <c r="F54" s="6"/>
      <c r="G54">
        <f>_xlfn.XLOOKUP(B54,[1]Hoja1!$A:$A,[1]Hoja1!$G:$G,0)</f>
        <v>16</v>
      </c>
      <c r="H54" s="11"/>
    </row>
    <row r="55" spans="1:8" ht="15" customHeight="1">
      <c r="A55" s="5">
        <v>45811</v>
      </c>
      <c r="B55" s="6" t="s">
        <v>13</v>
      </c>
      <c r="C55" s="6">
        <v>362844</v>
      </c>
      <c r="D55" s="6">
        <v>15</v>
      </c>
      <c r="E55" s="6"/>
      <c r="F55" s="6"/>
      <c r="G55">
        <f>_xlfn.XLOOKUP(B55,[1]Hoja1!$A:$A,[1]Hoja1!$G:$G,0)</f>
        <v>33</v>
      </c>
      <c r="H55" s="11"/>
    </row>
    <row r="56" spans="1:8" ht="15" customHeight="1">
      <c r="A56" s="5">
        <v>45811</v>
      </c>
      <c r="B56" s="6" t="s">
        <v>48</v>
      </c>
      <c r="C56" s="6">
        <v>1897</v>
      </c>
      <c r="D56" s="6">
        <v>10</v>
      </c>
      <c r="E56" s="6"/>
      <c r="F56" s="6"/>
      <c r="G56">
        <f>_xlfn.XLOOKUP(B56,[1]Hoja1!$A:$A,[1]Hoja1!$G:$G,0)</f>
        <v>38</v>
      </c>
      <c r="H56" s="11"/>
    </row>
    <row r="57" spans="1:8" ht="15" customHeight="1">
      <c r="A57" s="5">
        <v>45811</v>
      </c>
      <c r="B57" s="6" t="s">
        <v>49</v>
      </c>
      <c r="C57" s="6">
        <v>45934</v>
      </c>
      <c r="D57" s="6">
        <v>8</v>
      </c>
      <c r="E57" s="6"/>
      <c r="F57" s="6"/>
      <c r="G57">
        <f>_xlfn.XLOOKUP(B57,[1]Hoja1!$A:$A,[1]Hoja1!$G:$G,0)</f>
        <v>35</v>
      </c>
      <c r="H57" s="11"/>
    </row>
    <row r="58" spans="1:8" ht="15" customHeight="1">
      <c r="A58" s="5">
        <v>45811</v>
      </c>
      <c r="B58" s="6" t="s">
        <v>8</v>
      </c>
      <c r="C58" s="6">
        <v>165456</v>
      </c>
      <c r="D58" s="6">
        <v>4.9340000000000002</v>
      </c>
      <c r="E58" s="6"/>
      <c r="F58" s="6"/>
      <c r="G58">
        <f>_xlfn.XLOOKUP(B58,[1]Hoja1!$A:$A,[1]Hoja1!$G:$G,0)</f>
        <v>42</v>
      </c>
      <c r="H58" s="11"/>
    </row>
    <row r="59" spans="1:8" ht="15" customHeight="1">
      <c r="A59" s="5">
        <v>45811</v>
      </c>
      <c r="B59" s="6" t="s">
        <v>23</v>
      </c>
      <c r="C59" s="6">
        <v>255282</v>
      </c>
      <c r="D59" s="6">
        <v>10</v>
      </c>
      <c r="E59" s="6" t="s">
        <v>50</v>
      </c>
      <c r="F59" s="6"/>
      <c r="G59">
        <f>_xlfn.XLOOKUP(B59,[1]Hoja1!$A:$A,[1]Hoja1!$G:$G,0)</f>
        <v>0</v>
      </c>
      <c r="H59" s="11"/>
    </row>
    <row r="60" spans="1:8" ht="15" customHeight="1">
      <c r="A60" s="5">
        <v>45811</v>
      </c>
      <c r="B60" s="6" t="s">
        <v>51</v>
      </c>
      <c r="C60" s="6">
        <v>844021</v>
      </c>
      <c r="D60" s="6">
        <v>35</v>
      </c>
      <c r="E60" s="6"/>
      <c r="F60" s="6"/>
      <c r="G60">
        <f>_xlfn.XLOOKUP(B60,[1]Hoja1!$A:$A,[1]Hoja1!$G:$G,0)</f>
        <v>19</v>
      </c>
      <c r="H60" s="11"/>
    </row>
    <row r="61" spans="1:8" ht="15" customHeight="1">
      <c r="A61" s="5">
        <v>45811</v>
      </c>
      <c r="B61" s="6" t="s">
        <v>29</v>
      </c>
      <c r="C61" s="6">
        <v>416832</v>
      </c>
      <c r="D61" s="6">
        <v>8</v>
      </c>
      <c r="E61" s="6"/>
      <c r="F61" s="6"/>
      <c r="G61">
        <f>_xlfn.XLOOKUP(B61,[1]Hoja1!$A:$A,[1]Hoja1!$G:$G,0)</f>
        <v>33</v>
      </c>
      <c r="H61" s="11"/>
    </row>
    <row r="62" spans="1:8" ht="15" customHeight="1">
      <c r="A62" s="5">
        <v>45811</v>
      </c>
      <c r="B62" s="6" t="s">
        <v>28</v>
      </c>
      <c r="C62" s="6">
        <v>208465</v>
      </c>
      <c r="D62" s="6">
        <v>9</v>
      </c>
      <c r="E62" s="6"/>
      <c r="F62" s="6"/>
      <c r="G62">
        <f>_xlfn.XLOOKUP(B62,[1]Hoja1!$A:$A,[1]Hoja1!$G:$G,0)</f>
        <v>43</v>
      </c>
      <c r="H62" s="11"/>
    </row>
    <row r="63" spans="1:8" ht="15" customHeight="1">
      <c r="A63" s="5">
        <v>45811</v>
      </c>
      <c r="B63" s="6" t="s">
        <v>37</v>
      </c>
      <c r="C63" s="6">
        <v>133507</v>
      </c>
      <c r="D63" s="6">
        <v>6</v>
      </c>
      <c r="E63" s="6"/>
      <c r="F63" s="6"/>
      <c r="G63">
        <f>_xlfn.XLOOKUP(B63,[1]Hoja1!$A:$A,[1]Hoja1!$G:$G,0)</f>
        <v>32</v>
      </c>
      <c r="H63" s="11"/>
    </row>
    <row r="64" spans="1:8" ht="15" customHeight="1">
      <c r="A64" s="5">
        <v>45811</v>
      </c>
      <c r="B64" s="6" t="s">
        <v>19</v>
      </c>
      <c r="C64" s="6">
        <v>99134</v>
      </c>
      <c r="D64" s="6">
        <v>17</v>
      </c>
      <c r="E64" s="6"/>
      <c r="F64" s="6"/>
      <c r="G64">
        <f>_xlfn.XLOOKUP(B64,[1]Hoja1!$A:$A,[1]Hoja1!$G:$G,0)</f>
        <v>20</v>
      </c>
      <c r="H64" s="11"/>
    </row>
    <row r="65" spans="1:8" ht="15" customHeight="1">
      <c r="A65" s="5">
        <v>45811</v>
      </c>
      <c r="B65" s="6" t="s">
        <v>18</v>
      </c>
      <c r="C65" s="6">
        <v>147217</v>
      </c>
      <c r="D65" s="6"/>
      <c r="E65" s="6"/>
      <c r="F65" s="6"/>
      <c r="G65">
        <f>_xlfn.XLOOKUP(B65,[1]Hoja1!$A:$A,[1]Hoja1!$G:$G,0)</f>
        <v>42</v>
      </c>
      <c r="H65" s="11"/>
    </row>
    <row r="66" spans="1:8" ht="15" customHeight="1">
      <c r="A66" s="5">
        <v>45811</v>
      </c>
      <c r="B66" s="6" t="s">
        <v>52</v>
      </c>
      <c r="C66" s="6">
        <v>29412</v>
      </c>
      <c r="D66" s="6">
        <v>3.75</v>
      </c>
      <c r="E66" s="6"/>
      <c r="F66" s="6"/>
      <c r="G66">
        <f>_xlfn.XLOOKUP(B66,[1]Hoja1!$A:$A,[1]Hoja1!$G:$G,0)</f>
        <v>33</v>
      </c>
      <c r="H66" s="11"/>
    </row>
    <row r="67" spans="1:8" ht="15" customHeight="1">
      <c r="A67" s="5">
        <v>45811</v>
      </c>
      <c r="B67" s="6" t="s">
        <v>53</v>
      </c>
      <c r="C67" s="6">
        <v>101542</v>
      </c>
      <c r="D67" s="6">
        <v>18.577999999999999</v>
      </c>
      <c r="E67" s="6"/>
      <c r="F67" s="6"/>
      <c r="G67">
        <f>_xlfn.XLOOKUP(B67,[1]Hoja1!$A:$A,[1]Hoja1!$G:$G,0)</f>
        <v>20</v>
      </c>
      <c r="H67" s="11"/>
    </row>
    <row r="68" spans="1:8" ht="15" customHeight="1">
      <c r="A68" s="5">
        <v>45811</v>
      </c>
      <c r="B68" s="6" t="s">
        <v>54</v>
      </c>
      <c r="C68" s="6">
        <v>2389</v>
      </c>
      <c r="D68" s="6">
        <v>9</v>
      </c>
      <c r="E68" s="6"/>
      <c r="F68" s="6"/>
      <c r="G68">
        <f>_xlfn.XLOOKUP(B68,[1]Hoja1!$A:$A,[1]Hoja1!$G:$G,0)</f>
        <v>31</v>
      </c>
      <c r="H68" s="11"/>
    </row>
    <row r="69" spans="1:8" ht="15" customHeight="1">
      <c r="A69" s="5">
        <v>45811</v>
      </c>
      <c r="B69" s="6" t="s">
        <v>33</v>
      </c>
      <c r="C69" s="6">
        <v>309571</v>
      </c>
      <c r="D69" s="6">
        <v>8</v>
      </c>
      <c r="E69" s="6"/>
      <c r="F69" s="6"/>
      <c r="G69">
        <f>_xlfn.XLOOKUP(B69,[1]Hoja1!$A:$A,[1]Hoja1!$G:$G,0)</f>
        <v>21</v>
      </c>
      <c r="H69" s="11"/>
    </row>
    <row r="70" spans="1:8" ht="15" customHeight="1">
      <c r="A70" s="5">
        <v>45811</v>
      </c>
      <c r="B70" s="6" t="s">
        <v>30</v>
      </c>
      <c r="C70" s="6">
        <v>76200</v>
      </c>
      <c r="D70" s="6">
        <v>8</v>
      </c>
      <c r="E70" s="6"/>
      <c r="F70" s="6"/>
      <c r="G70">
        <f>_xlfn.XLOOKUP(B70,[1]Hoja1!$A:$A,[1]Hoja1!$G:$G,0)</f>
        <v>33</v>
      </c>
      <c r="H70" s="11"/>
    </row>
    <row r="71" spans="1:8" ht="15" customHeight="1">
      <c r="A71" s="5">
        <v>45811</v>
      </c>
      <c r="B71" s="6" t="s">
        <v>16</v>
      </c>
      <c r="C71" s="6">
        <v>204682</v>
      </c>
      <c r="D71" s="6">
        <v>8</v>
      </c>
      <c r="E71" s="6"/>
      <c r="F71" s="6"/>
      <c r="G71">
        <f>_xlfn.XLOOKUP(B71,[1]Hoja1!$A:$A,[1]Hoja1!$G:$G,0)</f>
        <v>33</v>
      </c>
      <c r="H71" s="11"/>
    </row>
    <row r="72" spans="1:8" ht="15" customHeight="1">
      <c r="A72" s="5">
        <v>45811</v>
      </c>
      <c r="B72" s="6" t="s">
        <v>12</v>
      </c>
      <c r="C72" s="6">
        <v>48940</v>
      </c>
      <c r="D72" s="6">
        <v>12</v>
      </c>
      <c r="E72" s="6"/>
      <c r="F72" s="6"/>
      <c r="G72">
        <f>_xlfn.XLOOKUP(B72,[1]Hoja1!$A:$A,[1]Hoja1!$G:$G,0)</f>
        <v>33</v>
      </c>
      <c r="H72" s="11"/>
    </row>
    <row r="73" spans="1:8" ht="15" customHeight="1">
      <c r="A73" s="5">
        <v>45811</v>
      </c>
      <c r="B73" s="6" t="s">
        <v>55</v>
      </c>
      <c r="C73" s="6">
        <v>194833</v>
      </c>
      <c r="D73" s="6">
        <v>10</v>
      </c>
      <c r="E73" s="6"/>
      <c r="F73" s="6"/>
      <c r="G73">
        <f>_xlfn.XLOOKUP(B73,[1]Hoja1!$A:$A,[1]Hoja1!$G:$G,0)</f>
        <v>38</v>
      </c>
      <c r="H73" s="11"/>
    </row>
    <row r="74" spans="1:8" ht="15" customHeight="1">
      <c r="A74" s="5">
        <v>45811</v>
      </c>
      <c r="B74" s="6" t="s">
        <v>56</v>
      </c>
      <c r="C74" s="6">
        <v>7073</v>
      </c>
      <c r="D74" s="6">
        <v>8</v>
      </c>
      <c r="E74" s="6"/>
      <c r="F74" s="6"/>
      <c r="G74">
        <f>_xlfn.XLOOKUP(B74,[1]Hoja1!$A:$A,[1]Hoja1!$G:$G,0)</f>
        <v>33</v>
      </c>
      <c r="H74" s="11"/>
    </row>
    <row r="75" spans="1:8" ht="15" customHeight="1">
      <c r="A75" s="5">
        <v>45811</v>
      </c>
      <c r="B75" s="6" t="s">
        <v>24</v>
      </c>
      <c r="C75" s="6">
        <v>96917</v>
      </c>
      <c r="D75" s="6">
        <v>8</v>
      </c>
      <c r="E75" s="6"/>
      <c r="F75" s="6"/>
      <c r="G75">
        <f>_xlfn.XLOOKUP(B75,[1]Hoja1!$A:$A,[1]Hoja1!$G:$G,0)</f>
        <v>33</v>
      </c>
      <c r="H75" s="11"/>
    </row>
    <row r="76" spans="1:8" ht="15" customHeight="1">
      <c r="A76" s="5">
        <v>45811</v>
      </c>
      <c r="B76" s="6" t="s">
        <v>57</v>
      </c>
      <c r="C76" s="6">
        <v>184089</v>
      </c>
      <c r="D76" s="6">
        <v>13.039</v>
      </c>
      <c r="E76" s="6"/>
      <c r="F76" s="6"/>
      <c r="G76">
        <f>_xlfn.XLOOKUP(B76,[1]Hoja1!$A:$A,[1]Hoja1!$G:$G,0)</f>
        <v>33</v>
      </c>
      <c r="H76" s="11"/>
    </row>
    <row r="77" spans="1:8" ht="15" customHeight="1">
      <c r="A77" s="5">
        <v>45811</v>
      </c>
      <c r="B77" s="6" t="s">
        <v>15</v>
      </c>
      <c r="C77" s="6">
        <v>161471</v>
      </c>
      <c r="D77" s="6">
        <v>17</v>
      </c>
      <c r="E77" s="6"/>
      <c r="F77" s="6"/>
      <c r="G77">
        <f>_xlfn.XLOOKUP(B77,[1]Hoja1!$A:$A,[1]Hoja1!$G:$G,0)</f>
        <v>16</v>
      </c>
      <c r="H77" s="11"/>
    </row>
    <row r="78" spans="1:8" ht="15" customHeight="1">
      <c r="A78" s="5">
        <v>45811</v>
      </c>
      <c r="B78" s="6" t="s">
        <v>58</v>
      </c>
      <c r="C78" s="6">
        <v>7916</v>
      </c>
      <c r="D78" s="6">
        <v>9</v>
      </c>
      <c r="E78" s="6"/>
      <c r="F78" s="6">
        <v>791.6</v>
      </c>
      <c r="G78">
        <f>_xlfn.XLOOKUP(B78,[1]Hoja1!$A:$A,[1]Hoja1!$G:$G,0)</f>
        <v>35</v>
      </c>
      <c r="H78" s="11"/>
    </row>
    <row r="79" spans="1:8" ht="15" customHeight="1">
      <c r="A79" s="5">
        <v>45811</v>
      </c>
      <c r="B79" s="6" t="s">
        <v>31</v>
      </c>
      <c r="C79" s="6">
        <v>551156</v>
      </c>
      <c r="D79" s="6">
        <v>30</v>
      </c>
      <c r="E79" s="6"/>
      <c r="F79" s="6"/>
      <c r="G79">
        <f>_xlfn.XLOOKUP(B79,[1]Hoja1!$A:$A,[1]Hoja1!$G:$G,0)</f>
        <v>14</v>
      </c>
      <c r="H79" s="11"/>
    </row>
    <row r="80" spans="1:8" ht="15" customHeight="1">
      <c r="A80" s="5">
        <v>45812</v>
      </c>
      <c r="B80" s="6" t="s">
        <v>59</v>
      </c>
      <c r="C80" s="6">
        <v>277192</v>
      </c>
      <c r="D80" s="6">
        <v>8</v>
      </c>
      <c r="E80" s="6"/>
      <c r="F80" s="6"/>
      <c r="G80">
        <f>_xlfn.XLOOKUP(B80,[1]Hoja1!$A:$A,[1]Hoja1!$G:$G,0)</f>
        <v>28</v>
      </c>
      <c r="H80" s="11"/>
    </row>
    <row r="81" spans="1:8" ht="15" customHeight="1">
      <c r="A81" s="5">
        <v>45812</v>
      </c>
      <c r="B81" s="6" t="s">
        <v>32</v>
      </c>
      <c r="C81" s="6">
        <v>32823</v>
      </c>
      <c r="D81" s="6">
        <v>8</v>
      </c>
      <c r="E81" s="6"/>
      <c r="F81" s="6"/>
      <c r="G81">
        <f>_xlfn.XLOOKUP(B81,[1]Hoja1!$A:$A,[1]Hoja1!$G:$G,0)</f>
        <v>30</v>
      </c>
      <c r="H81" s="11"/>
    </row>
    <row r="82" spans="1:8" ht="15" customHeight="1">
      <c r="A82" s="5">
        <v>45812</v>
      </c>
      <c r="B82" s="6" t="s">
        <v>41</v>
      </c>
      <c r="C82" s="6">
        <v>45686</v>
      </c>
      <c r="D82" s="6">
        <v>9.4309999999999992</v>
      </c>
      <c r="E82" s="6"/>
      <c r="F82" s="6"/>
      <c r="G82">
        <f>_xlfn.XLOOKUP(B82,[1]Hoja1!$A:$A,[1]Hoja1!$G:$G,0)</f>
        <v>33</v>
      </c>
      <c r="H82" s="11"/>
    </row>
    <row r="83" spans="1:8" ht="15" customHeight="1">
      <c r="A83" s="5">
        <v>45812</v>
      </c>
      <c r="B83" s="6" t="s">
        <v>11</v>
      </c>
      <c r="C83" s="6">
        <v>45914</v>
      </c>
      <c r="D83" s="6">
        <v>10</v>
      </c>
      <c r="E83" s="6"/>
      <c r="F83" s="6"/>
      <c r="G83">
        <f>_xlfn.XLOOKUP(B83,[1]Hoja1!$A:$A,[1]Hoja1!$G:$G,0)</f>
        <v>35</v>
      </c>
      <c r="H83" s="11"/>
    </row>
    <row r="84" spans="1:8" ht="15" customHeight="1">
      <c r="A84" s="5">
        <v>45812</v>
      </c>
      <c r="B84" s="6" t="s">
        <v>60</v>
      </c>
      <c r="C84" s="6">
        <v>571532</v>
      </c>
      <c r="D84" s="6">
        <v>10</v>
      </c>
      <c r="E84" s="6"/>
      <c r="F84" s="6"/>
      <c r="G84">
        <f>_xlfn.XLOOKUP(B84,[1]Hoja1!$A:$A,[1]Hoja1!$G:$G,0)</f>
        <v>29</v>
      </c>
      <c r="H84" s="11"/>
    </row>
    <row r="85" spans="1:8" ht="15" customHeight="1">
      <c r="A85" s="5">
        <v>45812</v>
      </c>
      <c r="B85" s="6" t="s">
        <v>17</v>
      </c>
      <c r="C85" s="6">
        <v>633732</v>
      </c>
      <c r="D85" s="6">
        <v>27.457999999999998</v>
      </c>
      <c r="E85" s="6"/>
      <c r="F85" s="6"/>
      <c r="G85">
        <f>_xlfn.XLOOKUP(B85,[1]Hoja1!$A:$A,[1]Hoja1!$G:$G,0)</f>
        <v>14</v>
      </c>
      <c r="H85" s="11"/>
    </row>
    <row r="86" spans="1:8" ht="15" customHeight="1">
      <c r="A86" s="5">
        <v>45812</v>
      </c>
      <c r="B86" s="6" t="s">
        <v>61</v>
      </c>
      <c r="C86" s="6"/>
      <c r="D86" s="6">
        <v>12</v>
      </c>
      <c r="E86" s="6"/>
      <c r="F86" s="6"/>
      <c r="G86">
        <f>_xlfn.XLOOKUP(B86,[1]Hoja1!$A:$A,[1]Hoja1!$G:$G,0)</f>
        <v>29</v>
      </c>
      <c r="H86" s="11"/>
    </row>
    <row r="87" spans="1:8" ht="15" customHeight="1">
      <c r="A87" s="5">
        <v>45812</v>
      </c>
      <c r="B87" s="6" t="s">
        <v>35</v>
      </c>
      <c r="C87" s="6">
        <v>50368</v>
      </c>
      <c r="D87" s="6">
        <v>7.8479999999999999</v>
      </c>
      <c r="E87" s="6"/>
      <c r="F87" s="6"/>
      <c r="G87">
        <f>_xlfn.XLOOKUP(B87,[1]Hoja1!$A:$A,[1]Hoja1!$G:$G,0)</f>
        <v>35</v>
      </c>
      <c r="H87" s="11"/>
    </row>
    <row r="88" spans="1:8" ht="15" customHeight="1">
      <c r="A88" s="5">
        <v>45812</v>
      </c>
      <c r="B88" s="6" t="s">
        <v>62</v>
      </c>
      <c r="C88" s="6">
        <v>183092</v>
      </c>
      <c r="D88" s="6">
        <v>9.2550000000000008</v>
      </c>
      <c r="E88" s="6" t="s">
        <v>14</v>
      </c>
      <c r="F88" s="6"/>
      <c r="G88">
        <f>_xlfn.XLOOKUP(B88,[1]Hoja1!$A:$A,[1]Hoja1!$G:$G,0)</f>
        <v>39</v>
      </c>
      <c r="H88" s="11"/>
    </row>
    <row r="89" spans="1:8" ht="15" customHeight="1">
      <c r="A89" s="5">
        <v>45812</v>
      </c>
      <c r="B89" s="6" t="s">
        <v>63</v>
      </c>
      <c r="C89" s="6">
        <v>9163</v>
      </c>
      <c r="D89" s="6">
        <v>10</v>
      </c>
      <c r="E89" s="6" t="s">
        <v>64</v>
      </c>
      <c r="F89" s="6"/>
      <c r="G89">
        <f>_xlfn.XLOOKUP(B89,[1]Hoja1!$A:$A,[1]Hoja1!$G:$G,0)</f>
        <v>38</v>
      </c>
      <c r="H89" s="11"/>
    </row>
    <row r="90" spans="1:8" ht="15" customHeight="1">
      <c r="A90" s="5">
        <v>45812</v>
      </c>
      <c r="B90" s="6" t="s">
        <v>34</v>
      </c>
      <c r="C90" s="6">
        <v>12761</v>
      </c>
      <c r="D90" s="6">
        <v>9</v>
      </c>
      <c r="E90" s="6"/>
      <c r="F90" s="6"/>
      <c r="G90">
        <f>_xlfn.XLOOKUP(B90,[1]Hoja1!$A:$A,[1]Hoja1!$G:$G,0)</f>
        <v>38</v>
      </c>
      <c r="H90" s="11"/>
    </row>
    <row r="91" spans="1:8" ht="15" customHeight="1">
      <c r="A91" s="5">
        <v>45812</v>
      </c>
      <c r="B91" s="6" t="s">
        <v>22</v>
      </c>
      <c r="C91" s="6">
        <v>159322</v>
      </c>
      <c r="D91" s="6">
        <v>10</v>
      </c>
      <c r="E91" s="6"/>
      <c r="F91" s="6"/>
      <c r="G91">
        <f>_xlfn.XLOOKUP(B91,[1]Hoja1!$A:$A,[1]Hoja1!$G:$G,0)</f>
        <v>38</v>
      </c>
      <c r="H91" s="11"/>
    </row>
    <row r="92" spans="1:8" ht="15" customHeight="1">
      <c r="A92" s="5">
        <v>45812</v>
      </c>
      <c r="B92" s="6" t="s">
        <v>65</v>
      </c>
      <c r="C92" s="6">
        <v>62398</v>
      </c>
      <c r="D92" s="6">
        <v>9</v>
      </c>
      <c r="E92" s="6"/>
      <c r="F92" s="6"/>
      <c r="G92">
        <f>_xlfn.XLOOKUP(B92,[1]Hoja1!$A:$A,[1]Hoja1!$G:$G,0)</f>
        <v>31</v>
      </c>
      <c r="H92" s="11"/>
    </row>
    <row r="93" spans="1:8" ht="15" customHeight="1">
      <c r="A93" s="5">
        <v>45812</v>
      </c>
      <c r="B93" s="6" t="s">
        <v>66</v>
      </c>
      <c r="C93" s="6">
        <v>193584</v>
      </c>
      <c r="D93" s="6">
        <v>10</v>
      </c>
      <c r="E93" s="6"/>
      <c r="F93" s="6"/>
      <c r="G93">
        <f>_xlfn.XLOOKUP(B93,[1]Hoja1!$A:$A,[1]Hoja1!$G:$G,0)</f>
        <v>33</v>
      </c>
      <c r="H93" s="11"/>
    </row>
    <row r="94" spans="1:8" ht="15" customHeight="1">
      <c r="A94" s="5">
        <v>45812</v>
      </c>
      <c r="B94" s="6" t="s">
        <v>40</v>
      </c>
      <c r="C94" s="6">
        <v>140837</v>
      </c>
      <c r="D94" s="6">
        <v>4.3380000000000001</v>
      </c>
      <c r="E94" s="6"/>
      <c r="F94" s="6"/>
      <c r="G94">
        <f>_xlfn.XLOOKUP(B94,[1]Hoja1!$A:$A,[1]Hoja1!$G:$G,0)</f>
        <v>33</v>
      </c>
      <c r="H94" s="11"/>
    </row>
    <row r="95" spans="1:8" ht="15" customHeight="1">
      <c r="A95" s="5">
        <v>45812</v>
      </c>
      <c r="B95" s="6" t="s">
        <v>58</v>
      </c>
      <c r="C95" s="6">
        <v>8291</v>
      </c>
      <c r="D95" s="6">
        <v>8</v>
      </c>
      <c r="E95" s="6"/>
      <c r="F95" s="6"/>
      <c r="G95">
        <f>_xlfn.XLOOKUP(B95,[1]Hoja1!$A:$A,[1]Hoja1!$G:$G,0)</f>
        <v>35</v>
      </c>
      <c r="H95" s="11"/>
    </row>
    <row r="96" spans="1:8" ht="15" customHeight="1">
      <c r="A96" s="5">
        <v>45812</v>
      </c>
      <c r="B96" s="6" t="s">
        <v>67</v>
      </c>
      <c r="C96" s="6">
        <v>981860</v>
      </c>
      <c r="D96" s="6">
        <v>20.657</v>
      </c>
      <c r="E96" s="6"/>
      <c r="F96" s="6"/>
      <c r="G96">
        <f>_xlfn.XLOOKUP(B96,[1]Hoja1!$A:$A,[1]Hoja1!$G:$G,0)</f>
        <v>19</v>
      </c>
      <c r="H96" s="11"/>
    </row>
    <row r="97" spans="1:8" ht="15" customHeight="1">
      <c r="A97" s="5">
        <v>45812</v>
      </c>
      <c r="B97" s="6" t="s">
        <v>21</v>
      </c>
      <c r="C97" s="6">
        <v>54996</v>
      </c>
      <c r="D97" s="6">
        <v>9</v>
      </c>
      <c r="E97" s="6"/>
      <c r="F97" s="6"/>
      <c r="G97">
        <f>_xlfn.XLOOKUP(B97,[1]Hoja1!$A:$A,[1]Hoja1!$G:$G,0)</f>
        <v>33</v>
      </c>
      <c r="H97" s="11"/>
    </row>
    <row r="98" spans="1:8" ht="15" customHeight="1">
      <c r="A98" s="5">
        <v>45812</v>
      </c>
      <c r="B98" s="6" t="s">
        <v>8</v>
      </c>
      <c r="C98" s="6">
        <v>165776</v>
      </c>
      <c r="D98" s="6">
        <v>9</v>
      </c>
      <c r="E98" s="6"/>
      <c r="F98" s="6"/>
      <c r="G98">
        <f>_xlfn.XLOOKUP(B98,[1]Hoja1!$A:$A,[1]Hoja1!$G:$G,0)</f>
        <v>42</v>
      </c>
      <c r="H98" s="11"/>
    </row>
    <row r="99" spans="1:8" ht="15" customHeight="1">
      <c r="A99" s="5">
        <v>45812</v>
      </c>
      <c r="B99" s="6" t="s">
        <v>68</v>
      </c>
      <c r="C99" s="6">
        <v>207979</v>
      </c>
      <c r="D99" s="6">
        <v>5</v>
      </c>
      <c r="E99" s="6"/>
      <c r="F99" s="6"/>
      <c r="G99">
        <f>_xlfn.XLOOKUP(B99,[1]Hoja1!$A:$A,[1]Hoja1!$G:$G,0)</f>
        <v>33</v>
      </c>
      <c r="H99" s="11"/>
    </row>
    <row r="100" spans="1:8" ht="15" customHeight="1">
      <c r="A100" s="5">
        <v>45812</v>
      </c>
      <c r="B100" s="6" t="s">
        <v>10</v>
      </c>
      <c r="C100" s="6">
        <v>135177</v>
      </c>
      <c r="D100" s="6">
        <v>10</v>
      </c>
      <c r="E100" s="6"/>
      <c r="F100" s="6"/>
      <c r="G100">
        <f>_xlfn.XLOOKUP(B100,[1]Hoja1!$A:$A,[1]Hoja1!$G:$G,0)</f>
        <v>40</v>
      </c>
      <c r="H100" s="11"/>
    </row>
    <row r="101" spans="1:8" ht="15" customHeight="1">
      <c r="A101" s="5">
        <v>45812</v>
      </c>
      <c r="B101" s="6" t="s">
        <v>15</v>
      </c>
      <c r="C101" s="6">
        <v>162042</v>
      </c>
      <c r="D101" s="6">
        <v>32</v>
      </c>
      <c r="E101" s="6"/>
      <c r="F101" s="6"/>
      <c r="G101">
        <f>_xlfn.XLOOKUP(B101,[1]Hoja1!$A:$A,[1]Hoja1!$G:$G,0)</f>
        <v>16</v>
      </c>
      <c r="H101" s="11"/>
    </row>
    <row r="102" spans="1:8" ht="15" customHeight="1">
      <c r="A102" s="5">
        <v>45812</v>
      </c>
      <c r="B102" s="6" t="s">
        <v>37</v>
      </c>
      <c r="C102" s="6">
        <v>133703</v>
      </c>
      <c r="D102" s="6">
        <v>10.409000000000001</v>
      </c>
      <c r="E102" s="6"/>
      <c r="F102" s="6"/>
      <c r="G102">
        <f>_xlfn.XLOOKUP(B102,[1]Hoja1!$A:$A,[1]Hoja1!$G:$G,0)</f>
        <v>32</v>
      </c>
      <c r="H102" s="11"/>
    </row>
    <row r="103" spans="1:8" ht="15" customHeight="1">
      <c r="A103" s="5">
        <v>45812</v>
      </c>
      <c r="B103" s="6" t="s">
        <v>45</v>
      </c>
      <c r="C103" s="6">
        <v>170800</v>
      </c>
      <c r="D103" s="6">
        <v>5.1970000000000001</v>
      </c>
      <c r="E103" s="6"/>
      <c r="F103" s="6"/>
      <c r="G103">
        <f>_xlfn.XLOOKUP(B103,[1]Hoja1!$A:$A,[1]Hoja1!$G:$G,0)</f>
        <v>29</v>
      </c>
      <c r="H103" s="11"/>
    </row>
    <row r="104" spans="1:8" ht="15" customHeight="1">
      <c r="A104" s="5">
        <v>45812</v>
      </c>
      <c r="B104" s="6" t="s">
        <v>69</v>
      </c>
      <c r="C104" s="6">
        <v>949</v>
      </c>
      <c r="D104" s="6">
        <v>15</v>
      </c>
      <c r="E104" s="6"/>
      <c r="F104" s="6"/>
      <c r="G104">
        <f>_xlfn.XLOOKUP(B104,[1]Hoja1!$A:$A,[1]Hoja1!$G:$G,0)</f>
        <v>35</v>
      </c>
      <c r="H104" s="11"/>
    </row>
    <row r="105" spans="1:8" ht="15" customHeight="1">
      <c r="A105" s="5">
        <v>45812</v>
      </c>
      <c r="B105" s="6" t="s">
        <v>31</v>
      </c>
      <c r="C105" s="6">
        <v>551554</v>
      </c>
      <c r="D105" s="6">
        <v>26.797999999999998</v>
      </c>
      <c r="E105" s="6"/>
      <c r="F105" s="6"/>
      <c r="G105">
        <f>_xlfn.XLOOKUP(B105,[1]Hoja1!$A:$A,[1]Hoja1!$G:$G,0)</f>
        <v>14</v>
      </c>
      <c r="H105" s="11"/>
    </row>
    <row r="106" spans="1:8" ht="15" customHeight="1">
      <c r="A106" s="5">
        <v>45812</v>
      </c>
      <c r="B106" s="6" t="s">
        <v>25</v>
      </c>
      <c r="C106" s="6">
        <v>229665</v>
      </c>
      <c r="D106" s="6">
        <v>12</v>
      </c>
      <c r="E106" s="6"/>
      <c r="F106" s="6"/>
      <c r="G106">
        <f>_xlfn.XLOOKUP(B106,[1]Hoja1!$A:$A,[1]Hoja1!$G:$G,0)</f>
        <v>33</v>
      </c>
      <c r="H106" s="11"/>
    </row>
    <row r="107" spans="1:8" ht="15" customHeight="1">
      <c r="A107" s="5">
        <v>45812</v>
      </c>
      <c r="B107" s="6" t="s">
        <v>49</v>
      </c>
      <c r="C107" s="6">
        <v>46235</v>
      </c>
      <c r="D107" s="6">
        <v>8</v>
      </c>
      <c r="E107" s="6"/>
      <c r="F107" s="6"/>
      <c r="G107">
        <f>_xlfn.XLOOKUP(B107,[1]Hoja1!$A:$A,[1]Hoja1!$G:$G,0)</f>
        <v>35</v>
      </c>
      <c r="H107" s="11"/>
    </row>
    <row r="108" spans="1:8" ht="15" customHeight="1">
      <c r="A108" s="5">
        <v>45812</v>
      </c>
      <c r="B108" s="6" t="s">
        <v>26</v>
      </c>
      <c r="C108" s="6">
        <v>619278</v>
      </c>
      <c r="D108" s="6">
        <v>15</v>
      </c>
      <c r="E108" s="6"/>
      <c r="F108" s="6"/>
      <c r="G108">
        <f>_xlfn.XLOOKUP(B108,[1]Hoja1!$A:$A,[1]Hoja1!$G:$G,0)</f>
        <v>17</v>
      </c>
      <c r="H108" s="11"/>
    </row>
    <row r="109" spans="1:8" ht="15" customHeight="1">
      <c r="A109" s="5">
        <v>45812</v>
      </c>
      <c r="B109" s="6" t="s">
        <v>36</v>
      </c>
      <c r="C109" s="6">
        <v>88954</v>
      </c>
      <c r="D109" s="6">
        <v>9</v>
      </c>
      <c r="E109" s="6"/>
      <c r="F109" s="6"/>
      <c r="G109">
        <f>_xlfn.XLOOKUP(B109,[1]Hoja1!$A:$A,[1]Hoja1!$G:$G,0)</f>
        <v>32</v>
      </c>
      <c r="H109" s="11"/>
    </row>
    <row r="110" spans="1:8" ht="15" customHeight="1">
      <c r="A110" s="5">
        <v>45812</v>
      </c>
      <c r="B110" s="6" t="s">
        <v>29</v>
      </c>
      <c r="C110" s="6">
        <v>416832</v>
      </c>
      <c r="D110" s="6">
        <v>15</v>
      </c>
      <c r="E110" s="6"/>
      <c r="F110" s="6"/>
      <c r="G110">
        <f>_xlfn.XLOOKUP(B110,[1]Hoja1!$A:$A,[1]Hoja1!$G:$G,0)</f>
        <v>33</v>
      </c>
      <c r="H110" s="11"/>
    </row>
    <row r="111" spans="1:8" ht="15" customHeight="1">
      <c r="A111" s="5">
        <v>45812</v>
      </c>
      <c r="B111" s="6" t="s">
        <v>70</v>
      </c>
      <c r="C111" s="6">
        <v>235677</v>
      </c>
      <c r="D111" s="6">
        <v>10</v>
      </c>
      <c r="E111" s="6"/>
      <c r="F111" s="6"/>
      <c r="G111">
        <f>_xlfn.XLOOKUP(B111,[1]Hoja1!$A:$A,[1]Hoja1!$G:$G,0)</f>
        <v>33</v>
      </c>
      <c r="H111" s="11"/>
    </row>
    <row r="112" spans="1:8" ht="15" customHeight="1">
      <c r="A112" s="5">
        <v>45812</v>
      </c>
      <c r="B112" s="6" t="s">
        <v>51</v>
      </c>
      <c r="C112" s="6">
        <v>844492</v>
      </c>
      <c r="D112" s="6">
        <v>35</v>
      </c>
      <c r="E112" s="6"/>
      <c r="F112" s="6"/>
      <c r="G112">
        <f>_xlfn.XLOOKUP(B112,[1]Hoja1!$A:$A,[1]Hoja1!$G:$G,0)</f>
        <v>19</v>
      </c>
      <c r="H112" s="11"/>
    </row>
    <row r="113" spans="1:8" ht="15" customHeight="1">
      <c r="A113" s="5">
        <v>45812</v>
      </c>
      <c r="B113" s="6" t="s">
        <v>12</v>
      </c>
      <c r="C113" s="6">
        <v>49146</v>
      </c>
      <c r="D113" s="6">
        <v>8</v>
      </c>
      <c r="E113" s="6"/>
      <c r="F113" s="6"/>
      <c r="G113">
        <f>_xlfn.XLOOKUP(B113,[1]Hoja1!$A:$A,[1]Hoja1!$G:$G,0)</f>
        <v>33</v>
      </c>
      <c r="H113" s="11"/>
    </row>
    <row r="114" spans="1:8" ht="15" customHeight="1">
      <c r="A114" s="5">
        <v>45812</v>
      </c>
      <c r="B114" s="6" t="s">
        <v>39</v>
      </c>
      <c r="C114" s="6">
        <v>39995</v>
      </c>
      <c r="D114" s="6">
        <v>9</v>
      </c>
      <c r="E114" s="6"/>
      <c r="F114" s="6"/>
      <c r="G114">
        <f>_xlfn.XLOOKUP(B114,[1]Hoja1!$A:$A,[1]Hoja1!$G:$G,0)</f>
        <v>35</v>
      </c>
      <c r="H114" s="11"/>
    </row>
    <row r="115" spans="1:8" ht="15" customHeight="1">
      <c r="A115" s="5">
        <v>45812</v>
      </c>
      <c r="B115" s="6" t="s">
        <v>71</v>
      </c>
      <c r="C115" s="6"/>
      <c r="D115" s="6">
        <v>15</v>
      </c>
      <c r="E115" s="6"/>
      <c r="F115" s="6"/>
      <c r="G115">
        <f>_xlfn.XLOOKUP(B115,[1]Hoja1!$A:$A,[1]Hoja1!$G:$G,0)</f>
        <v>33</v>
      </c>
      <c r="H115" s="11"/>
    </row>
    <row r="116" spans="1:8" ht="15" customHeight="1">
      <c r="A116" s="5">
        <v>45812</v>
      </c>
      <c r="B116" s="6" t="s">
        <v>52</v>
      </c>
      <c r="C116" s="6">
        <v>29517</v>
      </c>
      <c r="D116" s="6">
        <v>9</v>
      </c>
      <c r="E116" s="6"/>
      <c r="F116" s="6"/>
      <c r="G116">
        <f>_xlfn.XLOOKUP(B116,[1]Hoja1!$A:$A,[1]Hoja1!$G:$G,0)</f>
        <v>33</v>
      </c>
      <c r="H116" s="11"/>
    </row>
    <row r="117" spans="1:8" ht="15" customHeight="1">
      <c r="A117" s="5">
        <v>45812</v>
      </c>
      <c r="B117" s="6" t="s">
        <v>19</v>
      </c>
      <c r="C117" s="6">
        <v>99571</v>
      </c>
      <c r="D117" s="6">
        <v>25</v>
      </c>
      <c r="E117" s="6"/>
      <c r="F117" s="6"/>
      <c r="G117">
        <f>_xlfn.XLOOKUP(B117,[1]Hoja1!$A:$A,[1]Hoja1!$G:$G,0)</f>
        <v>20</v>
      </c>
      <c r="H117" s="11"/>
    </row>
    <row r="118" spans="1:8" ht="15" customHeight="1">
      <c r="A118" s="5">
        <v>45812</v>
      </c>
      <c r="B118" s="6" t="s">
        <v>30</v>
      </c>
      <c r="C118" s="6">
        <v>76451</v>
      </c>
      <c r="D118" s="6">
        <v>8</v>
      </c>
      <c r="E118" s="6"/>
      <c r="F118" s="6"/>
      <c r="G118">
        <f>_xlfn.XLOOKUP(B118,[1]Hoja1!$A:$A,[1]Hoja1!$G:$G,0)</f>
        <v>33</v>
      </c>
      <c r="H118" s="11"/>
    </row>
    <row r="119" spans="1:8" ht="15" customHeight="1">
      <c r="A119" s="5">
        <v>45812</v>
      </c>
      <c r="B119" s="6" t="s">
        <v>24</v>
      </c>
      <c r="C119" s="6">
        <v>97051</v>
      </c>
      <c r="D119" s="6">
        <v>8</v>
      </c>
      <c r="E119" s="6"/>
      <c r="F119" s="6"/>
      <c r="G119">
        <f>_xlfn.XLOOKUP(B119,[1]Hoja1!$A:$A,[1]Hoja1!$G:$G,0)</f>
        <v>33</v>
      </c>
      <c r="H119" s="11"/>
    </row>
    <row r="120" spans="1:8" ht="15" customHeight="1">
      <c r="A120" s="5">
        <v>45812</v>
      </c>
      <c r="B120" s="6" t="s">
        <v>13</v>
      </c>
      <c r="C120" s="6">
        <v>363715</v>
      </c>
      <c r="D120" s="6">
        <v>11.13</v>
      </c>
      <c r="E120" s="6"/>
      <c r="F120" s="6"/>
      <c r="G120">
        <f>_xlfn.XLOOKUP(B120,[1]Hoja1!$A:$A,[1]Hoja1!$G:$G,0)</f>
        <v>33</v>
      </c>
      <c r="H120" s="11"/>
    </row>
    <row r="121" spans="1:8" ht="15" customHeight="1">
      <c r="A121" s="5">
        <v>45812</v>
      </c>
      <c r="B121" s="6" t="s">
        <v>46</v>
      </c>
      <c r="C121" s="6">
        <v>141402</v>
      </c>
      <c r="D121" s="6">
        <v>8</v>
      </c>
      <c r="E121" s="6"/>
      <c r="F121" s="6"/>
      <c r="G121">
        <f>_xlfn.XLOOKUP(B121,[1]Hoja1!$A:$A,[1]Hoja1!$G:$G,0)</f>
        <v>30</v>
      </c>
      <c r="H121" s="11"/>
    </row>
    <row r="122" spans="1:8" ht="15" customHeight="1">
      <c r="A122" s="5">
        <v>45812</v>
      </c>
      <c r="B122" s="6" t="s">
        <v>55</v>
      </c>
      <c r="C122" s="6">
        <v>195091</v>
      </c>
      <c r="D122" s="6"/>
      <c r="E122" s="6"/>
      <c r="F122" s="6"/>
      <c r="G122">
        <f>_xlfn.XLOOKUP(B122,[1]Hoja1!$A:$A,[1]Hoja1!$G:$G,0)</f>
        <v>38</v>
      </c>
      <c r="H122" s="11"/>
    </row>
    <row r="123" spans="1:8" ht="15" customHeight="1">
      <c r="A123" s="5">
        <v>45812</v>
      </c>
      <c r="B123" s="6" t="s">
        <v>16</v>
      </c>
      <c r="C123" s="6">
        <v>204856</v>
      </c>
      <c r="D123" s="6">
        <v>8</v>
      </c>
      <c r="E123" s="6"/>
      <c r="F123" s="6"/>
      <c r="G123">
        <f>_xlfn.XLOOKUP(B123,[1]Hoja1!$A:$A,[1]Hoja1!$G:$G,0)</f>
        <v>33</v>
      </c>
      <c r="H123" s="11"/>
    </row>
    <row r="124" spans="1:8" ht="15" customHeight="1">
      <c r="A124" s="5">
        <v>45812</v>
      </c>
      <c r="B124" s="6" t="s">
        <v>40</v>
      </c>
      <c r="C124" s="6">
        <v>140920</v>
      </c>
      <c r="D124" s="6">
        <v>11.131</v>
      </c>
      <c r="E124" s="6"/>
      <c r="F124" s="6"/>
      <c r="G124">
        <f>_xlfn.XLOOKUP(B124,[1]Hoja1!$A:$A,[1]Hoja1!$G:$G,0)</f>
        <v>33</v>
      </c>
      <c r="H124" s="11"/>
    </row>
    <row r="125" spans="1:8" ht="15" customHeight="1">
      <c r="A125" s="5">
        <v>45812</v>
      </c>
      <c r="B125" s="6" t="s">
        <v>72</v>
      </c>
      <c r="C125" s="6"/>
      <c r="D125" s="6">
        <v>20</v>
      </c>
      <c r="E125" s="6" t="s">
        <v>14</v>
      </c>
      <c r="F125" s="6"/>
      <c r="G125">
        <f>_xlfn.XLOOKUP(B125,[1]Hoja1!$A:$A,[1]Hoja1!$G:$G,0)</f>
        <v>30</v>
      </c>
      <c r="H125" s="11"/>
    </row>
    <row r="126" spans="1:8" ht="15" customHeight="1">
      <c r="A126" s="5">
        <v>45812</v>
      </c>
      <c r="B126" s="6" t="s">
        <v>73</v>
      </c>
      <c r="C126" s="6"/>
      <c r="D126" s="6">
        <v>9.8249999999999993</v>
      </c>
      <c r="E126" s="6" t="s">
        <v>14</v>
      </c>
      <c r="F126" s="6"/>
      <c r="G126">
        <f>_xlfn.XLOOKUP(B126,[1]Hoja1!$A:$A,[1]Hoja1!$G:$G,0)</f>
        <v>38</v>
      </c>
      <c r="H126" s="11"/>
    </row>
    <row r="127" spans="1:8" ht="15" customHeight="1">
      <c r="A127" s="5">
        <v>45812</v>
      </c>
      <c r="B127" s="6" t="s">
        <v>74</v>
      </c>
      <c r="C127" s="6"/>
      <c r="D127" s="6">
        <v>36.898000000000003</v>
      </c>
      <c r="E127" s="6" t="s">
        <v>14</v>
      </c>
      <c r="F127" s="6"/>
      <c r="G127">
        <f>_xlfn.XLOOKUP(B127,[1]Hoja1!$A:$A,[1]Hoja1!$G:$G,0)</f>
        <v>0</v>
      </c>
      <c r="H127" s="11"/>
    </row>
    <row r="128" spans="1:8" ht="15" customHeight="1">
      <c r="A128" s="5">
        <v>45812</v>
      </c>
      <c r="B128" s="6" t="s">
        <v>47</v>
      </c>
      <c r="C128" s="6">
        <v>340086</v>
      </c>
      <c r="D128" s="6">
        <v>29.818999999999999</v>
      </c>
      <c r="E128" s="6"/>
      <c r="F128" s="6"/>
      <c r="G128">
        <f>_xlfn.XLOOKUP(B128,[1]Hoja1!$A:$A,[1]Hoja1!$G:$G,0)</f>
        <v>16</v>
      </c>
      <c r="H128" s="11"/>
    </row>
    <row r="129" spans="1:8" ht="15" customHeight="1">
      <c r="A129" s="5">
        <v>45813</v>
      </c>
      <c r="B129" s="6" t="s">
        <v>17</v>
      </c>
      <c r="C129" s="6">
        <v>634131</v>
      </c>
      <c r="D129" s="6">
        <v>28</v>
      </c>
      <c r="E129" s="6"/>
      <c r="F129" s="6"/>
      <c r="G129">
        <f>_xlfn.XLOOKUP(B129,[1]Hoja1!$A:$A,[1]Hoja1!$G:$G,0)</f>
        <v>14</v>
      </c>
      <c r="H129" s="11"/>
    </row>
    <row r="130" spans="1:8" ht="15" customHeight="1">
      <c r="A130" s="5">
        <v>45813</v>
      </c>
      <c r="B130" s="6" t="s">
        <v>33</v>
      </c>
      <c r="C130" s="6">
        <v>309749</v>
      </c>
      <c r="D130" s="6">
        <v>9</v>
      </c>
      <c r="E130" s="6"/>
      <c r="F130" s="6"/>
      <c r="G130">
        <f>_xlfn.XLOOKUP(B130,[1]Hoja1!$A:$A,[1]Hoja1!$G:$G,0)</f>
        <v>21</v>
      </c>
      <c r="H130" s="11"/>
    </row>
    <row r="131" spans="1:8" ht="15" customHeight="1">
      <c r="A131" s="5">
        <v>45813</v>
      </c>
      <c r="B131" s="6" t="s">
        <v>43</v>
      </c>
      <c r="C131" s="6">
        <v>11567</v>
      </c>
      <c r="D131" s="6">
        <v>10</v>
      </c>
      <c r="E131" s="6"/>
      <c r="F131" s="6"/>
      <c r="G131">
        <f>_xlfn.XLOOKUP(B131,[1]Hoja1!$A:$A,[1]Hoja1!$G:$G,0)</f>
        <v>35</v>
      </c>
      <c r="H131" s="11"/>
    </row>
    <row r="132" spans="1:8" ht="15" customHeight="1">
      <c r="A132" s="5">
        <v>45813</v>
      </c>
      <c r="B132" s="6" t="s">
        <v>35</v>
      </c>
      <c r="C132" s="6">
        <v>50719</v>
      </c>
      <c r="D132" s="6">
        <v>9</v>
      </c>
      <c r="E132" s="6"/>
      <c r="F132" s="6"/>
      <c r="G132">
        <f>_xlfn.XLOOKUP(B132,[1]Hoja1!$A:$A,[1]Hoja1!$G:$G,0)</f>
        <v>35</v>
      </c>
      <c r="H132" s="11"/>
    </row>
    <row r="133" spans="1:8" ht="15" customHeight="1">
      <c r="A133" s="5">
        <v>45813</v>
      </c>
      <c r="B133" s="6" t="s">
        <v>58</v>
      </c>
      <c r="C133" s="6">
        <v>8626</v>
      </c>
      <c r="D133" s="6">
        <v>10</v>
      </c>
      <c r="E133" s="6"/>
      <c r="F133" s="6"/>
      <c r="G133">
        <f>_xlfn.XLOOKUP(B133,[1]Hoja1!$A:$A,[1]Hoja1!$G:$G,0)</f>
        <v>35</v>
      </c>
      <c r="H133" s="11"/>
    </row>
    <row r="134" spans="1:8" ht="15" customHeight="1">
      <c r="A134" s="5">
        <v>45813</v>
      </c>
      <c r="B134" s="6" t="s">
        <v>51</v>
      </c>
      <c r="C134" s="6">
        <v>845081</v>
      </c>
      <c r="D134" s="6">
        <v>35</v>
      </c>
      <c r="E134" s="6"/>
      <c r="F134" s="6"/>
      <c r="G134">
        <f>_xlfn.XLOOKUP(B134,[1]Hoja1!$A:$A,[1]Hoja1!$G:$G,0)</f>
        <v>19</v>
      </c>
      <c r="H134" s="11"/>
    </row>
    <row r="135" spans="1:8" ht="15" customHeight="1">
      <c r="A135" s="5">
        <v>45813</v>
      </c>
      <c r="B135" s="6" t="s">
        <v>54</v>
      </c>
      <c r="C135" s="6">
        <v>2476</v>
      </c>
      <c r="D135" s="6">
        <v>9</v>
      </c>
      <c r="E135" s="6"/>
      <c r="F135" s="6"/>
      <c r="G135">
        <f>_xlfn.XLOOKUP(B135,[1]Hoja1!$A:$A,[1]Hoja1!$G:$G,0)</f>
        <v>31</v>
      </c>
      <c r="H135" s="11"/>
    </row>
    <row r="136" spans="1:8" ht="15" customHeight="1">
      <c r="A136" s="5">
        <v>45813</v>
      </c>
      <c r="B136" s="6" t="s">
        <v>48</v>
      </c>
      <c r="C136" s="6">
        <v>2158</v>
      </c>
      <c r="D136" s="6">
        <v>10</v>
      </c>
      <c r="E136" s="6"/>
      <c r="F136" s="6"/>
      <c r="G136">
        <f>_xlfn.XLOOKUP(B136,[1]Hoja1!$A:$A,[1]Hoja1!$G:$G,0)</f>
        <v>38</v>
      </c>
      <c r="H136" s="11"/>
    </row>
    <row r="137" spans="1:8" ht="15" customHeight="1">
      <c r="A137" s="5">
        <v>45813</v>
      </c>
      <c r="B137" s="6" t="s">
        <v>8</v>
      </c>
      <c r="C137" s="6">
        <v>166267</v>
      </c>
      <c r="D137" s="6">
        <v>9.8949999999999996</v>
      </c>
      <c r="E137" s="6"/>
      <c r="F137" s="6"/>
      <c r="G137">
        <f>_xlfn.XLOOKUP(B137,[1]Hoja1!$A:$A,[1]Hoja1!$G:$G,0)</f>
        <v>42</v>
      </c>
      <c r="H137" s="11"/>
    </row>
    <row r="138" spans="1:8" ht="15" customHeight="1">
      <c r="A138" s="5">
        <v>45813</v>
      </c>
      <c r="B138" s="6" t="s">
        <v>60</v>
      </c>
      <c r="C138" s="6">
        <v>571947</v>
      </c>
      <c r="D138" s="6">
        <v>10</v>
      </c>
      <c r="E138" s="6"/>
      <c r="F138" s="6"/>
      <c r="G138">
        <f>_xlfn.XLOOKUP(B138,[1]Hoja1!$A:$A,[1]Hoja1!$G:$G,0)</f>
        <v>29</v>
      </c>
      <c r="H138" s="11"/>
    </row>
    <row r="139" spans="1:8" ht="15" customHeight="1">
      <c r="A139" s="5">
        <v>45813</v>
      </c>
      <c r="B139" s="6" t="s">
        <v>44</v>
      </c>
      <c r="C139" s="6">
        <v>819</v>
      </c>
      <c r="D139" s="6">
        <v>10</v>
      </c>
      <c r="E139" s="6"/>
      <c r="F139" s="6"/>
      <c r="G139">
        <f>_xlfn.XLOOKUP(B139,[1]Hoja1!$A:$A,[1]Hoja1!$G:$G,0)</f>
        <v>35</v>
      </c>
      <c r="H139" s="11"/>
    </row>
    <row r="140" spans="1:8" ht="15" customHeight="1">
      <c r="A140" s="5">
        <v>45813</v>
      </c>
      <c r="B140" s="6" t="s">
        <v>27</v>
      </c>
      <c r="C140" s="6">
        <v>196618</v>
      </c>
      <c r="D140" s="6">
        <v>12</v>
      </c>
      <c r="E140" s="6"/>
      <c r="F140" s="6"/>
      <c r="G140">
        <f>_xlfn.XLOOKUP(B140,[1]Hoja1!$A:$A,[1]Hoja1!$G:$G,0)</f>
        <v>35</v>
      </c>
      <c r="H140" s="11"/>
    </row>
    <row r="141" spans="1:8" ht="15" customHeight="1">
      <c r="A141" s="5">
        <v>45813</v>
      </c>
      <c r="B141" s="6" t="s">
        <v>62</v>
      </c>
      <c r="C141" s="6">
        <v>183751</v>
      </c>
      <c r="D141" s="6">
        <v>10.122</v>
      </c>
      <c r="E141" s="6"/>
      <c r="F141" s="6"/>
      <c r="G141">
        <f>_xlfn.XLOOKUP(B141,[1]Hoja1!$A:$A,[1]Hoja1!$G:$G,0)</f>
        <v>39</v>
      </c>
      <c r="H141" s="11"/>
    </row>
    <row r="142" spans="1:8" ht="15" customHeight="1">
      <c r="A142" s="5">
        <v>45813</v>
      </c>
      <c r="B142" s="6" t="s">
        <v>32</v>
      </c>
      <c r="C142" s="6">
        <v>32982</v>
      </c>
      <c r="D142" s="6">
        <v>8</v>
      </c>
      <c r="E142" s="6"/>
      <c r="F142" s="6"/>
      <c r="G142">
        <f>_xlfn.XLOOKUP(B142,[1]Hoja1!$A:$A,[1]Hoja1!$G:$G,0)</f>
        <v>30</v>
      </c>
      <c r="H142" s="11"/>
    </row>
    <row r="143" spans="1:8" ht="15" customHeight="1">
      <c r="A143" s="5">
        <v>45813</v>
      </c>
      <c r="B143" s="6" t="s">
        <v>21</v>
      </c>
      <c r="C143" s="6">
        <v>55173</v>
      </c>
      <c r="D143" s="6">
        <v>9</v>
      </c>
      <c r="E143" s="6"/>
      <c r="F143" s="6"/>
      <c r="G143">
        <f>_xlfn.XLOOKUP(B143,[1]Hoja1!$A:$A,[1]Hoja1!$G:$G,0)</f>
        <v>33</v>
      </c>
      <c r="H143" s="11"/>
    </row>
    <row r="144" spans="1:8" ht="15" customHeight="1">
      <c r="A144" s="5">
        <v>45813</v>
      </c>
      <c r="B144" s="6" t="s">
        <v>20</v>
      </c>
      <c r="C144" s="6">
        <v>198892</v>
      </c>
      <c r="D144" s="6">
        <v>10</v>
      </c>
      <c r="E144" s="6"/>
      <c r="F144" s="6"/>
      <c r="G144">
        <f>_xlfn.XLOOKUP(B144,[1]Hoja1!$A:$A,[1]Hoja1!$G:$G,0)</f>
        <v>26</v>
      </c>
      <c r="H144" s="11"/>
    </row>
    <row r="145" spans="1:8" ht="15" customHeight="1">
      <c r="A145" s="5">
        <v>45813</v>
      </c>
      <c r="B145" s="6" t="s">
        <v>22</v>
      </c>
      <c r="C145" s="6">
        <v>159764</v>
      </c>
      <c r="D145" s="6">
        <v>10</v>
      </c>
      <c r="E145" s="6"/>
      <c r="F145" s="6"/>
      <c r="G145">
        <f>_xlfn.XLOOKUP(B145,[1]Hoja1!$A:$A,[1]Hoja1!$G:$G,0)</f>
        <v>38</v>
      </c>
      <c r="H145" s="11"/>
    </row>
    <row r="146" spans="1:8" ht="15" customHeight="1">
      <c r="A146" s="5">
        <v>45813</v>
      </c>
      <c r="B146" s="6" t="s">
        <v>30</v>
      </c>
      <c r="C146" s="6">
        <v>76683</v>
      </c>
      <c r="D146" s="6">
        <v>8</v>
      </c>
      <c r="E146" s="6"/>
      <c r="F146" s="6"/>
      <c r="G146">
        <f>_xlfn.XLOOKUP(B146,[1]Hoja1!$A:$A,[1]Hoja1!$G:$G,0)</f>
        <v>33</v>
      </c>
      <c r="H146" s="11"/>
    </row>
    <row r="147" spans="1:8" ht="15" customHeight="1">
      <c r="A147" s="5">
        <v>45813</v>
      </c>
      <c r="B147" s="6" t="s">
        <v>10</v>
      </c>
      <c r="C147" s="6">
        <v>135574</v>
      </c>
      <c r="D147" s="6">
        <v>8.8699999999999992</v>
      </c>
      <c r="E147" s="6"/>
      <c r="F147" s="6"/>
      <c r="G147">
        <f>_xlfn.XLOOKUP(B147,[1]Hoja1!$A:$A,[1]Hoja1!$G:$G,0)</f>
        <v>40</v>
      </c>
      <c r="H147" s="11"/>
    </row>
    <row r="148" spans="1:8" ht="15" customHeight="1">
      <c r="A148" s="5">
        <v>45813</v>
      </c>
      <c r="B148" s="6" t="s">
        <v>25</v>
      </c>
      <c r="C148" s="6">
        <v>230006</v>
      </c>
      <c r="D148" s="6">
        <v>12</v>
      </c>
      <c r="E148" s="6"/>
      <c r="F148" s="6"/>
      <c r="G148">
        <f>_xlfn.XLOOKUP(B148,[1]Hoja1!$A:$A,[1]Hoja1!$G:$G,0)</f>
        <v>33</v>
      </c>
      <c r="H148" s="11"/>
    </row>
    <row r="149" spans="1:8" ht="15" customHeight="1">
      <c r="A149" s="5">
        <v>45813</v>
      </c>
      <c r="B149" s="6" t="s">
        <v>11</v>
      </c>
      <c r="C149" s="6">
        <v>46118</v>
      </c>
      <c r="D149" s="6">
        <v>10.012</v>
      </c>
      <c r="E149" s="6"/>
      <c r="F149" s="6"/>
      <c r="G149">
        <f>_xlfn.XLOOKUP(B149,[1]Hoja1!$A:$A,[1]Hoja1!$G:$G,0)</f>
        <v>35</v>
      </c>
      <c r="H149" s="11"/>
    </row>
    <row r="150" spans="1:8" ht="15" customHeight="1">
      <c r="A150" s="5">
        <v>45813</v>
      </c>
      <c r="B150" s="6" t="s">
        <v>26</v>
      </c>
      <c r="C150" s="6">
        <v>619544</v>
      </c>
      <c r="D150" s="6">
        <v>14.817</v>
      </c>
      <c r="E150" s="6"/>
      <c r="F150" s="6"/>
      <c r="G150">
        <f>_xlfn.XLOOKUP(B150,[1]Hoja1!$A:$A,[1]Hoja1!$G:$G,0)</f>
        <v>17</v>
      </c>
      <c r="H150" s="11"/>
    </row>
    <row r="151" spans="1:8" ht="15" customHeight="1">
      <c r="A151" s="5">
        <v>45813</v>
      </c>
      <c r="B151" s="6" t="s">
        <v>47</v>
      </c>
      <c r="C151" s="6">
        <v>340587</v>
      </c>
      <c r="D151" s="6">
        <v>30</v>
      </c>
      <c r="E151" s="6"/>
      <c r="F151" s="6"/>
      <c r="G151">
        <f>_xlfn.XLOOKUP(B151,[1]Hoja1!$A:$A,[1]Hoja1!$G:$G,0)</f>
        <v>16</v>
      </c>
      <c r="H151" s="11"/>
    </row>
    <row r="152" spans="1:8" ht="15" customHeight="1">
      <c r="A152" s="5">
        <v>45813</v>
      </c>
      <c r="B152" s="6" t="s">
        <v>37</v>
      </c>
      <c r="C152" s="6">
        <v>134062</v>
      </c>
      <c r="D152" s="6">
        <v>10.869</v>
      </c>
      <c r="E152" s="6"/>
      <c r="F152" s="6"/>
      <c r="G152">
        <f>_xlfn.XLOOKUP(B152,[1]Hoja1!$A:$A,[1]Hoja1!$G:$G,0)</f>
        <v>32</v>
      </c>
      <c r="H152" s="11"/>
    </row>
    <row r="153" spans="1:8" ht="15" customHeight="1">
      <c r="A153" s="5">
        <v>45813</v>
      </c>
      <c r="B153" s="6" t="s">
        <v>67</v>
      </c>
      <c r="C153" s="6">
        <v>982213</v>
      </c>
      <c r="D153" s="6">
        <v>17.794</v>
      </c>
      <c r="E153" s="6"/>
      <c r="F153" s="6"/>
      <c r="G153">
        <f>_xlfn.XLOOKUP(B153,[1]Hoja1!$A:$A,[1]Hoja1!$G:$G,0)</f>
        <v>19</v>
      </c>
      <c r="H153" s="11"/>
    </row>
    <row r="154" spans="1:8" ht="15" customHeight="1">
      <c r="A154" s="5">
        <v>45813</v>
      </c>
      <c r="B154" s="6" t="s">
        <v>19</v>
      </c>
      <c r="C154" s="6">
        <v>99896</v>
      </c>
      <c r="D154" s="6">
        <v>20</v>
      </c>
      <c r="E154" s="6" t="s">
        <v>75</v>
      </c>
      <c r="F154" s="6"/>
      <c r="G154">
        <f>_xlfn.XLOOKUP(B154,[1]Hoja1!$A:$A,[1]Hoja1!$G:$G,0)</f>
        <v>20</v>
      </c>
      <c r="H154" s="11"/>
    </row>
    <row r="155" spans="1:8" ht="15" customHeight="1">
      <c r="A155" s="5">
        <v>45813</v>
      </c>
      <c r="B155" s="6" t="s">
        <v>52</v>
      </c>
      <c r="C155" s="6">
        <v>29622</v>
      </c>
      <c r="D155" s="6">
        <v>9</v>
      </c>
      <c r="E155" s="6"/>
      <c r="F155" s="6"/>
      <c r="G155">
        <f>_xlfn.XLOOKUP(B155,[1]Hoja1!$A:$A,[1]Hoja1!$G:$G,0)</f>
        <v>33</v>
      </c>
      <c r="H155" s="11"/>
    </row>
    <row r="156" spans="1:8" ht="15" customHeight="1">
      <c r="A156" s="5">
        <v>45813</v>
      </c>
      <c r="B156" s="6" t="s">
        <v>49</v>
      </c>
      <c r="C156" s="6">
        <v>46559</v>
      </c>
      <c r="D156" s="6">
        <v>8</v>
      </c>
      <c r="E156" s="6"/>
      <c r="F156" s="6"/>
      <c r="G156">
        <f>_xlfn.XLOOKUP(B156,[1]Hoja1!$A:$A,[1]Hoja1!$G:$G,0)</f>
        <v>35</v>
      </c>
      <c r="H156" s="11"/>
    </row>
    <row r="157" spans="1:8" ht="15" customHeight="1">
      <c r="A157" s="5">
        <v>45813</v>
      </c>
      <c r="B157" s="6" t="s">
        <v>76</v>
      </c>
      <c r="C157" s="6">
        <v>174497</v>
      </c>
      <c r="D157" s="6">
        <v>7.923</v>
      </c>
      <c r="E157" s="6"/>
      <c r="F157" s="6"/>
      <c r="G157">
        <f>_xlfn.XLOOKUP(B157,[1]Hoja1!$A:$A,[1]Hoja1!$G:$G,0)</f>
        <v>0</v>
      </c>
      <c r="H157" s="11"/>
    </row>
    <row r="158" spans="1:8" ht="15" customHeight="1">
      <c r="A158" s="5">
        <v>45813</v>
      </c>
      <c r="B158" s="6" t="s">
        <v>28</v>
      </c>
      <c r="C158" s="6">
        <v>208792</v>
      </c>
      <c r="D158" s="6">
        <v>7.9989999999999997</v>
      </c>
      <c r="E158" s="6"/>
      <c r="F158" s="6"/>
      <c r="G158">
        <f>_xlfn.XLOOKUP(B158,[1]Hoja1!$A:$A,[1]Hoja1!$G:$G,0)</f>
        <v>43</v>
      </c>
      <c r="H158" s="11"/>
    </row>
    <row r="159" spans="1:8" ht="15" customHeight="1">
      <c r="A159" s="5">
        <v>45813</v>
      </c>
      <c r="B159" s="6" t="s">
        <v>45</v>
      </c>
      <c r="C159" s="6">
        <v>170800</v>
      </c>
      <c r="D159" s="6">
        <v>12</v>
      </c>
      <c r="E159" s="6"/>
      <c r="F159" s="6"/>
      <c r="G159">
        <f>_xlfn.XLOOKUP(B159,[1]Hoja1!$A:$A,[1]Hoja1!$G:$G,0)</f>
        <v>29</v>
      </c>
      <c r="H159" s="11"/>
    </row>
    <row r="160" spans="1:8" ht="15" customHeight="1">
      <c r="A160" s="5">
        <v>45813</v>
      </c>
      <c r="B160" s="6" t="s">
        <v>12</v>
      </c>
      <c r="C160" s="6">
        <v>49473</v>
      </c>
      <c r="D160" s="6">
        <v>9</v>
      </c>
      <c r="E160" s="6"/>
      <c r="F160" s="6"/>
      <c r="G160">
        <f>_xlfn.XLOOKUP(B160,[1]Hoja1!$A:$A,[1]Hoja1!$G:$G,0)</f>
        <v>33</v>
      </c>
      <c r="H160" s="11"/>
    </row>
    <row r="161" spans="1:8" ht="15" customHeight="1">
      <c r="A161" s="5">
        <v>45813</v>
      </c>
      <c r="B161" s="6" t="s">
        <v>24</v>
      </c>
      <c r="C161" s="6">
        <v>97106</v>
      </c>
      <c r="D161" s="6">
        <v>3.6909999999999998</v>
      </c>
      <c r="E161" s="6"/>
      <c r="F161" s="6"/>
      <c r="G161">
        <f>_xlfn.XLOOKUP(B161,[1]Hoja1!$A:$A,[1]Hoja1!$G:$G,0)</f>
        <v>33</v>
      </c>
      <c r="H161" s="11"/>
    </row>
    <row r="162" spans="1:8" ht="15" customHeight="1">
      <c r="A162" s="5">
        <v>45813</v>
      </c>
      <c r="B162" s="6" t="s">
        <v>13</v>
      </c>
      <c r="C162" s="6"/>
      <c r="D162" s="6">
        <v>10.16</v>
      </c>
      <c r="E162" s="6"/>
      <c r="F162" s="6"/>
      <c r="G162">
        <f>_xlfn.XLOOKUP(B162,[1]Hoja1!$A:$A,[1]Hoja1!$G:$G,0)</f>
        <v>33</v>
      </c>
      <c r="H162" s="11"/>
    </row>
    <row r="163" spans="1:8" ht="15" customHeight="1">
      <c r="A163" s="5">
        <v>45813</v>
      </c>
      <c r="B163" s="6" t="s">
        <v>41</v>
      </c>
      <c r="C163" s="6">
        <v>46175</v>
      </c>
      <c r="D163" s="6">
        <v>11</v>
      </c>
      <c r="E163" s="6"/>
      <c r="F163" s="6"/>
      <c r="G163">
        <f>_xlfn.XLOOKUP(B163,[1]Hoja1!$A:$A,[1]Hoja1!$G:$G,0)</f>
        <v>33</v>
      </c>
      <c r="H163" s="11"/>
    </row>
    <row r="164" spans="1:8" ht="15" customHeight="1">
      <c r="A164" s="5">
        <v>45813</v>
      </c>
      <c r="B164" s="6" t="s">
        <v>46</v>
      </c>
      <c r="C164" s="6">
        <v>141580</v>
      </c>
      <c r="D164" s="6">
        <v>7.306</v>
      </c>
      <c r="E164" s="6"/>
      <c r="F164" s="6"/>
      <c r="G164">
        <f>_xlfn.XLOOKUP(B164,[1]Hoja1!$A:$A,[1]Hoja1!$G:$G,0)</f>
        <v>30</v>
      </c>
      <c r="H164" s="11"/>
    </row>
    <row r="165" spans="1:8" ht="15" customHeight="1">
      <c r="A165" s="5">
        <v>45813</v>
      </c>
      <c r="B165" s="6" t="s">
        <v>70</v>
      </c>
      <c r="C165" s="6">
        <v>235837</v>
      </c>
      <c r="D165" s="6">
        <v>9.2840000000000007</v>
      </c>
      <c r="E165" s="6"/>
      <c r="F165" s="6"/>
      <c r="G165">
        <f>_xlfn.XLOOKUP(B165,[1]Hoja1!$A:$A,[1]Hoja1!$G:$G,0)</f>
        <v>33</v>
      </c>
      <c r="H165" s="11"/>
    </row>
    <row r="166" spans="1:8" ht="15" customHeight="1">
      <c r="A166" s="5">
        <v>45813</v>
      </c>
      <c r="B166" s="6" t="s">
        <v>19</v>
      </c>
      <c r="C166" s="6">
        <v>99896</v>
      </c>
      <c r="D166" s="6">
        <v>12.335000000000001</v>
      </c>
      <c r="E166" s="6" t="s">
        <v>77</v>
      </c>
      <c r="F166" s="6"/>
      <c r="G166">
        <f>_xlfn.XLOOKUP(B166,[1]Hoja1!$A:$A,[1]Hoja1!$G:$G,0)</f>
        <v>20</v>
      </c>
      <c r="H166" s="11"/>
    </row>
    <row r="167" spans="1:8" ht="15" customHeight="1">
      <c r="A167" s="5">
        <v>45813</v>
      </c>
      <c r="B167" s="6" t="s">
        <v>55</v>
      </c>
      <c r="C167" s="6">
        <v>195335</v>
      </c>
      <c r="D167" s="6">
        <v>7.4210000000000003</v>
      </c>
      <c r="E167" s="6"/>
      <c r="F167" s="6"/>
      <c r="G167">
        <f>_xlfn.XLOOKUP(B167,[1]Hoja1!$A:$A,[1]Hoja1!$G:$G,0)</f>
        <v>38</v>
      </c>
      <c r="H167" s="11"/>
    </row>
    <row r="168" spans="1:8" ht="15" customHeight="1">
      <c r="A168" s="5">
        <v>45813</v>
      </c>
      <c r="B168" s="6" t="s">
        <v>15</v>
      </c>
      <c r="C168" s="6">
        <v>162685</v>
      </c>
      <c r="D168" s="6">
        <v>35</v>
      </c>
      <c r="E168" s="6"/>
      <c r="F168" s="6"/>
      <c r="G168">
        <f>_xlfn.XLOOKUP(B168,[1]Hoja1!$A:$A,[1]Hoja1!$G:$G,0)</f>
        <v>16</v>
      </c>
      <c r="H168" s="11"/>
    </row>
    <row r="169" spans="1:8" ht="15" customHeight="1">
      <c r="A169" s="5">
        <v>45813</v>
      </c>
      <c r="B169" s="6" t="s">
        <v>18</v>
      </c>
      <c r="C169" s="6">
        <v>147836</v>
      </c>
      <c r="D169" s="6">
        <v>13.763999999999999</v>
      </c>
      <c r="E169" s="6"/>
      <c r="F169" s="6"/>
      <c r="G169">
        <f>_xlfn.XLOOKUP(B169,[1]Hoja1!$A:$A,[1]Hoja1!$G:$G,0)</f>
        <v>42</v>
      </c>
      <c r="H169" s="11"/>
    </row>
    <row r="170" spans="1:8" ht="15" customHeight="1">
      <c r="A170" s="5">
        <v>45813</v>
      </c>
      <c r="B170" s="6" t="s">
        <v>31</v>
      </c>
      <c r="C170" s="6">
        <v>552004</v>
      </c>
      <c r="D170" s="6">
        <v>30</v>
      </c>
      <c r="E170" s="6"/>
      <c r="F170" s="6"/>
      <c r="G170">
        <f>_xlfn.XLOOKUP(B170,[1]Hoja1!$A:$A,[1]Hoja1!$G:$G,0)</f>
        <v>14</v>
      </c>
      <c r="H170" s="11"/>
    </row>
    <row r="171" spans="1:8" ht="15" customHeight="1">
      <c r="A171" s="5">
        <v>45814</v>
      </c>
      <c r="B171" s="6" t="s">
        <v>66</v>
      </c>
      <c r="C171" s="6">
        <v>193789</v>
      </c>
      <c r="D171" s="6">
        <v>9.6950000000000003</v>
      </c>
      <c r="E171" s="6"/>
      <c r="F171" s="6"/>
      <c r="G171">
        <f>_xlfn.XLOOKUP(B171,[1]Hoja1!$A:$A,[1]Hoja1!$G:$G,0)</f>
        <v>33</v>
      </c>
      <c r="H171" s="11"/>
    </row>
    <row r="172" spans="1:8" ht="15" customHeight="1">
      <c r="A172" s="5">
        <v>45814</v>
      </c>
      <c r="B172" s="6" t="s">
        <v>20</v>
      </c>
      <c r="C172" s="6">
        <v>199048</v>
      </c>
      <c r="D172" s="6">
        <v>10</v>
      </c>
      <c r="E172" s="6" t="s">
        <v>78</v>
      </c>
      <c r="F172" s="6"/>
      <c r="G172">
        <f>_xlfn.XLOOKUP(B172,[1]Hoja1!$A:$A,[1]Hoja1!$G:$G,0)</f>
        <v>26</v>
      </c>
      <c r="H172" s="11"/>
    </row>
    <row r="173" spans="1:8" ht="15" customHeight="1">
      <c r="A173" s="5">
        <v>45814</v>
      </c>
      <c r="B173" s="6" t="s">
        <v>34</v>
      </c>
      <c r="C173" s="6">
        <v>13155</v>
      </c>
      <c r="D173" s="6">
        <v>9</v>
      </c>
      <c r="E173" s="6"/>
      <c r="F173" s="6"/>
      <c r="G173">
        <f>_xlfn.XLOOKUP(B173,[1]Hoja1!$A:$A,[1]Hoja1!$G:$G,0)</f>
        <v>38</v>
      </c>
      <c r="H173" s="11"/>
    </row>
    <row r="174" spans="1:8" ht="15" customHeight="1">
      <c r="A174" s="5">
        <v>45814</v>
      </c>
      <c r="B174" s="6" t="s">
        <v>56</v>
      </c>
      <c r="C174" s="6">
        <v>7294</v>
      </c>
      <c r="D174" s="6">
        <v>8</v>
      </c>
      <c r="E174" s="6"/>
      <c r="F174" s="6"/>
      <c r="G174">
        <f>_xlfn.XLOOKUP(B174,[1]Hoja1!$A:$A,[1]Hoja1!$G:$G,0)</f>
        <v>33</v>
      </c>
      <c r="H174" s="11"/>
    </row>
    <row r="175" spans="1:8" ht="15" customHeight="1">
      <c r="A175" s="5">
        <v>45814</v>
      </c>
      <c r="B175" s="6" t="s">
        <v>31</v>
      </c>
      <c r="C175" s="6">
        <v>552469</v>
      </c>
      <c r="D175" s="6">
        <v>32</v>
      </c>
      <c r="E175" s="6"/>
      <c r="F175" s="6"/>
      <c r="G175">
        <f>_xlfn.XLOOKUP(B175,[1]Hoja1!$A:$A,[1]Hoja1!$G:$G,0)</f>
        <v>14</v>
      </c>
      <c r="H175" s="11"/>
    </row>
    <row r="176" spans="1:8" ht="15" customHeight="1">
      <c r="A176" s="5">
        <v>45814</v>
      </c>
      <c r="B176" s="6" t="s">
        <v>79</v>
      </c>
      <c r="C176" s="6">
        <v>283740</v>
      </c>
      <c r="D176" s="6">
        <v>10</v>
      </c>
      <c r="E176" s="6" t="s">
        <v>80</v>
      </c>
      <c r="F176" s="6"/>
      <c r="G176">
        <f>_xlfn.XLOOKUP(B176,[1]Hoja1!$A:$A,[1]Hoja1!$G:$G,0)</f>
        <v>0</v>
      </c>
      <c r="H176" s="11"/>
    </row>
    <row r="177" spans="1:8" ht="15" customHeight="1">
      <c r="A177" s="5">
        <v>45814</v>
      </c>
      <c r="B177" s="6" t="s">
        <v>17</v>
      </c>
      <c r="C177" s="6">
        <v>634447</v>
      </c>
      <c r="D177" s="6">
        <v>28</v>
      </c>
      <c r="E177" s="6"/>
      <c r="F177" s="6"/>
      <c r="G177">
        <f>_xlfn.XLOOKUP(B177,[1]Hoja1!$A:$A,[1]Hoja1!$G:$G,0)</f>
        <v>14</v>
      </c>
      <c r="H177" s="11"/>
    </row>
    <row r="178" spans="1:8" ht="15" customHeight="1">
      <c r="A178" s="5">
        <v>45814</v>
      </c>
      <c r="B178" s="6" t="s">
        <v>54</v>
      </c>
      <c r="C178" s="6">
        <v>2663</v>
      </c>
      <c r="D178" s="6">
        <v>10</v>
      </c>
      <c r="E178" s="6" t="s">
        <v>81</v>
      </c>
      <c r="F178" s="6"/>
      <c r="G178">
        <f>_xlfn.XLOOKUP(B178,[1]Hoja1!$A:$A,[1]Hoja1!$G:$G,0)</f>
        <v>31</v>
      </c>
      <c r="H178" s="11"/>
    </row>
    <row r="179" spans="1:8" ht="15" customHeight="1">
      <c r="A179" s="5">
        <v>45814</v>
      </c>
      <c r="B179" s="6" t="s">
        <v>51</v>
      </c>
      <c r="C179" s="6">
        <v>845663</v>
      </c>
      <c r="D179" s="6">
        <v>35</v>
      </c>
      <c r="E179" s="6"/>
      <c r="F179" s="6"/>
      <c r="G179">
        <f>_xlfn.XLOOKUP(B179,[1]Hoja1!$A:$A,[1]Hoja1!$G:$G,0)</f>
        <v>19</v>
      </c>
      <c r="H179" s="11"/>
    </row>
    <row r="180" spans="1:8" ht="15" customHeight="1">
      <c r="A180" s="5">
        <v>45814</v>
      </c>
      <c r="B180" s="6" t="s">
        <v>15</v>
      </c>
      <c r="C180" s="6">
        <v>163045</v>
      </c>
      <c r="D180" s="6">
        <v>30</v>
      </c>
      <c r="E180" s="6"/>
      <c r="F180" s="6"/>
      <c r="G180">
        <f>_xlfn.XLOOKUP(B180,[1]Hoja1!$A:$A,[1]Hoja1!$G:$G,0)</f>
        <v>16</v>
      </c>
      <c r="H180" s="11"/>
    </row>
    <row r="181" spans="1:8" ht="15" customHeight="1">
      <c r="A181" s="5">
        <v>45814</v>
      </c>
      <c r="B181" s="6" t="s">
        <v>60</v>
      </c>
      <c r="C181" s="6">
        <v>572264</v>
      </c>
      <c r="D181" s="6">
        <v>10</v>
      </c>
      <c r="E181" s="6"/>
      <c r="F181" s="6"/>
      <c r="G181">
        <f>_xlfn.XLOOKUP(B181,[1]Hoja1!$A:$A,[1]Hoja1!$G:$G,0)</f>
        <v>29</v>
      </c>
      <c r="H181" s="11"/>
    </row>
    <row r="182" spans="1:8" ht="15" customHeight="1">
      <c r="A182" s="5">
        <v>45814</v>
      </c>
      <c r="B182" s="6" t="s">
        <v>82</v>
      </c>
      <c r="C182" s="6">
        <v>453376</v>
      </c>
      <c r="D182" s="6">
        <v>10</v>
      </c>
      <c r="E182" s="6"/>
      <c r="F182" s="6"/>
      <c r="G182">
        <f>_xlfn.XLOOKUP(B182,[1]Hoja1!$A:$A,[1]Hoja1!$G:$G,0)</f>
        <v>38</v>
      </c>
      <c r="H182" s="11"/>
    </row>
    <row r="183" spans="1:8" ht="15" customHeight="1">
      <c r="A183" s="5">
        <v>45814</v>
      </c>
      <c r="B183" s="6" t="s">
        <v>68</v>
      </c>
      <c r="C183" s="6"/>
      <c r="D183" s="6">
        <v>20</v>
      </c>
      <c r="E183" s="6"/>
      <c r="F183" s="6"/>
      <c r="G183">
        <f>_xlfn.XLOOKUP(B183,[1]Hoja1!$A:$A,[1]Hoja1!$G:$G,0)</f>
        <v>33</v>
      </c>
      <c r="H183" s="11"/>
    </row>
    <row r="184" spans="1:8" ht="15" customHeight="1">
      <c r="A184" s="5">
        <v>45814</v>
      </c>
      <c r="B184" s="6" t="s">
        <v>8</v>
      </c>
      <c r="C184" s="6">
        <v>166659</v>
      </c>
      <c r="D184" s="6">
        <v>9.7050000000000001</v>
      </c>
      <c r="E184" s="6"/>
      <c r="F184" s="6"/>
      <c r="G184">
        <f>_xlfn.XLOOKUP(B184,[1]Hoja1!$A:$A,[1]Hoja1!$G:$G,0)</f>
        <v>42</v>
      </c>
      <c r="H184" s="11"/>
    </row>
    <row r="185" spans="1:8" ht="15" customHeight="1">
      <c r="A185" s="5">
        <v>45814</v>
      </c>
      <c r="B185" s="6" t="s">
        <v>30</v>
      </c>
      <c r="C185" s="6">
        <v>76939</v>
      </c>
      <c r="D185" s="6">
        <v>7.9589999999999996</v>
      </c>
      <c r="E185" s="6"/>
      <c r="F185" s="6"/>
      <c r="G185">
        <f>_xlfn.XLOOKUP(B185,[1]Hoja1!$A:$A,[1]Hoja1!$G:$G,0)</f>
        <v>33</v>
      </c>
      <c r="H185" s="11"/>
    </row>
    <row r="186" spans="1:8" ht="15" customHeight="1">
      <c r="A186" s="5">
        <v>45814</v>
      </c>
      <c r="B186" s="6" t="s">
        <v>21</v>
      </c>
      <c r="C186" s="6">
        <v>55369</v>
      </c>
      <c r="D186" s="6">
        <v>9</v>
      </c>
      <c r="E186" s="6"/>
      <c r="F186" s="6"/>
      <c r="G186">
        <f>_xlfn.XLOOKUP(B186,[1]Hoja1!$A:$A,[1]Hoja1!$G:$G,0)</f>
        <v>33</v>
      </c>
      <c r="H186" s="11"/>
    </row>
    <row r="187" spans="1:8" ht="15" customHeight="1">
      <c r="A187" s="5">
        <v>45814</v>
      </c>
      <c r="B187" s="6" t="s">
        <v>71</v>
      </c>
      <c r="C187" s="6"/>
      <c r="D187" s="6">
        <v>19.971</v>
      </c>
      <c r="E187" s="6"/>
      <c r="F187" s="6"/>
      <c r="G187">
        <f>_xlfn.XLOOKUP(B187,[1]Hoja1!$A:$A,[1]Hoja1!$G:$G,0)</f>
        <v>33</v>
      </c>
      <c r="H187" s="11"/>
    </row>
    <row r="188" spans="1:8" ht="15" customHeight="1">
      <c r="A188" s="5">
        <v>45814</v>
      </c>
      <c r="B188" s="6" t="s">
        <v>83</v>
      </c>
      <c r="C188" s="6"/>
      <c r="D188" s="6">
        <v>65</v>
      </c>
      <c r="E188" s="6"/>
      <c r="F188" s="6"/>
      <c r="G188">
        <f>_xlfn.XLOOKUP(B188,[1]Hoja1!$A:$A,[1]Hoja1!$G:$G,0)</f>
        <v>12</v>
      </c>
      <c r="H188" s="11"/>
    </row>
    <row r="189" spans="1:8" ht="15" customHeight="1">
      <c r="A189" s="5">
        <v>45814</v>
      </c>
      <c r="B189" s="6" t="s">
        <v>10</v>
      </c>
      <c r="C189" s="6">
        <v>135974</v>
      </c>
      <c r="D189" s="6">
        <v>10</v>
      </c>
      <c r="E189" s="6"/>
      <c r="F189" s="6"/>
      <c r="G189">
        <f>_xlfn.XLOOKUP(B189,[1]Hoja1!$A:$A,[1]Hoja1!$G:$G,0)</f>
        <v>40</v>
      </c>
      <c r="H189" s="11"/>
    </row>
    <row r="190" spans="1:8" ht="15" customHeight="1">
      <c r="A190" s="5">
        <v>45814</v>
      </c>
      <c r="B190" s="6" t="s">
        <v>41</v>
      </c>
      <c r="C190" s="6">
        <v>46489</v>
      </c>
      <c r="D190" s="6">
        <v>10</v>
      </c>
      <c r="E190" s="6"/>
      <c r="F190" s="6"/>
      <c r="G190">
        <f>_xlfn.XLOOKUP(B190,[1]Hoja1!$A:$A,[1]Hoja1!$G:$G,0)</f>
        <v>33</v>
      </c>
      <c r="H190" s="11"/>
    </row>
    <row r="191" spans="1:8" ht="15" customHeight="1">
      <c r="A191" s="5">
        <v>45814</v>
      </c>
      <c r="B191" s="6" t="s">
        <v>20</v>
      </c>
      <c r="C191" s="6">
        <v>199220</v>
      </c>
      <c r="D191" s="6">
        <v>5.5540000000000003</v>
      </c>
      <c r="E191" s="6" t="s">
        <v>84</v>
      </c>
      <c r="F191" s="6"/>
      <c r="G191">
        <f>_xlfn.XLOOKUP(B191,[1]Hoja1!$A:$A,[1]Hoja1!$G:$G,0)</f>
        <v>26</v>
      </c>
      <c r="H191" s="11"/>
    </row>
    <row r="192" spans="1:8" ht="15" customHeight="1">
      <c r="A192" s="5">
        <v>45814</v>
      </c>
      <c r="B192" s="6" t="s">
        <v>16</v>
      </c>
      <c r="C192" s="6">
        <v>205046</v>
      </c>
      <c r="D192" s="6">
        <v>7.12</v>
      </c>
      <c r="E192" s="6"/>
      <c r="F192" s="6"/>
      <c r="G192">
        <f>_xlfn.XLOOKUP(B192,[1]Hoja1!$A:$A,[1]Hoja1!$G:$G,0)</f>
        <v>33</v>
      </c>
      <c r="H192" s="11"/>
    </row>
    <row r="193" spans="1:8" ht="15" customHeight="1">
      <c r="A193" s="5">
        <v>45814</v>
      </c>
      <c r="B193" s="6" t="s">
        <v>45</v>
      </c>
      <c r="C193" s="6">
        <v>170800</v>
      </c>
      <c r="D193" s="6">
        <v>10.130000000000001</v>
      </c>
      <c r="E193" s="6"/>
      <c r="F193" s="6"/>
      <c r="G193">
        <f>_xlfn.XLOOKUP(B193,[1]Hoja1!$A:$A,[1]Hoja1!$G:$G,0)</f>
        <v>29</v>
      </c>
      <c r="H193" s="11"/>
    </row>
    <row r="194" spans="1:8" ht="15" customHeight="1">
      <c r="A194" s="5">
        <v>45814</v>
      </c>
      <c r="B194" s="6" t="s">
        <v>53</v>
      </c>
      <c r="C194" s="6">
        <v>103859</v>
      </c>
      <c r="D194" s="6">
        <v>10.69</v>
      </c>
      <c r="E194" s="6"/>
      <c r="F194" s="6"/>
      <c r="G194">
        <f>_xlfn.XLOOKUP(B194,[1]Hoja1!$A:$A,[1]Hoja1!$G:$G,0)</f>
        <v>20</v>
      </c>
      <c r="H194" s="11"/>
    </row>
    <row r="195" spans="1:8" ht="15" customHeight="1">
      <c r="A195" s="5">
        <v>45814</v>
      </c>
      <c r="B195" s="6" t="s">
        <v>35</v>
      </c>
      <c r="C195" s="6">
        <v>51078</v>
      </c>
      <c r="D195" s="6">
        <v>8.8710000000000004</v>
      </c>
      <c r="E195" s="6"/>
      <c r="F195" s="6"/>
      <c r="G195">
        <f>_xlfn.XLOOKUP(B195,[1]Hoja1!$A:$A,[1]Hoja1!$G:$G,0)</f>
        <v>35</v>
      </c>
      <c r="H195" s="11"/>
    </row>
    <row r="196" spans="1:8" ht="15" customHeight="1">
      <c r="A196" s="5">
        <v>45814</v>
      </c>
      <c r="B196" s="6" t="s">
        <v>47</v>
      </c>
      <c r="C196" s="6">
        <v>341026</v>
      </c>
      <c r="D196" s="6">
        <v>30</v>
      </c>
      <c r="E196" s="6"/>
      <c r="F196" s="6"/>
      <c r="G196">
        <f>_xlfn.XLOOKUP(B196,[1]Hoja1!$A:$A,[1]Hoja1!$G:$G,0)</f>
        <v>16</v>
      </c>
      <c r="H196" s="11"/>
    </row>
    <row r="197" spans="1:8" ht="15" customHeight="1">
      <c r="A197" s="5">
        <v>45814</v>
      </c>
      <c r="B197" s="6" t="s">
        <v>67</v>
      </c>
      <c r="C197" s="6">
        <v>982541</v>
      </c>
      <c r="D197" s="6">
        <v>16.498999999999999</v>
      </c>
      <c r="E197" s="6"/>
      <c r="F197" s="6"/>
      <c r="G197">
        <f>_xlfn.XLOOKUP(B197,[1]Hoja1!$A:$A,[1]Hoja1!$G:$G,0)</f>
        <v>19</v>
      </c>
      <c r="H197" s="11"/>
    </row>
    <row r="198" spans="1:8" ht="15" customHeight="1">
      <c r="A198" s="5">
        <v>45814</v>
      </c>
      <c r="B198" s="9" t="s">
        <v>25</v>
      </c>
      <c r="C198" s="6">
        <v>230328</v>
      </c>
      <c r="D198" s="6">
        <v>12</v>
      </c>
      <c r="E198" s="6"/>
      <c r="F198" s="6"/>
      <c r="G198">
        <f>_xlfn.XLOOKUP(B198,[1]Hoja1!$A:$A,[1]Hoja1!$G:$G,0)</f>
        <v>33</v>
      </c>
      <c r="H198" s="11"/>
    </row>
    <row r="199" spans="1:8" ht="15" customHeight="1">
      <c r="A199" s="5">
        <v>45814</v>
      </c>
      <c r="B199" s="6" t="s">
        <v>32</v>
      </c>
      <c r="C199" s="6">
        <v>33195</v>
      </c>
      <c r="D199" s="6">
        <v>8</v>
      </c>
      <c r="E199" s="6"/>
      <c r="F199" s="6"/>
      <c r="G199">
        <f>_xlfn.XLOOKUP(B199,[1]Hoja1!$A:$A,[1]Hoja1!$G:$G,0)</f>
        <v>30</v>
      </c>
      <c r="H199" s="11"/>
    </row>
    <row r="200" spans="1:8" ht="15" customHeight="1">
      <c r="A200" s="5">
        <v>45814</v>
      </c>
      <c r="B200" s="6" t="s">
        <v>26</v>
      </c>
      <c r="C200" s="6">
        <v>619802</v>
      </c>
      <c r="D200" s="6">
        <v>15</v>
      </c>
      <c r="E200" s="6"/>
      <c r="F200" s="6"/>
      <c r="G200">
        <f>_xlfn.XLOOKUP(B200,[1]Hoja1!$A:$A,[1]Hoja1!$G:$G,0)</f>
        <v>17</v>
      </c>
      <c r="H200" s="11"/>
    </row>
    <row r="201" spans="1:8" ht="15" customHeight="1">
      <c r="A201" s="5">
        <v>45814</v>
      </c>
      <c r="B201" s="6" t="s">
        <v>29</v>
      </c>
      <c r="C201" s="6">
        <v>416832</v>
      </c>
      <c r="D201" s="6">
        <v>15</v>
      </c>
      <c r="E201" s="6"/>
      <c r="F201" s="6"/>
      <c r="G201">
        <f>_xlfn.XLOOKUP(B201,[1]Hoja1!$A:$A,[1]Hoja1!$G:$G,0)</f>
        <v>33</v>
      </c>
      <c r="H201" s="11"/>
    </row>
    <row r="202" spans="1:8" ht="15" customHeight="1">
      <c r="A202" s="5">
        <v>45814</v>
      </c>
      <c r="B202" s="6" t="s">
        <v>39</v>
      </c>
      <c r="C202" s="6">
        <v>40221</v>
      </c>
      <c r="D202" s="6">
        <v>7</v>
      </c>
      <c r="E202" s="6"/>
      <c r="F202" s="6"/>
      <c r="G202">
        <f>_xlfn.XLOOKUP(B202,[1]Hoja1!$A:$A,[1]Hoja1!$G:$G,0)</f>
        <v>35</v>
      </c>
      <c r="H202" s="11"/>
    </row>
    <row r="203" spans="1:8" ht="15" customHeight="1">
      <c r="A203" s="5">
        <v>45814</v>
      </c>
      <c r="B203" s="6" t="s">
        <v>49</v>
      </c>
      <c r="C203" s="6">
        <v>46716</v>
      </c>
      <c r="D203" s="6">
        <v>8</v>
      </c>
      <c r="E203" s="6"/>
      <c r="F203" s="6"/>
      <c r="G203">
        <f>_xlfn.XLOOKUP(B203,[1]Hoja1!$A:$A,[1]Hoja1!$G:$G,0)</f>
        <v>35</v>
      </c>
      <c r="H203" s="11"/>
    </row>
    <row r="204" spans="1:8" ht="15" customHeight="1">
      <c r="A204" s="5">
        <v>45814</v>
      </c>
      <c r="B204" s="6" t="s">
        <v>60</v>
      </c>
      <c r="C204" s="6">
        <v>572452</v>
      </c>
      <c r="D204" s="6">
        <v>7</v>
      </c>
      <c r="E204" s="6"/>
      <c r="F204" s="6"/>
      <c r="G204">
        <f>_xlfn.XLOOKUP(B204,[1]Hoja1!$A:$A,[1]Hoja1!$G:$G,0)</f>
        <v>29</v>
      </c>
      <c r="H204" s="11"/>
    </row>
    <row r="205" spans="1:8" ht="15" customHeight="1">
      <c r="A205" s="5">
        <v>45814</v>
      </c>
      <c r="B205" s="6" t="s">
        <v>52</v>
      </c>
      <c r="C205" s="6">
        <v>29728</v>
      </c>
      <c r="D205" s="6">
        <v>9</v>
      </c>
      <c r="E205" s="6"/>
      <c r="F205" s="6"/>
      <c r="G205">
        <f>_xlfn.XLOOKUP(B205,[1]Hoja1!$A:$A,[1]Hoja1!$G:$G,0)</f>
        <v>33</v>
      </c>
      <c r="H205" s="11"/>
    </row>
    <row r="206" spans="1:8" ht="15" customHeight="1">
      <c r="A206" s="5">
        <v>45814</v>
      </c>
      <c r="B206" s="6" t="s">
        <v>37</v>
      </c>
      <c r="C206" s="6">
        <v>134418</v>
      </c>
      <c r="D206" s="6">
        <v>12</v>
      </c>
      <c r="E206" s="6"/>
      <c r="F206" s="6"/>
      <c r="G206">
        <f>_xlfn.XLOOKUP(B206,[1]Hoja1!$A:$A,[1]Hoja1!$G:$G,0)</f>
        <v>32</v>
      </c>
      <c r="H206" s="11"/>
    </row>
    <row r="207" spans="1:8" ht="15" customHeight="1">
      <c r="A207" s="5">
        <v>45814</v>
      </c>
      <c r="B207" s="6" t="s">
        <v>28</v>
      </c>
      <c r="C207" s="6">
        <v>209089</v>
      </c>
      <c r="D207" s="6">
        <v>9</v>
      </c>
      <c r="E207" s="6"/>
      <c r="F207" s="6"/>
      <c r="G207">
        <f>_xlfn.XLOOKUP(B207,[1]Hoja1!$A:$A,[1]Hoja1!$G:$G,0)</f>
        <v>43</v>
      </c>
      <c r="H207" s="11"/>
    </row>
    <row r="208" spans="1:8" ht="15" customHeight="1">
      <c r="A208" s="5">
        <v>45814</v>
      </c>
      <c r="B208" s="6" t="s">
        <v>22</v>
      </c>
      <c r="C208" s="6">
        <v>160115</v>
      </c>
      <c r="D208" s="6">
        <v>10</v>
      </c>
      <c r="E208" s="6"/>
      <c r="F208" s="6"/>
      <c r="G208">
        <f>_xlfn.XLOOKUP(B208,[1]Hoja1!$A:$A,[1]Hoja1!$G:$G,0)</f>
        <v>38</v>
      </c>
      <c r="H208" s="11"/>
    </row>
    <row r="209" spans="1:8" ht="15" customHeight="1">
      <c r="A209" s="5">
        <v>45814</v>
      </c>
      <c r="B209" s="6" t="s">
        <v>13</v>
      </c>
      <c r="C209" s="6">
        <v>364714</v>
      </c>
      <c r="D209" s="6">
        <v>15</v>
      </c>
      <c r="E209" s="6"/>
      <c r="F209" s="6"/>
      <c r="G209">
        <f>_xlfn.XLOOKUP(B209,[1]Hoja1!$A:$A,[1]Hoja1!$G:$G,0)</f>
        <v>33</v>
      </c>
      <c r="H209" s="11"/>
    </row>
    <row r="210" spans="1:8" ht="15" customHeight="1">
      <c r="A210" s="5">
        <v>45814</v>
      </c>
      <c r="B210" s="6" t="s">
        <v>12</v>
      </c>
      <c r="C210" s="6">
        <v>49750</v>
      </c>
      <c r="D210" s="6">
        <v>9</v>
      </c>
      <c r="E210" s="6"/>
      <c r="F210" s="6"/>
      <c r="G210">
        <f>_xlfn.XLOOKUP(B210,[1]Hoja1!$A:$A,[1]Hoja1!$G:$G,0)</f>
        <v>33</v>
      </c>
      <c r="H210" s="11"/>
    </row>
    <row r="211" spans="1:8" ht="15" customHeight="1">
      <c r="A211" s="5">
        <v>45814</v>
      </c>
      <c r="B211" s="6" t="s">
        <v>31</v>
      </c>
      <c r="C211" s="6">
        <v>552965</v>
      </c>
      <c r="D211" s="6">
        <v>30</v>
      </c>
      <c r="E211" s="6"/>
      <c r="F211" s="6"/>
      <c r="G211">
        <f>_xlfn.XLOOKUP(B211,[1]Hoja1!$A:$A,[1]Hoja1!$G:$G,0)</f>
        <v>14</v>
      </c>
      <c r="H211" s="11"/>
    </row>
    <row r="212" spans="1:8" ht="15" customHeight="1">
      <c r="A212" s="5">
        <v>45814</v>
      </c>
      <c r="B212" s="6" t="s">
        <v>15</v>
      </c>
      <c r="C212" s="6">
        <v>163473</v>
      </c>
      <c r="D212" s="6">
        <v>25</v>
      </c>
      <c r="E212" s="6"/>
      <c r="F212" s="6"/>
      <c r="G212">
        <f>_xlfn.XLOOKUP(B212,[1]Hoja1!$A:$A,[1]Hoja1!$G:$G,0)</f>
        <v>16</v>
      </c>
      <c r="H212" s="11"/>
    </row>
    <row r="213" spans="1:8" ht="15" customHeight="1">
      <c r="A213" s="5">
        <v>45814</v>
      </c>
      <c r="B213" s="6" t="s">
        <v>11</v>
      </c>
      <c r="C213" s="6">
        <v>46371</v>
      </c>
      <c r="D213" s="6">
        <v>10</v>
      </c>
      <c r="E213" s="6"/>
      <c r="F213" s="6"/>
      <c r="G213">
        <f>_xlfn.XLOOKUP(B213,[1]Hoja1!$A:$A,[1]Hoja1!$G:$G,0)</f>
        <v>35</v>
      </c>
      <c r="H213" s="11"/>
    </row>
    <row r="214" spans="1:8" ht="15" customHeight="1">
      <c r="A214" s="5">
        <v>45814</v>
      </c>
      <c r="B214" s="6" t="s">
        <v>62</v>
      </c>
      <c r="C214" s="6"/>
      <c r="D214" s="6">
        <v>8.1069999999999993</v>
      </c>
      <c r="E214" s="6"/>
      <c r="F214" s="6"/>
      <c r="G214">
        <f>_xlfn.XLOOKUP(B214,[1]Hoja1!$A:$A,[1]Hoja1!$G:$G,0)</f>
        <v>39</v>
      </c>
      <c r="H214" s="11"/>
    </row>
    <row r="215" spans="1:8" ht="15" customHeight="1">
      <c r="A215" s="5">
        <v>45814</v>
      </c>
      <c r="B215" s="6" t="s">
        <v>73</v>
      </c>
      <c r="C215" s="6"/>
      <c r="D215" s="6">
        <v>10</v>
      </c>
      <c r="E215" s="6"/>
      <c r="F215" s="6"/>
      <c r="G215">
        <f>_xlfn.XLOOKUP(B215,[1]Hoja1!$A:$A,[1]Hoja1!$G:$G,0)</f>
        <v>38</v>
      </c>
      <c r="H215" s="11"/>
    </row>
    <row r="216" spans="1:8" ht="15" customHeight="1">
      <c r="A216" s="5">
        <v>45814</v>
      </c>
      <c r="B216" s="6" t="s">
        <v>74</v>
      </c>
      <c r="C216" s="6"/>
      <c r="D216" s="6">
        <v>20</v>
      </c>
      <c r="E216" s="6"/>
      <c r="F216" s="6"/>
      <c r="G216">
        <f>_xlfn.XLOOKUP(B216,[1]Hoja1!$A:$A,[1]Hoja1!$G:$G,0)</f>
        <v>0</v>
      </c>
      <c r="H216" s="11"/>
    </row>
    <row r="217" spans="1:8" ht="15" customHeight="1">
      <c r="A217" s="5">
        <v>45814</v>
      </c>
      <c r="B217" s="6" t="s">
        <v>85</v>
      </c>
      <c r="C217" s="6"/>
      <c r="D217" s="6">
        <v>16.962</v>
      </c>
      <c r="E217" s="6"/>
      <c r="F217" s="6"/>
      <c r="G217">
        <f>_xlfn.XLOOKUP(B217,[1]Hoja1!$A:$A,[1]Hoja1!$G:$G,0)</f>
        <v>33</v>
      </c>
      <c r="H217" s="11"/>
    </row>
    <row r="218" spans="1:8" ht="15" customHeight="1">
      <c r="A218" s="5">
        <v>45814</v>
      </c>
      <c r="B218" s="6" t="s">
        <v>74</v>
      </c>
      <c r="C218" s="6"/>
      <c r="D218" s="6">
        <v>18.526</v>
      </c>
      <c r="E218" s="6"/>
      <c r="F218" s="6"/>
      <c r="G218">
        <f>_xlfn.XLOOKUP(B218,[1]Hoja1!$A:$A,[1]Hoja1!$G:$G,0)</f>
        <v>0</v>
      </c>
      <c r="H218" s="11"/>
    </row>
    <row r="219" spans="1:8" ht="15" customHeight="1">
      <c r="A219" s="5">
        <v>45815</v>
      </c>
      <c r="B219" s="6" t="s">
        <v>54</v>
      </c>
      <c r="C219" s="6">
        <v>2810</v>
      </c>
      <c r="D219" s="6">
        <v>10</v>
      </c>
      <c r="E219" s="6"/>
      <c r="F219" s="6"/>
      <c r="G219">
        <f>_xlfn.XLOOKUP(B219,[1]Hoja1!$A:$A,[1]Hoja1!$G:$G,0)</f>
        <v>31</v>
      </c>
      <c r="H219" s="11"/>
    </row>
    <row r="220" spans="1:8" ht="15" customHeight="1">
      <c r="A220" s="5">
        <v>45815</v>
      </c>
      <c r="B220" s="6" t="s">
        <v>18</v>
      </c>
      <c r="C220" s="6">
        <v>148134</v>
      </c>
      <c r="D220" s="6">
        <v>8.0459999999999994</v>
      </c>
      <c r="E220" s="6"/>
      <c r="F220" s="6"/>
      <c r="G220">
        <f>_xlfn.XLOOKUP(B220,[1]Hoja1!$A:$A,[1]Hoja1!$G:$G,0)</f>
        <v>42</v>
      </c>
      <c r="H220" s="11"/>
    </row>
    <row r="221" spans="1:8" ht="15" customHeight="1">
      <c r="A221" s="5">
        <v>45815</v>
      </c>
      <c r="B221" s="6" t="s">
        <v>62</v>
      </c>
      <c r="C221" s="6">
        <v>184622</v>
      </c>
      <c r="D221" s="6">
        <f>16.98+4.723</f>
        <v>21.702999999999999</v>
      </c>
      <c r="E221" s="6"/>
      <c r="F221" s="6"/>
      <c r="G221">
        <f>_xlfn.XLOOKUP(B221,[1]Hoja1!$A:$A,[1]Hoja1!$G:$G,0)</f>
        <v>39</v>
      </c>
      <c r="H221" s="11"/>
    </row>
    <row r="222" spans="1:8" ht="15" customHeight="1">
      <c r="A222" s="5">
        <v>45815</v>
      </c>
      <c r="B222" s="6" t="s">
        <v>11</v>
      </c>
      <c r="C222" s="6">
        <v>46586</v>
      </c>
      <c r="D222" s="6">
        <v>8.77</v>
      </c>
      <c r="E222" s="6"/>
      <c r="F222" s="6"/>
      <c r="G222">
        <f>_xlfn.XLOOKUP(B222,[1]Hoja1!$A:$A,[1]Hoja1!$G:$G,0)</f>
        <v>35</v>
      </c>
      <c r="H222" s="11"/>
    </row>
    <row r="223" spans="1:8" ht="15" customHeight="1">
      <c r="A223" s="5">
        <v>45815</v>
      </c>
      <c r="B223" s="6" t="s">
        <v>35</v>
      </c>
      <c r="C223" s="6">
        <v>51320</v>
      </c>
      <c r="D223" s="6">
        <v>6.476</v>
      </c>
      <c r="E223" s="6"/>
      <c r="F223" s="6"/>
      <c r="G223">
        <f>_xlfn.XLOOKUP(B223,[1]Hoja1!$A:$A,[1]Hoja1!$G:$G,0)</f>
        <v>35</v>
      </c>
      <c r="H223" s="11"/>
    </row>
    <row r="224" spans="1:8" ht="15" customHeight="1">
      <c r="A224" s="5">
        <v>45815</v>
      </c>
      <c r="B224" s="6" t="s">
        <v>69</v>
      </c>
      <c r="C224" s="6">
        <v>1371</v>
      </c>
      <c r="D224" s="6">
        <v>13.302</v>
      </c>
      <c r="E224" s="6"/>
      <c r="F224" s="6"/>
      <c r="G224">
        <f>_xlfn.XLOOKUP(B224,[1]Hoja1!$A:$A,[1]Hoja1!$G:$G,0)</f>
        <v>35</v>
      </c>
      <c r="H224" s="11"/>
    </row>
    <row r="225" spans="1:8" ht="15" customHeight="1">
      <c r="A225" s="5">
        <v>45815</v>
      </c>
      <c r="B225" s="6" t="s">
        <v>37</v>
      </c>
      <c r="C225" s="6">
        <v>134716</v>
      </c>
      <c r="D225" s="6">
        <v>8.8810000000000002</v>
      </c>
      <c r="E225" s="6"/>
      <c r="F225" s="6"/>
      <c r="G225">
        <f>_xlfn.XLOOKUP(B225,[1]Hoja1!$A:$A,[1]Hoja1!$G:$G,0)</f>
        <v>32</v>
      </c>
      <c r="H225" s="11"/>
    </row>
    <row r="226" spans="1:8" ht="15" customHeight="1">
      <c r="A226" s="5">
        <v>45815</v>
      </c>
      <c r="B226" s="6" t="s">
        <v>47</v>
      </c>
      <c r="C226" s="6">
        <v>341212</v>
      </c>
      <c r="D226" s="6">
        <v>13.124000000000001</v>
      </c>
      <c r="E226" s="6"/>
      <c r="F226" s="6"/>
      <c r="G226">
        <f>_xlfn.XLOOKUP(B226,[1]Hoja1!$A:$A,[1]Hoja1!$G:$G,0)</f>
        <v>16</v>
      </c>
      <c r="H226" s="11"/>
    </row>
    <row r="227" spans="1:8" ht="15" customHeight="1">
      <c r="A227" s="5">
        <v>45815</v>
      </c>
      <c r="B227" s="6" t="s">
        <v>49</v>
      </c>
      <c r="C227" s="6">
        <v>46854</v>
      </c>
      <c r="D227" s="6">
        <v>3.161</v>
      </c>
      <c r="E227" s="6"/>
      <c r="F227" s="6"/>
      <c r="G227">
        <f>_xlfn.XLOOKUP(B227,[1]Hoja1!$A:$A,[1]Hoja1!$G:$G,0)</f>
        <v>35</v>
      </c>
      <c r="H227" s="11"/>
    </row>
    <row r="228" spans="1:8" ht="15" customHeight="1">
      <c r="A228" s="5">
        <v>45815</v>
      </c>
      <c r="B228" s="6" t="s">
        <v>29</v>
      </c>
      <c r="C228" s="6">
        <v>416832</v>
      </c>
      <c r="D228" s="6">
        <v>6.3440000000000003</v>
      </c>
      <c r="E228" s="6"/>
      <c r="F228" s="6"/>
      <c r="G228">
        <f>_xlfn.XLOOKUP(B228,[1]Hoja1!$A:$A,[1]Hoja1!$G:$G,0)</f>
        <v>33</v>
      </c>
      <c r="H228" s="11"/>
    </row>
    <row r="229" spans="1:8" ht="15" customHeight="1">
      <c r="A229" s="5">
        <v>45815</v>
      </c>
      <c r="B229" s="6" t="s">
        <v>32</v>
      </c>
      <c r="C229" s="6">
        <v>33366</v>
      </c>
      <c r="D229" s="6">
        <v>8</v>
      </c>
      <c r="E229" s="6"/>
      <c r="F229" s="6"/>
      <c r="G229">
        <f>_xlfn.XLOOKUP(B229,[1]Hoja1!$A:$A,[1]Hoja1!$G:$G,0)</f>
        <v>30</v>
      </c>
      <c r="H229" s="11"/>
    </row>
    <row r="230" spans="1:8" ht="15" customHeight="1">
      <c r="A230" s="5">
        <v>45815</v>
      </c>
      <c r="B230" s="6" t="s">
        <v>60</v>
      </c>
      <c r="C230" s="6">
        <v>572762</v>
      </c>
      <c r="D230" s="6">
        <v>10</v>
      </c>
      <c r="E230" s="6"/>
      <c r="F230" s="6"/>
      <c r="G230">
        <f>_xlfn.XLOOKUP(B230,[1]Hoja1!$A:$A,[1]Hoja1!$G:$G,0)</f>
        <v>29</v>
      </c>
      <c r="H230" s="11"/>
    </row>
    <row r="231" spans="1:8" ht="15" customHeight="1">
      <c r="A231" s="5">
        <v>45815</v>
      </c>
      <c r="B231" s="6" t="s">
        <v>28</v>
      </c>
      <c r="C231" s="6">
        <v>209396</v>
      </c>
      <c r="D231" s="6">
        <v>6.2830000000000004</v>
      </c>
      <c r="E231" s="6"/>
      <c r="F231" s="6"/>
      <c r="G231">
        <f>_xlfn.XLOOKUP(B231,[1]Hoja1!$A:$A,[1]Hoja1!$G:$G,0)</f>
        <v>43</v>
      </c>
      <c r="H231" s="11"/>
    </row>
    <row r="232" spans="1:8" ht="15" customHeight="1">
      <c r="A232" s="5">
        <v>45815</v>
      </c>
      <c r="B232" s="6" t="s">
        <v>34</v>
      </c>
      <c r="C232" s="6">
        <v>13540</v>
      </c>
      <c r="D232" s="6">
        <v>10</v>
      </c>
      <c r="E232" s="6"/>
      <c r="F232" s="6"/>
      <c r="G232">
        <f>_xlfn.XLOOKUP(B232,[1]Hoja1!$A:$A,[1]Hoja1!$G:$G,0)</f>
        <v>38</v>
      </c>
      <c r="H232" s="11"/>
    </row>
    <row r="233" spans="1:8" ht="15" customHeight="1">
      <c r="A233" s="5">
        <v>45815</v>
      </c>
      <c r="B233" s="6" t="s">
        <v>30</v>
      </c>
      <c r="C233" s="6">
        <v>77190</v>
      </c>
      <c r="D233" s="6">
        <v>6.9870000000000001</v>
      </c>
      <c r="E233" s="6"/>
      <c r="F233" s="6"/>
      <c r="G233">
        <f>_xlfn.XLOOKUP(B233,[1]Hoja1!$A:$A,[1]Hoja1!$G:$G,0)</f>
        <v>33</v>
      </c>
      <c r="H233" s="11"/>
    </row>
    <row r="234" spans="1:8" ht="15" customHeight="1">
      <c r="A234" s="5">
        <v>45815</v>
      </c>
      <c r="B234" s="6" t="s">
        <v>20</v>
      </c>
      <c r="C234" s="6">
        <v>199451</v>
      </c>
      <c r="D234" s="6">
        <v>6.1219999999999999</v>
      </c>
      <c r="E234" s="6"/>
      <c r="F234" s="6"/>
      <c r="G234">
        <f>_xlfn.XLOOKUP(B234,[1]Hoja1!$A:$A,[1]Hoja1!$G:$G,0)</f>
        <v>26</v>
      </c>
      <c r="H234" s="11"/>
    </row>
    <row r="235" spans="1:8" ht="15" customHeight="1">
      <c r="A235" s="5">
        <v>45815</v>
      </c>
      <c r="B235" s="6" t="s">
        <v>21</v>
      </c>
      <c r="C235" s="6">
        <v>55573</v>
      </c>
      <c r="D235" s="6">
        <v>9</v>
      </c>
      <c r="E235" s="6"/>
      <c r="F235" s="6"/>
      <c r="G235">
        <f>_xlfn.XLOOKUP(B235,[1]Hoja1!$A:$A,[1]Hoja1!$G:$G,0)</f>
        <v>33</v>
      </c>
      <c r="H235" s="11"/>
    </row>
    <row r="236" spans="1:8" ht="15" customHeight="1">
      <c r="A236" s="5">
        <v>45815</v>
      </c>
      <c r="B236" s="6" t="s">
        <v>52</v>
      </c>
      <c r="C236" s="6">
        <v>29835</v>
      </c>
      <c r="D236" s="6">
        <v>4.3070000000000004</v>
      </c>
      <c r="E236" s="6"/>
      <c r="F236" s="6"/>
      <c r="G236">
        <f>_xlfn.XLOOKUP(B236,[1]Hoja1!$A:$A,[1]Hoja1!$G:$G,0)</f>
        <v>33</v>
      </c>
      <c r="H236" s="11"/>
    </row>
    <row r="237" spans="1:8" ht="15" customHeight="1">
      <c r="A237" s="5">
        <v>45815</v>
      </c>
      <c r="B237" s="6" t="s">
        <v>86</v>
      </c>
      <c r="C237" s="6">
        <v>277303</v>
      </c>
      <c r="D237" s="6">
        <v>5.5419999999999998</v>
      </c>
      <c r="E237" s="6"/>
      <c r="F237" s="6"/>
      <c r="G237">
        <f>_xlfn.XLOOKUP(B237,[1]Hoja1!$A:$A,[1]Hoja1!$G:$G,0)</f>
        <v>0</v>
      </c>
      <c r="H237" s="11"/>
    </row>
    <row r="238" spans="1:8" ht="15" customHeight="1">
      <c r="A238" s="5">
        <v>45815</v>
      </c>
      <c r="B238" s="6" t="s">
        <v>33</v>
      </c>
      <c r="C238" s="6">
        <v>310083</v>
      </c>
      <c r="D238" s="6">
        <v>9</v>
      </c>
      <c r="E238" s="6"/>
      <c r="F238" s="6"/>
      <c r="G238">
        <f>_xlfn.XLOOKUP(B238,[1]Hoja1!$A:$A,[1]Hoja1!$G:$G,0)</f>
        <v>21</v>
      </c>
      <c r="H238" s="11"/>
    </row>
    <row r="239" spans="1:8" ht="15" customHeight="1">
      <c r="A239" s="5">
        <v>45815</v>
      </c>
      <c r="B239" s="6" t="s">
        <v>22</v>
      </c>
      <c r="C239" s="6">
        <v>160358</v>
      </c>
      <c r="D239" s="6">
        <v>10</v>
      </c>
      <c r="E239" s="6"/>
      <c r="F239" s="6"/>
      <c r="G239">
        <f>_xlfn.XLOOKUP(B239,[1]Hoja1!$A:$A,[1]Hoja1!$G:$G,0)</f>
        <v>38</v>
      </c>
      <c r="H239" s="11"/>
    </row>
    <row r="240" spans="1:8" ht="15" customHeight="1">
      <c r="A240" s="5">
        <v>45815</v>
      </c>
      <c r="B240" s="6" t="s">
        <v>67</v>
      </c>
      <c r="C240" s="6">
        <v>983021</v>
      </c>
      <c r="D240" s="6">
        <v>20</v>
      </c>
      <c r="E240" s="6"/>
      <c r="F240" s="6"/>
      <c r="G240">
        <f>_xlfn.XLOOKUP(B240,[1]Hoja1!$A:$A,[1]Hoja1!$G:$G,0)</f>
        <v>19</v>
      </c>
      <c r="H240" s="11"/>
    </row>
    <row r="241" spans="1:8" ht="16.5" customHeight="1">
      <c r="A241" s="5">
        <v>45815</v>
      </c>
      <c r="B241" s="6" t="s">
        <v>61</v>
      </c>
      <c r="C241" s="6"/>
      <c r="D241" s="7">
        <v>13</v>
      </c>
      <c r="E241" s="6"/>
      <c r="F241" s="6"/>
      <c r="G241">
        <f>_xlfn.XLOOKUP(B241,[1]Hoja1!$A:$A,[1]Hoja1!$G:$G,0)</f>
        <v>29</v>
      </c>
      <c r="H241" s="11"/>
    </row>
    <row r="242" spans="1:8" ht="16.5" customHeight="1">
      <c r="A242" s="5">
        <v>45815</v>
      </c>
      <c r="B242" s="6" t="s">
        <v>74</v>
      </c>
      <c r="C242" s="6"/>
      <c r="D242" s="7">
        <v>27</v>
      </c>
      <c r="E242" s="6"/>
      <c r="F242" s="6"/>
      <c r="G242">
        <f>_xlfn.XLOOKUP(B242,[1]Hoja1!$A:$A,[1]Hoja1!$G:$G,0)</f>
        <v>0</v>
      </c>
      <c r="H242" s="11"/>
    </row>
    <row r="243" spans="1:8" ht="16.5" customHeight="1">
      <c r="A243" s="5">
        <v>45815</v>
      </c>
      <c r="B243" s="6" t="s">
        <v>85</v>
      </c>
      <c r="C243" s="6"/>
      <c r="D243" s="7">
        <v>12.653</v>
      </c>
      <c r="E243" s="6"/>
      <c r="F243" s="6"/>
      <c r="G243">
        <f>_xlfn.XLOOKUP(B243,[1]Hoja1!$A:$A,[1]Hoja1!$G:$G,0)</f>
        <v>33</v>
      </c>
      <c r="H243" s="11"/>
    </row>
    <row r="244" spans="1:8" ht="16.5" customHeight="1">
      <c r="A244" s="5">
        <v>45815</v>
      </c>
      <c r="B244" s="6" t="s">
        <v>26</v>
      </c>
      <c r="C244" s="6"/>
      <c r="D244" s="7">
        <v>13.486000000000001</v>
      </c>
      <c r="E244" s="6"/>
      <c r="F244" s="6"/>
      <c r="G244">
        <f>_xlfn.XLOOKUP(B244,[1]Hoja1!$A:$A,[1]Hoja1!$G:$G,0)</f>
        <v>17</v>
      </c>
      <c r="H244" s="11"/>
    </row>
    <row r="245" spans="1:8" ht="16.5" customHeight="1">
      <c r="A245" s="5">
        <v>45815</v>
      </c>
      <c r="B245" s="6" t="s">
        <v>73</v>
      </c>
      <c r="C245" s="6"/>
      <c r="D245" s="7">
        <v>10</v>
      </c>
      <c r="E245" s="6"/>
      <c r="F245" s="6"/>
      <c r="G245">
        <f>_xlfn.XLOOKUP(B245,[1]Hoja1!$A:$A,[1]Hoja1!$G:$G,0)</f>
        <v>38</v>
      </c>
      <c r="H245" s="11"/>
    </row>
    <row r="246" spans="1:8" ht="16.5" customHeight="1">
      <c r="A246" s="5">
        <v>45815</v>
      </c>
      <c r="B246" s="6" t="s">
        <v>59</v>
      </c>
      <c r="C246" s="6">
        <v>277303</v>
      </c>
      <c r="D246" s="7">
        <v>5.5419999999999998</v>
      </c>
      <c r="E246" s="6"/>
      <c r="F246" s="6"/>
      <c r="G246">
        <f>_xlfn.XLOOKUP(B246,[1]Hoja1!$A:$A,[1]Hoja1!$G:$G,0)</f>
        <v>28</v>
      </c>
      <c r="H246" s="11"/>
    </row>
    <row r="247" spans="1:8" ht="15" customHeight="1">
      <c r="A247" s="5">
        <v>45815</v>
      </c>
      <c r="B247" s="6" t="s">
        <v>36</v>
      </c>
      <c r="C247" s="6">
        <v>89170</v>
      </c>
      <c r="D247" s="7">
        <v>8</v>
      </c>
      <c r="E247" s="6"/>
      <c r="F247" s="6"/>
      <c r="G247">
        <f>_xlfn.XLOOKUP(B247,[1]Hoja1!$A:$A,[1]Hoja1!$G:$G,0)</f>
        <v>32</v>
      </c>
      <c r="H247" s="11"/>
    </row>
    <row r="248" spans="1:8" ht="15" customHeight="1">
      <c r="A248" s="5">
        <v>45815</v>
      </c>
      <c r="B248" s="6" t="s">
        <v>76</v>
      </c>
      <c r="C248" s="6">
        <v>175017</v>
      </c>
      <c r="D248" s="7">
        <v>8.1880000000000006</v>
      </c>
      <c r="E248" s="6"/>
      <c r="F248" s="6"/>
      <c r="G248">
        <f>_xlfn.XLOOKUP(B248,[1]Hoja1!$A:$A,[1]Hoja1!$G:$G,0)</f>
        <v>0</v>
      </c>
      <c r="H248" s="11"/>
    </row>
    <row r="249" spans="1:8" ht="15" customHeight="1">
      <c r="A249" s="5">
        <v>45815</v>
      </c>
      <c r="B249" s="6" t="s">
        <v>45</v>
      </c>
      <c r="C249" s="6">
        <v>170800</v>
      </c>
      <c r="D249" s="7">
        <v>7.6420000000000003</v>
      </c>
      <c r="E249" s="6"/>
      <c r="F249" s="6"/>
      <c r="G249">
        <f>_xlfn.XLOOKUP(B249,[1]Hoja1!$A:$A,[1]Hoja1!$G:$G,0)</f>
        <v>29</v>
      </c>
      <c r="H249" s="11"/>
    </row>
    <row r="250" spans="1:8" ht="15" customHeight="1">
      <c r="A250" s="5">
        <v>45815</v>
      </c>
      <c r="B250" s="6" t="s">
        <v>68</v>
      </c>
      <c r="C250" s="6"/>
      <c r="D250" s="7">
        <v>3</v>
      </c>
      <c r="E250" s="6"/>
      <c r="F250" s="6"/>
      <c r="G250">
        <f>_xlfn.XLOOKUP(B250,[1]Hoja1!$A:$A,[1]Hoja1!$G:$G,0)</f>
        <v>33</v>
      </c>
      <c r="H250" s="11"/>
    </row>
    <row r="251" spans="1:8" ht="15" customHeight="1">
      <c r="A251" s="5">
        <v>45816</v>
      </c>
      <c r="B251" s="6" t="s">
        <v>22</v>
      </c>
      <c r="C251" s="6">
        <v>160550</v>
      </c>
      <c r="D251" s="7">
        <v>13</v>
      </c>
      <c r="E251" s="6"/>
      <c r="F251" s="6"/>
      <c r="G251">
        <f>_xlfn.XLOOKUP(B251,[1]Hoja1!$A:$A,[1]Hoja1!$G:$G,0)</f>
        <v>38</v>
      </c>
      <c r="H251" s="11"/>
    </row>
    <row r="252" spans="1:8" ht="15.75" customHeight="1">
      <c r="A252" s="5">
        <v>45816</v>
      </c>
      <c r="B252" s="6" t="s">
        <v>31</v>
      </c>
      <c r="C252" s="6">
        <v>553957</v>
      </c>
      <c r="D252" s="7">
        <v>60</v>
      </c>
      <c r="E252" s="6"/>
      <c r="F252" s="6"/>
      <c r="G252">
        <f>_xlfn.XLOOKUP(B252,[1]Hoja1!$A:$A,[1]Hoja1!$G:$G,0)</f>
        <v>14</v>
      </c>
      <c r="H252" s="11"/>
    </row>
    <row r="253" spans="1:8" ht="15.75" customHeight="1">
      <c r="A253" s="5">
        <v>45816</v>
      </c>
      <c r="B253" s="6" t="s">
        <v>15</v>
      </c>
      <c r="C253" s="6">
        <v>163980</v>
      </c>
      <c r="D253" s="7">
        <f>30.71+26</f>
        <v>56.71</v>
      </c>
      <c r="E253" s="6"/>
      <c r="F253" s="6"/>
      <c r="G253">
        <f>_xlfn.XLOOKUP(B253,[1]Hoja1!$A:$A,[1]Hoja1!$G:$G,0)</f>
        <v>16</v>
      </c>
      <c r="H253" s="11"/>
    </row>
    <row r="254" spans="1:8" ht="15" customHeight="1">
      <c r="A254" s="5">
        <v>45816</v>
      </c>
      <c r="B254" s="6" t="s">
        <v>65</v>
      </c>
      <c r="C254" s="6">
        <v>62610</v>
      </c>
      <c r="D254" s="7">
        <v>9</v>
      </c>
      <c r="E254" s="6"/>
      <c r="F254" s="6"/>
      <c r="G254">
        <f>_xlfn.XLOOKUP(B254,[1]Hoja1!$A:$A,[1]Hoja1!$G:$G,0)</f>
        <v>31</v>
      </c>
      <c r="H254" s="11"/>
    </row>
    <row r="255" spans="1:8" ht="15" customHeight="1">
      <c r="A255" s="5">
        <v>45816</v>
      </c>
      <c r="B255" s="6" t="s">
        <v>58</v>
      </c>
      <c r="C255" s="6">
        <v>9049</v>
      </c>
      <c r="D255" s="7">
        <v>8.8230000000000004</v>
      </c>
      <c r="E255" s="6"/>
      <c r="F255" s="6"/>
      <c r="G255">
        <f>_xlfn.XLOOKUP(B255,[1]Hoja1!$A:$A,[1]Hoja1!$G:$G,0)</f>
        <v>35</v>
      </c>
      <c r="H255" s="11"/>
    </row>
    <row r="256" spans="1:8" ht="15" customHeight="1">
      <c r="A256" s="5">
        <v>45816</v>
      </c>
      <c r="B256" s="6" t="s">
        <v>24</v>
      </c>
      <c r="C256" s="6">
        <v>97240</v>
      </c>
      <c r="D256" s="7">
        <v>6.27</v>
      </c>
      <c r="E256" s="6"/>
      <c r="F256" s="6"/>
      <c r="G256">
        <f>_xlfn.XLOOKUP(B256,[1]Hoja1!$A:$A,[1]Hoja1!$G:$G,0)</f>
        <v>33</v>
      </c>
      <c r="H256" s="11"/>
    </row>
    <row r="257" spans="1:8" ht="15" customHeight="1">
      <c r="A257" s="5">
        <v>45816</v>
      </c>
      <c r="B257" s="6" t="s">
        <v>83</v>
      </c>
      <c r="C257" s="6"/>
      <c r="D257" s="7">
        <v>60</v>
      </c>
      <c r="E257" s="6"/>
      <c r="F257" s="6"/>
      <c r="G257">
        <f>_xlfn.XLOOKUP(B257,[1]Hoja1!$A:$A,[1]Hoja1!$G:$G,0)</f>
        <v>12</v>
      </c>
      <c r="H257" s="11"/>
    </row>
    <row r="258" spans="1:8" ht="15" customHeight="1">
      <c r="A258" s="5">
        <v>45816</v>
      </c>
      <c r="B258" s="6" t="s">
        <v>40</v>
      </c>
      <c r="C258" s="6"/>
      <c r="D258" s="7">
        <v>6.3979999999999997</v>
      </c>
      <c r="E258" s="6" t="s">
        <v>87</v>
      </c>
      <c r="F258" s="6"/>
      <c r="G258">
        <f>_xlfn.XLOOKUP(B258,[1]Hoja1!$A:$A,[1]Hoja1!$G:$G,0)</f>
        <v>33</v>
      </c>
      <c r="H258" s="11"/>
    </row>
    <row r="259" spans="1:8" ht="15" customHeight="1">
      <c r="A259" s="5">
        <v>45817</v>
      </c>
      <c r="B259" s="6" t="s">
        <v>88</v>
      </c>
      <c r="C259" s="6">
        <v>428556</v>
      </c>
      <c r="D259" s="7">
        <v>10</v>
      </c>
      <c r="E259" s="6" t="s">
        <v>80</v>
      </c>
      <c r="F259" s="6"/>
      <c r="G259">
        <f>_xlfn.XLOOKUP(B259,[1]Hoja1!$A:$A,[1]Hoja1!$G:$G,0)</f>
        <v>21</v>
      </c>
      <c r="H259" s="11"/>
    </row>
    <row r="260" spans="1:8" ht="15" customHeight="1">
      <c r="A260" s="5">
        <v>45817</v>
      </c>
      <c r="B260" s="6" t="s">
        <v>70</v>
      </c>
      <c r="C260" s="6">
        <v>235978</v>
      </c>
      <c r="D260" s="7">
        <v>10</v>
      </c>
      <c r="E260" s="6"/>
      <c r="F260" s="6"/>
      <c r="G260">
        <f>_xlfn.XLOOKUP(B260,[1]Hoja1!$A:$A,[1]Hoja1!$G:$G,0)</f>
        <v>33</v>
      </c>
      <c r="H260" s="11"/>
    </row>
    <row r="261" spans="1:8" ht="15" customHeight="1">
      <c r="A261" s="5">
        <v>45817</v>
      </c>
      <c r="B261" s="6" t="s">
        <v>17</v>
      </c>
      <c r="C261" s="6">
        <v>634915</v>
      </c>
      <c r="D261" s="7">
        <v>25</v>
      </c>
      <c r="E261" s="6"/>
      <c r="F261" s="6"/>
      <c r="G261">
        <f>_xlfn.XLOOKUP(B261,[1]Hoja1!$A:$A,[1]Hoja1!$G:$G,0)</f>
        <v>14</v>
      </c>
      <c r="H261" s="11"/>
    </row>
    <row r="262" spans="1:8" ht="15" customHeight="1">
      <c r="A262" s="5">
        <v>45817</v>
      </c>
      <c r="B262" s="6" t="s">
        <v>44</v>
      </c>
      <c r="C262" s="6">
        <v>1141</v>
      </c>
      <c r="D262" s="7">
        <v>10</v>
      </c>
      <c r="E262" s="6"/>
      <c r="F262" s="6"/>
      <c r="G262">
        <f>_xlfn.XLOOKUP(B262,[1]Hoja1!$A:$A,[1]Hoja1!$G:$G,0)</f>
        <v>35</v>
      </c>
      <c r="H262" s="11"/>
    </row>
    <row r="263" spans="1:8" ht="15" customHeight="1">
      <c r="A263" s="5">
        <v>45817</v>
      </c>
      <c r="B263" s="6" t="s">
        <v>66</v>
      </c>
      <c r="C263" s="6">
        <v>194014</v>
      </c>
      <c r="D263" s="7">
        <v>10</v>
      </c>
      <c r="E263" s="6"/>
      <c r="F263" s="6"/>
      <c r="G263">
        <f>_xlfn.XLOOKUP(B263,[1]Hoja1!$A:$A,[1]Hoja1!$G:$G,0)</f>
        <v>33</v>
      </c>
      <c r="H263" s="11"/>
    </row>
    <row r="264" spans="1:8" ht="15" customHeight="1">
      <c r="A264" s="5">
        <v>45817</v>
      </c>
      <c r="B264" s="6" t="s">
        <v>27</v>
      </c>
      <c r="C264" s="6">
        <v>197015</v>
      </c>
      <c r="D264" s="7">
        <v>12</v>
      </c>
      <c r="E264" s="6"/>
      <c r="F264" s="6"/>
      <c r="G264">
        <f>_xlfn.XLOOKUP(B264,[1]Hoja1!$A:$A,[1]Hoja1!$G:$G,0)</f>
        <v>35</v>
      </c>
      <c r="H264" s="11"/>
    </row>
    <row r="265" spans="1:8" ht="15" customHeight="1">
      <c r="A265" s="5">
        <v>45817</v>
      </c>
      <c r="B265" s="6" t="s">
        <v>10</v>
      </c>
      <c r="C265" s="6">
        <v>136315</v>
      </c>
      <c r="D265" s="7">
        <v>10</v>
      </c>
      <c r="E265" s="6"/>
      <c r="F265" s="6"/>
      <c r="G265">
        <f>_xlfn.XLOOKUP(B265,[1]Hoja1!$A:$A,[1]Hoja1!$G:$G,0)</f>
        <v>40</v>
      </c>
      <c r="H265" s="11"/>
    </row>
    <row r="266" spans="1:8" ht="15" customHeight="1">
      <c r="A266" s="5">
        <v>45817</v>
      </c>
      <c r="B266" s="6" t="s">
        <v>48</v>
      </c>
      <c r="C266" s="6">
        <v>2443</v>
      </c>
      <c r="D266" s="7">
        <v>9</v>
      </c>
      <c r="E266" s="6"/>
      <c r="F266" s="6"/>
      <c r="G266">
        <f>_xlfn.XLOOKUP(B266,[1]Hoja1!$A:$A,[1]Hoja1!$G:$G,0)</f>
        <v>38</v>
      </c>
      <c r="H266" s="11"/>
    </row>
    <row r="267" spans="1:8" ht="15" customHeight="1">
      <c r="A267" s="5">
        <v>45817</v>
      </c>
      <c r="B267" s="6" t="s">
        <v>11</v>
      </c>
      <c r="C267" s="6">
        <v>46923</v>
      </c>
      <c r="D267" s="7">
        <v>9</v>
      </c>
      <c r="E267" s="6"/>
      <c r="F267" s="6"/>
      <c r="G267">
        <f>_xlfn.XLOOKUP(B267,[1]Hoja1!$A:$A,[1]Hoja1!$G:$G,0)</f>
        <v>35</v>
      </c>
      <c r="H267" s="11"/>
    </row>
    <row r="268" spans="1:8" ht="15" customHeight="1">
      <c r="A268" s="5">
        <v>45817</v>
      </c>
      <c r="B268" s="6" t="s">
        <v>89</v>
      </c>
      <c r="C268" s="6">
        <v>528812</v>
      </c>
      <c r="D268" s="7">
        <v>10</v>
      </c>
      <c r="E268" s="6"/>
      <c r="F268" s="6"/>
      <c r="G268">
        <f>_xlfn.XLOOKUP(B268,[1]Hoja1!$A:$A,[1]Hoja1!$G:$G,0)</f>
        <v>0</v>
      </c>
      <c r="H268" s="11"/>
    </row>
    <row r="269" spans="1:8" ht="15" customHeight="1">
      <c r="A269" s="5">
        <v>45817</v>
      </c>
      <c r="B269" s="6" t="s">
        <v>43</v>
      </c>
      <c r="C269" s="6">
        <v>11824</v>
      </c>
      <c r="D269" s="7">
        <v>10</v>
      </c>
      <c r="E269" s="6"/>
      <c r="F269" s="6"/>
      <c r="G269">
        <f>_xlfn.XLOOKUP(B269,[1]Hoja1!$A:$A,[1]Hoja1!$G:$G,0)</f>
        <v>35</v>
      </c>
      <c r="H269" s="11"/>
    </row>
    <row r="270" spans="1:8" ht="15" customHeight="1">
      <c r="A270" s="5">
        <v>45817</v>
      </c>
      <c r="B270" s="6" t="s">
        <v>49</v>
      </c>
      <c r="C270" s="6">
        <v>47215</v>
      </c>
      <c r="D270" s="7">
        <v>8</v>
      </c>
      <c r="E270" s="6"/>
      <c r="F270" s="6"/>
      <c r="G270">
        <f>_xlfn.XLOOKUP(B270,[1]Hoja1!$A:$A,[1]Hoja1!$G:$G,0)</f>
        <v>35</v>
      </c>
      <c r="H270" s="11"/>
    </row>
    <row r="271" spans="1:8" ht="15" customHeight="1">
      <c r="A271" s="5">
        <v>45817</v>
      </c>
      <c r="B271" s="6" t="s">
        <v>45</v>
      </c>
      <c r="C271" s="6">
        <v>170800</v>
      </c>
      <c r="D271" s="7">
        <v>10</v>
      </c>
      <c r="E271" s="6"/>
      <c r="F271" s="6"/>
      <c r="G271">
        <f>_xlfn.XLOOKUP(B271,[1]Hoja1!$A:$A,[1]Hoja1!$G:$G,0)</f>
        <v>29</v>
      </c>
      <c r="H271" s="11"/>
    </row>
    <row r="272" spans="1:8" ht="15" customHeight="1">
      <c r="A272" s="5">
        <v>45817</v>
      </c>
      <c r="B272" s="6" t="s">
        <v>72</v>
      </c>
      <c r="C272" s="6">
        <v>290733</v>
      </c>
      <c r="D272" s="7">
        <v>23</v>
      </c>
      <c r="E272" s="6"/>
      <c r="F272" s="6"/>
      <c r="G272">
        <f>_xlfn.XLOOKUP(B272,[1]Hoja1!$A:$A,[1]Hoja1!$G:$G,0)</f>
        <v>30</v>
      </c>
      <c r="H272" s="11"/>
    </row>
    <row r="273" spans="1:8" ht="15" customHeight="1">
      <c r="A273" s="5">
        <v>45817</v>
      </c>
      <c r="B273" s="6" t="s">
        <v>82</v>
      </c>
      <c r="C273" s="6">
        <v>453720</v>
      </c>
      <c r="D273" s="7">
        <v>10</v>
      </c>
      <c r="E273" s="6"/>
      <c r="F273" s="6"/>
      <c r="G273">
        <f>_xlfn.XLOOKUP(B273,[1]Hoja1!$A:$A,[1]Hoja1!$G:$G,0)</f>
        <v>38</v>
      </c>
      <c r="H273" s="11"/>
    </row>
    <row r="274" spans="1:8" ht="15" customHeight="1">
      <c r="A274" s="5">
        <v>45817</v>
      </c>
      <c r="B274" s="6" t="s">
        <v>36</v>
      </c>
      <c r="C274" s="6">
        <v>89371</v>
      </c>
      <c r="D274" s="7">
        <v>9</v>
      </c>
      <c r="E274" s="6"/>
      <c r="F274" s="6"/>
      <c r="G274">
        <f>_xlfn.XLOOKUP(B274,[1]Hoja1!$A:$A,[1]Hoja1!$G:$G,0)</f>
        <v>32</v>
      </c>
      <c r="H274" s="11"/>
    </row>
    <row r="275" spans="1:8" ht="15" customHeight="1">
      <c r="A275" s="5">
        <v>45817</v>
      </c>
      <c r="B275" s="6" t="s">
        <v>16</v>
      </c>
      <c r="C275" s="6">
        <v>205282</v>
      </c>
      <c r="D275" s="7">
        <v>8.4239999999999995</v>
      </c>
      <c r="E275" s="6"/>
      <c r="F275" s="6"/>
      <c r="G275">
        <f>_xlfn.XLOOKUP(B275,[1]Hoja1!$A:$A,[1]Hoja1!$G:$G,0)</f>
        <v>33</v>
      </c>
      <c r="H275" s="11"/>
    </row>
    <row r="276" spans="1:8" ht="15" customHeight="1">
      <c r="A276" s="5">
        <v>45817</v>
      </c>
      <c r="B276" s="6" t="s">
        <v>47</v>
      </c>
      <c r="C276" s="6">
        <v>341666</v>
      </c>
      <c r="D276" s="7">
        <v>30</v>
      </c>
      <c r="E276" s="6"/>
      <c r="F276" s="6"/>
      <c r="G276">
        <f>_xlfn.XLOOKUP(B276,[1]Hoja1!$A:$A,[1]Hoja1!$G:$G,0)</f>
        <v>16</v>
      </c>
      <c r="H276" s="11"/>
    </row>
    <row r="277" spans="1:8" ht="15" customHeight="1">
      <c r="A277" s="5">
        <v>45817</v>
      </c>
      <c r="B277" s="6" t="s">
        <v>26</v>
      </c>
      <c r="C277" s="6">
        <v>620319</v>
      </c>
      <c r="D277" s="7">
        <v>15</v>
      </c>
      <c r="E277" s="6"/>
      <c r="F277" s="6"/>
      <c r="G277">
        <f>_xlfn.XLOOKUP(B277,[1]Hoja1!$A:$A,[1]Hoja1!$G:$G,0)</f>
        <v>17</v>
      </c>
      <c r="H277" s="11"/>
    </row>
    <row r="278" spans="1:8" ht="15" customHeight="1">
      <c r="A278" s="5">
        <v>45817</v>
      </c>
      <c r="B278" s="6" t="s">
        <v>34</v>
      </c>
      <c r="C278" s="6">
        <v>13882</v>
      </c>
      <c r="D278" s="7">
        <v>9</v>
      </c>
      <c r="E278" s="6"/>
      <c r="F278" s="6"/>
      <c r="G278">
        <f>_xlfn.XLOOKUP(B278,[1]Hoja1!$A:$A,[1]Hoja1!$G:$G,0)</f>
        <v>38</v>
      </c>
      <c r="H278" s="11"/>
    </row>
    <row r="279" spans="1:8" ht="15" customHeight="1">
      <c r="A279" s="5">
        <v>45817</v>
      </c>
      <c r="B279" s="6" t="s">
        <v>41</v>
      </c>
      <c r="C279" s="6">
        <v>47125</v>
      </c>
      <c r="D279" s="7">
        <v>20</v>
      </c>
      <c r="E279" s="6"/>
      <c r="F279" s="6"/>
      <c r="G279">
        <f>_xlfn.XLOOKUP(B279,[1]Hoja1!$A:$A,[1]Hoja1!$G:$G,0)</f>
        <v>33</v>
      </c>
      <c r="H279" s="11"/>
    </row>
    <row r="280" spans="1:8" ht="15" customHeight="1">
      <c r="A280" s="5">
        <v>45817</v>
      </c>
      <c r="B280" s="6" t="s">
        <v>67</v>
      </c>
      <c r="C280" s="6">
        <v>983431</v>
      </c>
      <c r="D280" s="7">
        <v>20</v>
      </c>
      <c r="E280" s="6"/>
      <c r="F280" s="6"/>
      <c r="G280">
        <f>_xlfn.XLOOKUP(B280,[1]Hoja1!$A:$A,[1]Hoja1!$G:$G,0)</f>
        <v>19</v>
      </c>
      <c r="H280" s="11"/>
    </row>
    <row r="281" spans="1:8" ht="15" customHeight="1">
      <c r="A281" s="5">
        <v>45817</v>
      </c>
      <c r="B281" s="6" t="s">
        <v>25</v>
      </c>
      <c r="C281" s="6">
        <v>230662</v>
      </c>
      <c r="D281" s="7">
        <v>12</v>
      </c>
      <c r="E281" s="6"/>
      <c r="F281" s="6"/>
      <c r="G281">
        <f>_xlfn.XLOOKUP(B281,[1]Hoja1!$A:$A,[1]Hoja1!$G:$G,0)</f>
        <v>33</v>
      </c>
      <c r="H281" s="11"/>
    </row>
    <row r="282" spans="1:8" ht="15" customHeight="1">
      <c r="A282" s="5">
        <v>45817</v>
      </c>
      <c r="B282" s="6" t="s">
        <v>29</v>
      </c>
      <c r="C282" s="6">
        <v>416832</v>
      </c>
      <c r="D282" s="7">
        <v>10</v>
      </c>
      <c r="E282" s="6"/>
      <c r="F282" s="6"/>
      <c r="G282">
        <f>_xlfn.XLOOKUP(B282,[1]Hoja1!$A:$A,[1]Hoja1!$G:$G,0)</f>
        <v>33</v>
      </c>
      <c r="H282" s="11"/>
    </row>
    <row r="283" spans="1:8" ht="15" customHeight="1">
      <c r="A283" s="5">
        <v>45817</v>
      </c>
      <c r="B283" s="6" t="s">
        <v>21</v>
      </c>
      <c r="C283" s="6">
        <v>55739</v>
      </c>
      <c r="D283" s="7">
        <v>9</v>
      </c>
      <c r="E283" s="6"/>
      <c r="F283" s="6"/>
      <c r="G283">
        <f>_xlfn.XLOOKUP(B283,[1]Hoja1!$A:$A,[1]Hoja1!$G:$G,0)</f>
        <v>33</v>
      </c>
      <c r="H283" s="11"/>
    </row>
    <row r="284" spans="1:8" ht="15" customHeight="1">
      <c r="A284" s="5">
        <v>45817</v>
      </c>
      <c r="B284" s="6" t="s">
        <v>62</v>
      </c>
      <c r="C284" s="6">
        <v>184892</v>
      </c>
      <c r="D284" s="7">
        <v>8.0459999999999994</v>
      </c>
      <c r="E284" s="6"/>
      <c r="F284" s="6"/>
      <c r="G284">
        <f>_xlfn.XLOOKUP(B284,[1]Hoja1!$A:$A,[1]Hoja1!$G:$G,0)</f>
        <v>39</v>
      </c>
      <c r="H284" s="11"/>
    </row>
    <row r="285" spans="1:8" ht="15" customHeight="1">
      <c r="A285" s="5">
        <v>45817</v>
      </c>
      <c r="B285" s="6" t="s">
        <v>51</v>
      </c>
      <c r="C285" s="6">
        <v>846265</v>
      </c>
      <c r="D285" s="7">
        <v>35</v>
      </c>
      <c r="E285" s="6"/>
      <c r="F285" s="6"/>
      <c r="G285">
        <f>_xlfn.XLOOKUP(B285,[1]Hoja1!$A:$A,[1]Hoja1!$G:$G,0)</f>
        <v>19</v>
      </c>
      <c r="H285" s="11"/>
    </row>
    <row r="286" spans="1:8" ht="15" customHeight="1">
      <c r="A286" s="5">
        <v>45817</v>
      </c>
      <c r="B286" s="6" t="s">
        <v>52</v>
      </c>
      <c r="C286" s="6">
        <v>29941</v>
      </c>
      <c r="D286" s="7">
        <v>9</v>
      </c>
      <c r="E286" s="6"/>
      <c r="F286" s="6"/>
      <c r="G286">
        <f>_xlfn.XLOOKUP(B286,[1]Hoja1!$A:$A,[1]Hoja1!$G:$G,0)</f>
        <v>33</v>
      </c>
      <c r="H286" s="11"/>
    </row>
    <row r="287" spans="1:8" ht="15" customHeight="1">
      <c r="A287" s="5">
        <v>45817</v>
      </c>
      <c r="B287" s="6" t="s">
        <v>65</v>
      </c>
      <c r="C287" s="6">
        <v>62761</v>
      </c>
      <c r="D287" s="7">
        <v>9</v>
      </c>
      <c r="E287" s="6"/>
      <c r="F287" s="6"/>
      <c r="G287">
        <f>_xlfn.XLOOKUP(B287,[1]Hoja1!$A:$A,[1]Hoja1!$G:$G,0)</f>
        <v>31</v>
      </c>
      <c r="H287" s="11"/>
    </row>
    <row r="288" spans="1:8" ht="15" customHeight="1">
      <c r="A288" s="5">
        <v>45817</v>
      </c>
      <c r="B288" s="6" t="s">
        <v>28</v>
      </c>
      <c r="C288" s="6">
        <v>209704</v>
      </c>
      <c r="D288" s="7">
        <v>9</v>
      </c>
      <c r="E288" s="6"/>
      <c r="F288" s="6"/>
      <c r="G288">
        <f>_xlfn.XLOOKUP(B288,[1]Hoja1!$A:$A,[1]Hoja1!$G:$G,0)</f>
        <v>43</v>
      </c>
      <c r="H288" s="11"/>
    </row>
    <row r="289" spans="1:8" ht="15" customHeight="1">
      <c r="A289" s="5">
        <v>45817</v>
      </c>
      <c r="B289" s="6" t="s">
        <v>83</v>
      </c>
      <c r="C289" s="6"/>
      <c r="D289" s="7">
        <v>75</v>
      </c>
      <c r="E289" s="6"/>
      <c r="F289" s="6"/>
      <c r="G289">
        <f>_xlfn.XLOOKUP(B289,[1]Hoja1!$A:$A,[1]Hoja1!$G:$G,0)</f>
        <v>12</v>
      </c>
      <c r="H289" s="11"/>
    </row>
    <row r="290" spans="1:8" ht="15" customHeight="1">
      <c r="A290" s="5">
        <v>45817</v>
      </c>
      <c r="B290" s="6" t="s">
        <v>32</v>
      </c>
      <c r="C290" s="6">
        <v>33627</v>
      </c>
      <c r="D290" s="7">
        <v>9</v>
      </c>
      <c r="E290" s="6"/>
      <c r="F290" s="6"/>
      <c r="G290">
        <f>_xlfn.XLOOKUP(B290,[1]Hoja1!$A:$A,[1]Hoja1!$G:$G,0)</f>
        <v>30</v>
      </c>
      <c r="H290" s="11"/>
    </row>
    <row r="291" spans="1:8" ht="15" customHeight="1">
      <c r="A291" s="5">
        <v>45817</v>
      </c>
      <c r="B291" s="6" t="s">
        <v>46</v>
      </c>
      <c r="C291" s="6">
        <v>141790</v>
      </c>
      <c r="D291" s="7">
        <v>9</v>
      </c>
      <c r="E291" s="6" t="s">
        <v>90</v>
      </c>
      <c r="F291" s="6"/>
      <c r="G291">
        <f>_xlfn.XLOOKUP(B291,[1]Hoja1!$A:$A,[1]Hoja1!$G:$G,0)</f>
        <v>30</v>
      </c>
      <c r="H291" s="11"/>
    </row>
    <row r="292" spans="1:8" ht="15" customHeight="1">
      <c r="A292" s="5">
        <v>45817</v>
      </c>
      <c r="B292" s="6" t="s">
        <v>35</v>
      </c>
      <c r="C292" s="6">
        <v>51595</v>
      </c>
      <c r="D292" s="7">
        <v>9</v>
      </c>
      <c r="E292" s="6"/>
      <c r="F292" s="6"/>
      <c r="G292">
        <f>_xlfn.XLOOKUP(B292,[1]Hoja1!$A:$A,[1]Hoja1!$G:$G,0)</f>
        <v>35</v>
      </c>
      <c r="H292" s="11"/>
    </row>
    <row r="293" spans="1:8" ht="15" customHeight="1">
      <c r="A293" s="5">
        <v>45817</v>
      </c>
      <c r="B293" s="6" t="s">
        <v>15</v>
      </c>
      <c r="C293" s="6">
        <v>165461</v>
      </c>
      <c r="D293" s="7">
        <v>37.436999999999998</v>
      </c>
      <c r="E293" s="6"/>
      <c r="F293" s="6"/>
      <c r="G293">
        <f>_xlfn.XLOOKUP(B293,[1]Hoja1!$A:$A,[1]Hoja1!$G:$G,0)</f>
        <v>16</v>
      </c>
      <c r="H293" s="11"/>
    </row>
    <row r="294" spans="1:8" ht="15" customHeight="1">
      <c r="A294" s="5">
        <v>45817</v>
      </c>
      <c r="B294" s="6" t="s">
        <v>31</v>
      </c>
      <c r="C294" s="6">
        <v>554677</v>
      </c>
      <c r="D294" s="7">
        <f>21.885+28</f>
        <v>49.885000000000005</v>
      </c>
      <c r="E294" s="6"/>
      <c r="F294" s="6"/>
      <c r="G294">
        <f>_xlfn.XLOOKUP(B294,[1]Hoja1!$A:$A,[1]Hoja1!$G:$G,0)</f>
        <v>14</v>
      </c>
      <c r="H294" s="11"/>
    </row>
    <row r="295" spans="1:8" ht="15" customHeight="1">
      <c r="A295" s="5">
        <v>45817</v>
      </c>
      <c r="B295" s="6" t="s">
        <v>73</v>
      </c>
      <c r="C295" s="6">
        <v>161509</v>
      </c>
      <c r="D295" s="7">
        <v>10</v>
      </c>
      <c r="E295" s="6"/>
      <c r="F295" s="6"/>
      <c r="G295">
        <f>_xlfn.XLOOKUP(B295,[1]Hoja1!$A:$A,[1]Hoja1!$G:$G,0)</f>
        <v>38</v>
      </c>
      <c r="H295" s="11"/>
    </row>
    <row r="296" spans="1:8" ht="15" customHeight="1">
      <c r="A296" s="5">
        <v>45818</v>
      </c>
      <c r="B296" s="6" t="s">
        <v>16</v>
      </c>
      <c r="C296" s="6">
        <v>205490</v>
      </c>
      <c r="D296" s="7">
        <v>7.2279999999999998</v>
      </c>
      <c r="E296" s="6"/>
      <c r="F296" s="6"/>
      <c r="G296">
        <f>_xlfn.XLOOKUP(B296,[1]Hoja1!$A:$A,[1]Hoja1!$G:$G,0)</f>
        <v>33</v>
      </c>
      <c r="H296" s="11"/>
    </row>
    <row r="297" spans="1:8" ht="15" customHeight="1">
      <c r="A297" s="5">
        <v>45818</v>
      </c>
      <c r="B297" s="6" t="s">
        <v>19</v>
      </c>
      <c r="C297" s="6">
        <v>100259</v>
      </c>
      <c r="D297" s="7">
        <v>25</v>
      </c>
      <c r="E297" s="6"/>
      <c r="F297" s="6"/>
      <c r="G297">
        <f>_xlfn.XLOOKUP(B297,[1]Hoja1!$A:$A,[1]Hoja1!$G:$G,0)</f>
        <v>20</v>
      </c>
      <c r="H297" s="11"/>
    </row>
    <row r="298" spans="1:8" ht="15" customHeight="1">
      <c r="A298" s="5">
        <v>45818</v>
      </c>
      <c r="B298" s="6" t="s">
        <v>11</v>
      </c>
      <c r="C298" s="6">
        <v>47113</v>
      </c>
      <c r="D298" s="7">
        <v>8.5079999999999991</v>
      </c>
      <c r="E298" s="6"/>
      <c r="F298" s="6"/>
      <c r="G298">
        <f>_xlfn.XLOOKUP(B298,[1]Hoja1!$A:$A,[1]Hoja1!$G:$G,0)</f>
        <v>35</v>
      </c>
      <c r="H298" s="11"/>
    </row>
    <row r="299" spans="1:8" ht="15" customHeight="1">
      <c r="A299" s="5">
        <v>45818</v>
      </c>
      <c r="B299" s="6" t="s">
        <v>83</v>
      </c>
      <c r="C299" s="6"/>
      <c r="D299" s="7">
        <v>50</v>
      </c>
      <c r="E299" s="6"/>
      <c r="F299" s="6"/>
      <c r="G299">
        <f>_xlfn.XLOOKUP(B299,[1]Hoja1!$A:$A,[1]Hoja1!$G:$G,0)</f>
        <v>12</v>
      </c>
      <c r="H299" s="11"/>
    </row>
    <row r="300" spans="1:8" ht="15" customHeight="1">
      <c r="A300" s="5">
        <v>45818</v>
      </c>
      <c r="B300" s="6" t="s">
        <v>43</v>
      </c>
      <c r="C300" s="6">
        <v>12273</v>
      </c>
      <c r="D300" s="7">
        <v>10</v>
      </c>
      <c r="E300" s="6"/>
      <c r="F300" s="6"/>
      <c r="G300">
        <f>_xlfn.XLOOKUP(B300,[1]Hoja1!$A:$A,[1]Hoja1!$G:$G,0)</f>
        <v>35</v>
      </c>
      <c r="H300" s="11"/>
    </row>
    <row r="301" spans="1:8" ht="15" customHeight="1">
      <c r="A301" s="5">
        <v>45818</v>
      </c>
      <c r="B301" s="6" t="s">
        <v>39</v>
      </c>
      <c r="C301" s="6">
        <v>40405</v>
      </c>
      <c r="D301" s="7">
        <v>9</v>
      </c>
      <c r="E301" s="6"/>
      <c r="F301" s="6"/>
      <c r="G301">
        <f>_xlfn.XLOOKUP(B301,[1]Hoja1!$A:$A,[1]Hoja1!$G:$G,0)</f>
        <v>35</v>
      </c>
      <c r="H301" s="11"/>
    </row>
    <row r="302" spans="1:8" ht="15" customHeight="1">
      <c r="A302" s="5">
        <v>45818</v>
      </c>
      <c r="B302" s="6" t="s">
        <v>49</v>
      </c>
      <c r="C302" s="6">
        <v>47621</v>
      </c>
      <c r="D302" s="7">
        <v>8</v>
      </c>
      <c r="E302" s="6"/>
      <c r="F302" s="6"/>
      <c r="G302">
        <f>_xlfn.XLOOKUP(B302,[1]Hoja1!$A:$A,[1]Hoja1!$G:$G,0)</f>
        <v>35</v>
      </c>
      <c r="H302" s="11"/>
    </row>
    <row r="303" spans="1:8" ht="15" customHeight="1">
      <c r="A303" s="5">
        <v>45818</v>
      </c>
      <c r="B303" s="6" t="s">
        <v>56</v>
      </c>
      <c r="C303" s="6">
        <v>7567</v>
      </c>
      <c r="D303" s="7">
        <v>8</v>
      </c>
      <c r="E303" s="6"/>
      <c r="F303" s="6"/>
      <c r="G303">
        <f>_xlfn.XLOOKUP(B303,[1]Hoja1!$A:$A,[1]Hoja1!$G:$G,0)</f>
        <v>33</v>
      </c>
      <c r="H303" s="11"/>
    </row>
    <row r="304" spans="1:8" ht="15" customHeight="1">
      <c r="A304" s="5">
        <v>45818</v>
      </c>
      <c r="B304" s="6" t="s">
        <v>15</v>
      </c>
      <c r="C304" s="6">
        <v>165941</v>
      </c>
      <c r="D304" s="7">
        <v>54.753999999999998</v>
      </c>
      <c r="E304" s="6"/>
      <c r="F304" s="6"/>
      <c r="G304">
        <f>_xlfn.XLOOKUP(B304,[1]Hoja1!$A:$A,[1]Hoja1!$G:$G,0)</f>
        <v>16</v>
      </c>
      <c r="H304" s="11"/>
    </row>
    <row r="305" spans="1:8" ht="15" customHeight="1">
      <c r="A305" s="5">
        <v>45818</v>
      </c>
      <c r="B305" s="6" t="s">
        <v>20</v>
      </c>
      <c r="C305" s="6">
        <v>199943</v>
      </c>
      <c r="D305" s="7">
        <v>10</v>
      </c>
      <c r="E305" s="6"/>
      <c r="F305" s="6"/>
      <c r="G305">
        <f>_xlfn.XLOOKUP(B305,[1]Hoja1!$A:$A,[1]Hoja1!$G:$G,0)</f>
        <v>26</v>
      </c>
      <c r="H305" s="11"/>
    </row>
    <row r="306" spans="1:8" ht="15" customHeight="1">
      <c r="A306" s="5">
        <v>45818</v>
      </c>
      <c r="B306" s="6" t="s">
        <v>12</v>
      </c>
      <c r="C306" s="6">
        <v>50450</v>
      </c>
      <c r="D306" s="7">
        <v>9</v>
      </c>
      <c r="E306" s="6"/>
      <c r="F306" s="6"/>
      <c r="G306">
        <f>_xlfn.XLOOKUP(B306,[1]Hoja1!$A:$A,[1]Hoja1!$G:$G,0)</f>
        <v>33</v>
      </c>
      <c r="H306" s="11"/>
    </row>
    <row r="307" spans="1:8" ht="15" customHeight="1">
      <c r="A307" s="5">
        <v>45818</v>
      </c>
      <c r="B307" s="6" t="s">
        <v>37</v>
      </c>
      <c r="C307" s="6">
        <v>135377</v>
      </c>
      <c r="D307" s="7">
        <v>10</v>
      </c>
      <c r="E307" s="6"/>
      <c r="F307" s="6"/>
      <c r="G307">
        <f>_xlfn.XLOOKUP(B307,[1]Hoja1!$A:$A,[1]Hoja1!$G:$G,0)</f>
        <v>32</v>
      </c>
      <c r="H307" s="11"/>
    </row>
    <row r="308" spans="1:8" ht="15" customHeight="1">
      <c r="A308" s="5">
        <v>45818</v>
      </c>
      <c r="B308" s="6" t="s">
        <v>17</v>
      </c>
      <c r="C308" s="6">
        <v>635300</v>
      </c>
      <c r="D308" s="7">
        <v>28</v>
      </c>
      <c r="E308" s="6"/>
      <c r="F308" s="6"/>
      <c r="G308">
        <f>_xlfn.XLOOKUP(B308,[1]Hoja1!$A:$A,[1]Hoja1!$G:$G,0)</f>
        <v>14</v>
      </c>
      <c r="H308" s="11"/>
    </row>
    <row r="309" spans="1:8" ht="15" customHeight="1">
      <c r="A309" s="5">
        <v>45818</v>
      </c>
      <c r="B309" s="6" t="s">
        <v>82</v>
      </c>
      <c r="C309" s="6">
        <v>453965</v>
      </c>
      <c r="D309" s="7">
        <v>10</v>
      </c>
      <c r="E309" s="6"/>
      <c r="F309" s="6"/>
      <c r="G309">
        <f>_xlfn.XLOOKUP(B309,[1]Hoja1!$A:$A,[1]Hoja1!$G:$G,0)</f>
        <v>38</v>
      </c>
      <c r="H309" s="11"/>
    </row>
    <row r="310" spans="1:8" ht="15" customHeight="1">
      <c r="A310" s="5">
        <v>45818</v>
      </c>
      <c r="B310" s="6" t="s">
        <v>71</v>
      </c>
      <c r="C310" s="6"/>
      <c r="D310" s="7">
        <v>20</v>
      </c>
      <c r="E310" s="6"/>
      <c r="F310" s="6"/>
      <c r="G310">
        <f>_xlfn.XLOOKUP(B310,[1]Hoja1!$A:$A,[1]Hoja1!$G:$G,0)</f>
        <v>33</v>
      </c>
      <c r="H310" s="11"/>
    </row>
    <row r="311" spans="1:8" ht="15" customHeight="1">
      <c r="A311" s="5">
        <v>45818</v>
      </c>
      <c r="B311" s="6" t="s">
        <v>31</v>
      </c>
      <c r="C311" s="6">
        <v>555103</v>
      </c>
      <c r="D311" s="7">
        <v>25</v>
      </c>
      <c r="E311" s="6"/>
      <c r="F311" s="6"/>
      <c r="G311">
        <f>_xlfn.XLOOKUP(B311,[1]Hoja1!$A:$A,[1]Hoja1!$G:$G,0)</f>
        <v>14</v>
      </c>
      <c r="H311" s="11"/>
    </row>
    <row r="312" spans="1:8" ht="15" customHeight="1">
      <c r="A312" s="5">
        <v>45818</v>
      </c>
      <c r="B312" s="6" t="s">
        <v>89</v>
      </c>
      <c r="C312" s="6">
        <v>528812</v>
      </c>
      <c r="D312" s="7">
        <v>10</v>
      </c>
      <c r="E312" s="6"/>
      <c r="F312" s="6"/>
      <c r="G312">
        <f>_xlfn.XLOOKUP(B312,[1]Hoja1!$A:$A,[1]Hoja1!$G:$G,0)</f>
        <v>0</v>
      </c>
      <c r="H312" s="11"/>
    </row>
    <row r="313" spans="1:8" ht="15" customHeight="1">
      <c r="A313" s="5">
        <v>45818</v>
      </c>
      <c r="B313" s="6" t="s">
        <v>24</v>
      </c>
      <c r="C313" s="6">
        <v>97378</v>
      </c>
      <c r="D313" s="7">
        <v>7.5659999999999998</v>
      </c>
      <c r="E313" s="6"/>
      <c r="F313" s="6"/>
      <c r="G313">
        <f>_xlfn.XLOOKUP(B313,[1]Hoja1!$A:$A,[1]Hoja1!$G:$G,0)</f>
        <v>33</v>
      </c>
      <c r="H313" s="11"/>
    </row>
    <row r="314" spans="1:8" ht="15" customHeight="1">
      <c r="A314" s="5">
        <v>45818</v>
      </c>
      <c r="B314" s="6" t="s">
        <v>91</v>
      </c>
      <c r="C314" s="6">
        <v>404119</v>
      </c>
      <c r="D314" s="7">
        <v>15</v>
      </c>
      <c r="E314" s="6"/>
      <c r="F314" s="6"/>
      <c r="G314">
        <f>_xlfn.XLOOKUP(B314,[1]Hoja1!$A:$A,[1]Hoja1!$G:$G,0)</f>
        <v>0</v>
      </c>
      <c r="H314" s="11"/>
    </row>
    <row r="315" spans="1:8" ht="15" customHeight="1">
      <c r="A315" s="5">
        <v>45818</v>
      </c>
      <c r="B315" s="6" t="s">
        <v>70</v>
      </c>
      <c r="C315" s="6">
        <v>236141</v>
      </c>
      <c r="D315" s="7">
        <v>10</v>
      </c>
      <c r="E315" s="6"/>
      <c r="F315" s="6"/>
      <c r="G315">
        <f>_xlfn.XLOOKUP(B315,[1]Hoja1!$A:$A,[1]Hoja1!$G:$G,0)</f>
        <v>33</v>
      </c>
      <c r="H315" s="11"/>
    </row>
    <row r="316" spans="1:8" ht="15" customHeight="1">
      <c r="A316" s="5">
        <v>45818</v>
      </c>
      <c r="B316" s="6" t="s">
        <v>47</v>
      </c>
      <c r="C316" s="6">
        <v>342101</v>
      </c>
      <c r="D316" s="7">
        <v>28</v>
      </c>
      <c r="E316" s="6"/>
      <c r="F316" s="6"/>
      <c r="G316">
        <f>_xlfn.XLOOKUP(B316,[1]Hoja1!$A:$A,[1]Hoja1!$G:$G,0)</f>
        <v>16</v>
      </c>
      <c r="H316" s="11"/>
    </row>
    <row r="317" spans="1:8" ht="15" customHeight="1">
      <c r="A317" s="5">
        <v>45818</v>
      </c>
      <c r="B317" s="6" t="s">
        <v>25</v>
      </c>
      <c r="C317" s="6">
        <v>230972</v>
      </c>
      <c r="D317" s="7">
        <v>12</v>
      </c>
      <c r="E317" s="6"/>
      <c r="F317" s="6"/>
      <c r="G317">
        <f>_xlfn.XLOOKUP(B317,[1]Hoja1!$A:$A,[1]Hoja1!$G:$G,0)</f>
        <v>33</v>
      </c>
      <c r="H317" s="11"/>
    </row>
    <row r="318" spans="1:8" ht="15" customHeight="1">
      <c r="A318" s="5">
        <v>45818</v>
      </c>
      <c r="B318" s="6" t="s">
        <v>29</v>
      </c>
      <c r="C318" s="6">
        <v>416832</v>
      </c>
      <c r="D318" s="7">
        <v>10</v>
      </c>
      <c r="E318" s="6"/>
      <c r="F318" s="6"/>
      <c r="G318">
        <f>_xlfn.XLOOKUP(B318,[1]Hoja1!$A:$A,[1]Hoja1!$G:$G,0)</f>
        <v>33</v>
      </c>
      <c r="H318" s="11"/>
    </row>
    <row r="319" spans="1:8" ht="15" customHeight="1">
      <c r="A319" s="5">
        <v>45818</v>
      </c>
      <c r="B319" s="6" t="s">
        <v>41</v>
      </c>
      <c r="C319" s="6">
        <v>47444</v>
      </c>
      <c r="D319" s="7">
        <v>10</v>
      </c>
      <c r="E319" s="6"/>
      <c r="F319" s="6"/>
      <c r="G319">
        <f>_xlfn.XLOOKUP(B319,[1]Hoja1!$A:$A,[1]Hoja1!$G:$G,0)</f>
        <v>33</v>
      </c>
      <c r="H319" s="11"/>
    </row>
    <row r="320" spans="1:8" ht="15" customHeight="1">
      <c r="A320" s="5">
        <v>45818</v>
      </c>
      <c r="B320" s="6" t="s">
        <v>28</v>
      </c>
      <c r="C320" s="6">
        <v>209998</v>
      </c>
      <c r="D320" s="7">
        <v>6.2969999999999997</v>
      </c>
      <c r="E320" s="6"/>
      <c r="F320" s="6"/>
      <c r="G320">
        <f>_xlfn.XLOOKUP(B320,[1]Hoja1!$A:$A,[1]Hoja1!$G:$G,0)</f>
        <v>43</v>
      </c>
      <c r="H320" s="11"/>
    </row>
    <row r="321" spans="1:8" ht="15" customHeight="1">
      <c r="A321" s="5">
        <v>45818</v>
      </c>
      <c r="B321" s="6" t="s">
        <v>67</v>
      </c>
      <c r="C321" s="6">
        <v>983789</v>
      </c>
      <c r="D321" s="7">
        <v>20</v>
      </c>
      <c r="E321" s="6"/>
      <c r="F321" s="6"/>
      <c r="G321">
        <f>_xlfn.XLOOKUP(B321,[1]Hoja1!$A:$A,[1]Hoja1!$G:$G,0)</f>
        <v>19</v>
      </c>
      <c r="H321" s="11"/>
    </row>
    <row r="322" spans="1:8" ht="15" customHeight="1">
      <c r="A322" s="5">
        <v>45818</v>
      </c>
      <c r="B322" s="6" t="s">
        <v>21</v>
      </c>
      <c r="C322" s="6">
        <v>55926</v>
      </c>
      <c r="D322" s="7">
        <v>9</v>
      </c>
      <c r="E322" s="6"/>
      <c r="F322" s="6"/>
      <c r="G322">
        <f>_xlfn.XLOOKUP(B322,[1]Hoja1!$A:$A,[1]Hoja1!$G:$G,0)</f>
        <v>33</v>
      </c>
      <c r="H322" s="11"/>
    </row>
    <row r="323" spans="1:8" ht="15" customHeight="1">
      <c r="A323" s="5">
        <v>45818</v>
      </c>
      <c r="B323" s="6" t="s">
        <v>52</v>
      </c>
      <c r="C323" s="6">
        <v>30047</v>
      </c>
      <c r="D323" s="7">
        <v>9</v>
      </c>
      <c r="E323" s="6"/>
      <c r="F323" s="6"/>
      <c r="G323">
        <f>_xlfn.XLOOKUP(B323,[1]Hoja1!$A:$A,[1]Hoja1!$G:$G,0)</f>
        <v>33</v>
      </c>
      <c r="H323" s="11"/>
    </row>
    <row r="324" spans="1:8" ht="15" customHeight="1">
      <c r="A324" s="5">
        <v>45818</v>
      </c>
      <c r="B324" s="6" t="s">
        <v>45</v>
      </c>
      <c r="C324" s="6">
        <v>170800</v>
      </c>
      <c r="D324" s="7">
        <v>10</v>
      </c>
      <c r="E324" s="6"/>
      <c r="F324" s="6"/>
      <c r="G324">
        <f>_xlfn.XLOOKUP(B324,[1]Hoja1!$A:$A,[1]Hoja1!$G:$G,0)</f>
        <v>29</v>
      </c>
      <c r="H324" s="11"/>
    </row>
    <row r="325" spans="1:8" ht="15" customHeight="1">
      <c r="A325" s="5">
        <v>45818</v>
      </c>
      <c r="B325" s="6" t="s">
        <v>92</v>
      </c>
      <c r="C325" s="6">
        <v>996705</v>
      </c>
      <c r="D325" s="7">
        <v>9.3610000000000007</v>
      </c>
      <c r="E325" s="6" t="s">
        <v>80</v>
      </c>
      <c r="F325" s="6"/>
      <c r="G325">
        <f>_xlfn.XLOOKUP(B325,[1]Hoja1!$A:$A,[1]Hoja1!$G:$G,0)</f>
        <v>0</v>
      </c>
      <c r="H325" s="11"/>
    </row>
    <row r="326" spans="1:8" ht="15" customHeight="1">
      <c r="A326" s="5">
        <v>45818</v>
      </c>
      <c r="B326" s="6" t="s">
        <v>51</v>
      </c>
      <c r="C326" s="6">
        <v>846611</v>
      </c>
      <c r="D326" s="7">
        <v>17</v>
      </c>
      <c r="E326" s="6"/>
      <c r="F326" s="6"/>
      <c r="G326">
        <f>_xlfn.XLOOKUP(B326,[1]Hoja1!$A:$A,[1]Hoja1!$G:$G,0)</f>
        <v>19</v>
      </c>
      <c r="H326" s="11"/>
    </row>
    <row r="327" spans="1:8" ht="15" customHeight="1">
      <c r="A327" s="5">
        <v>45818</v>
      </c>
      <c r="B327" s="6" t="s">
        <v>46</v>
      </c>
      <c r="C327" s="6">
        <v>141967</v>
      </c>
      <c r="D327" s="7">
        <v>8.6110000000000007</v>
      </c>
      <c r="E327" s="6"/>
      <c r="F327" s="6"/>
      <c r="G327">
        <f>_xlfn.XLOOKUP(B327,[1]Hoja1!$A:$A,[1]Hoja1!$G:$G,0)</f>
        <v>30</v>
      </c>
      <c r="H327" s="11"/>
    </row>
    <row r="328" spans="1:8" ht="15" customHeight="1">
      <c r="A328" s="5">
        <v>45818</v>
      </c>
      <c r="B328" s="6" t="s">
        <v>59</v>
      </c>
      <c r="C328" s="6">
        <v>277646</v>
      </c>
      <c r="D328" s="7">
        <v>10</v>
      </c>
      <c r="E328" s="6"/>
      <c r="F328" s="6"/>
      <c r="G328">
        <f>_xlfn.XLOOKUP(B328,[1]Hoja1!$A:$A,[1]Hoja1!$G:$G,0)</f>
        <v>28</v>
      </c>
      <c r="H328" s="11"/>
    </row>
    <row r="329" spans="1:8" ht="15" customHeight="1">
      <c r="A329" s="5">
        <v>45818</v>
      </c>
      <c r="B329" s="6" t="s">
        <v>30</v>
      </c>
      <c r="C329" s="6">
        <v>77610</v>
      </c>
      <c r="D329" s="7">
        <v>8</v>
      </c>
      <c r="E329" s="6"/>
      <c r="F329" s="6"/>
      <c r="G329">
        <f>_xlfn.XLOOKUP(B329,[1]Hoja1!$A:$A,[1]Hoja1!$G:$G,0)</f>
        <v>33</v>
      </c>
      <c r="H329" s="11"/>
    </row>
    <row r="330" spans="1:8" ht="15" customHeight="1">
      <c r="A330" s="5">
        <v>45818</v>
      </c>
      <c r="B330" s="6" t="s">
        <v>22</v>
      </c>
      <c r="C330" s="6">
        <v>160911</v>
      </c>
      <c r="D330" s="7">
        <v>8</v>
      </c>
      <c r="E330" s="6"/>
      <c r="F330" s="6"/>
      <c r="G330">
        <f>_xlfn.XLOOKUP(B330,[1]Hoja1!$A:$A,[1]Hoja1!$G:$G,0)</f>
        <v>38</v>
      </c>
      <c r="H330" s="11"/>
    </row>
    <row r="331" spans="1:8" ht="15" customHeight="1">
      <c r="A331" s="5">
        <v>45818</v>
      </c>
      <c r="B331" s="6" t="s">
        <v>32</v>
      </c>
      <c r="C331" s="6">
        <v>33810</v>
      </c>
      <c r="D331" s="7">
        <v>8</v>
      </c>
      <c r="E331" s="6"/>
      <c r="F331" s="6"/>
      <c r="G331">
        <f>_xlfn.XLOOKUP(B331,[1]Hoja1!$A:$A,[1]Hoja1!$G:$G,0)</f>
        <v>30</v>
      </c>
      <c r="H331" s="11"/>
    </row>
    <row r="332" spans="1:8" ht="15" customHeight="1">
      <c r="A332" s="5">
        <v>45818</v>
      </c>
      <c r="B332" s="6" t="s">
        <v>93</v>
      </c>
      <c r="C332" s="6">
        <v>404119</v>
      </c>
      <c r="D332" s="7">
        <v>15</v>
      </c>
      <c r="E332" s="6"/>
      <c r="F332" s="6"/>
      <c r="G332">
        <f>_xlfn.XLOOKUP(B332,[1]Hoja1!$A:$A,[1]Hoja1!$G:$G,0)</f>
        <v>30</v>
      </c>
      <c r="H332" s="11"/>
    </row>
    <row r="333" spans="1:8" ht="15" customHeight="1">
      <c r="A333" s="5">
        <v>45818</v>
      </c>
      <c r="B333" s="6" t="s">
        <v>35</v>
      </c>
      <c r="C333" s="6">
        <v>51902</v>
      </c>
      <c r="D333" s="7">
        <v>8.4049999999999994</v>
      </c>
      <c r="E333" s="6"/>
      <c r="F333" s="6"/>
      <c r="G333">
        <f>_xlfn.XLOOKUP(B333,[1]Hoja1!$A:$A,[1]Hoja1!$G:$G,0)</f>
        <v>35</v>
      </c>
      <c r="H333" s="11"/>
    </row>
    <row r="334" spans="1:8" ht="15" customHeight="1">
      <c r="A334" s="5">
        <v>45818</v>
      </c>
      <c r="B334" s="6" t="s">
        <v>13</v>
      </c>
      <c r="C334" s="6">
        <v>365282</v>
      </c>
      <c r="D334" s="7">
        <v>27.58</v>
      </c>
      <c r="E334" s="6"/>
      <c r="F334" s="6"/>
      <c r="G334">
        <f>_xlfn.XLOOKUP(B334,[1]Hoja1!$A:$A,[1]Hoja1!$G:$G,0)</f>
        <v>33</v>
      </c>
      <c r="H334" s="11"/>
    </row>
    <row r="335" spans="1:8" ht="15" customHeight="1">
      <c r="A335" s="5">
        <v>45818</v>
      </c>
      <c r="B335" s="6" t="s">
        <v>57</v>
      </c>
      <c r="C335" s="6"/>
      <c r="D335" s="7">
        <v>11.276999999999999</v>
      </c>
      <c r="E335" s="6"/>
      <c r="F335" s="6"/>
      <c r="G335">
        <f>_xlfn.XLOOKUP(B335,[1]Hoja1!$A:$A,[1]Hoja1!$G:$G,0)</f>
        <v>33</v>
      </c>
      <c r="H335" s="11"/>
    </row>
    <row r="336" spans="1:8" ht="15" customHeight="1">
      <c r="A336" s="5">
        <v>45818</v>
      </c>
      <c r="B336" s="6" t="s">
        <v>53</v>
      </c>
      <c r="C336" s="6"/>
      <c r="D336" s="7">
        <v>36.229999999999997</v>
      </c>
      <c r="E336" s="6"/>
      <c r="F336" s="6"/>
      <c r="G336">
        <f>_xlfn.XLOOKUP(B336,[1]Hoja1!$A:$A,[1]Hoja1!$G:$G,0)</f>
        <v>20</v>
      </c>
      <c r="H336" s="11"/>
    </row>
    <row r="337" spans="1:8" ht="15" customHeight="1">
      <c r="A337" s="5">
        <v>45818</v>
      </c>
      <c r="B337" s="6" t="s">
        <v>73</v>
      </c>
      <c r="C337" s="6">
        <v>161868</v>
      </c>
      <c r="D337" s="7">
        <v>10</v>
      </c>
      <c r="E337" s="6"/>
      <c r="F337" s="6"/>
      <c r="G337">
        <f>_xlfn.XLOOKUP(B337,[1]Hoja1!$A:$A,[1]Hoja1!$G:$G,0)</f>
        <v>38</v>
      </c>
      <c r="H337" s="11"/>
    </row>
    <row r="338" spans="1:8" ht="15" customHeight="1">
      <c r="A338" s="5">
        <v>45818</v>
      </c>
      <c r="B338" s="6" t="s">
        <v>63</v>
      </c>
      <c r="C338" s="6">
        <v>10051</v>
      </c>
      <c r="D338" s="7">
        <v>11.654999999999999</v>
      </c>
      <c r="E338" s="6"/>
      <c r="F338" s="6"/>
      <c r="G338">
        <f>_xlfn.XLOOKUP(B338,[1]Hoja1!$A:$A,[1]Hoja1!$G:$G,0)</f>
        <v>38</v>
      </c>
      <c r="H338" s="11"/>
    </row>
    <row r="339" spans="1:8" ht="15" customHeight="1">
      <c r="A339" s="5">
        <v>45818</v>
      </c>
      <c r="B339" s="6" t="s">
        <v>72</v>
      </c>
      <c r="C339" s="6">
        <v>291282</v>
      </c>
      <c r="D339" s="7">
        <v>20</v>
      </c>
      <c r="E339" s="6"/>
      <c r="F339" s="6"/>
      <c r="G339">
        <f>_xlfn.XLOOKUP(B339,[1]Hoja1!$A:$A,[1]Hoja1!$G:$G,0)</f>
        <v>30</v>
      </c>
      <c r="H339" s="11"/>
    </row>
    <row r="340" spans="1:8" ht="15" customHeight="1">
      <c r="A340" s="5">
        <v>45818</v>
      </c>
      <c r="B340" s="6" t="s">
        <v>85</v>
      </c>
      <c r="C340" s="6"/>
      <c r="D340" s="7">
        <v>19.422000000000001</v>
      </c>
      <c r="E340" s="6"/>
      <c r="F340" s="6"/>
      <c r="G340">
        <f>_xlfn.XLOOKUP(B340,[1]Hoja1!$A:$A,[1]Hoja1!$G:$G,0)</f>
        <v>33</v>
      </c>
      <c r="H340" s="11"/>
    </row>
    <row r="341" spans="1:8" ht="15" customHeight="1">
      <c r="A341" s="5">
        <v>45818</v>
      </c>
      <c r="B341" s="6" t="s">
        <v>26</v>
      </c>
      <c r="C341" s="6"/>
      <c r="D341" s="7">
        <v>15</v>
      </c>
      <c r="E341" s="6"/>
      <c r="F341" s="6"/>
      <c r="G341">
        <f>_xlfn.XLOOKUP(B341,[1]Hoja1!$A:$A,[1]Hoja1!$G:$G,0)</f>
        <v>17</v>
      </c>
      <c r="H341" s="11"/>
    </row>
    <row r="342" spans="1:8" ht="15" customHeight="1">
      <c r="A342" s="5">
        <v>45818</v>
      </c>
      <c r="B342" s="6" t="s">
        <v>62</v>
      </c>
      <c r="C342" s="6"/>
      <c r="D342" s="7">
        <v>7.0019999999999998</v>
      </c>
      <c r="E342" s="6"/>
      <c r="F342" s="6"/>
      <c r="G342">
        <f>_xlfn.XLOOKUP(B342,[1]Hoja1!$A:$A,[1]Hoja1!$G:$G,0)</f>
        <v>39</v>
      </c>
      <c r="H342" s="11"/>
    </row>
    <row r="343" spans="1:8" ht="15" customHeight="1">
      <c r="A343" s="5">
        <v>45818</v>
      </c>
      <c r="B343" s="6" t="s">
        <v>94</v>
      </c>
      <c r="C343" s="6"/>
      <c r="D343" s="7">
        <v>13.573</v>
      </c>
      <c r="E343" s="6"/>
      <c r="F343" s="6"/>
      <c r="G343">
        <f>_xlfn.XLOOKUP(B343,[1]Hoja1!$A:$A,[1]Hoja1!$G:$G,0)</f>
        <v>29</v>
      </c>
      <c r="H343" s="11"/>
    </row>
    <row r="344" spans="1:8" ht="15" customHeight="1">
      <c r="A344" s="5">
        <v>45818</v>
      </c>
      <c r="B344" s="6" t="s">
        <v>88</v>
      </c>
      <c r="C344" s="6">
        <v>428744</v>
      </c>
      <c r="D344" s="7">
        <v>10</v>
      </c>
      <c r="E344" s="6"/>
      <c r="F344" s="6"/>
      <c r="G344">
        <f>_xlfn.XLOOKUP(B344,[1]Hoja1!$A:$A,[1]Hoja1!$G:$G,0)</f>
        <v>21</v>
      </c>
      <c r="H344" s="11"/>
    </row>
    <row r="345" spans="1:8" ht="15" customHeight="1">
      <c r="A345" s="5">
        <v>45818</v>
      </c>
      <c r="B345" s="6" t="s">
        <v>95</v>
      </c>
      <c r="C345" s="6"/>
      <c r="D345" s="7">
        <v>7.75</v>
      </c>
      <c r="E345" s="6"/>
      <c r="F345" s="6"/>
      <c r="G345">
        <f>_xlfn.XLOOKUP(B345,[1]Hoja1!$A:$A,[1]Hoja1!$G:$G,0)</f>
        <v>29</v>
      </c>
      <c r="H345" s="11"/>
    </row>
    <row r="346" spans="1:8" ht="15" customHeight="1">
      <c r="A346" s="5">
        <v>45818</v>
      </c>
      <c r="B346" s="6" t="s">
        <v>66</v>
      </c>
      <c r="C346" s="6">
        <v>194250</v>
      </c>
      <c r="D346" s="7">
        <v>7.8959999999999999</v>
      </c>
      <c r="E346" s="6"/>
      <c r="F346" s="6"/>
      <c r="G346">
        <f>_xlfn.XLOOKUP(B346,[1]Hoja1!$A:$A,[1]Hoja1!$G:$G,0)</f>
        <v>33</v>
      </c>
      <c r="H346" s="11"/>
    </row>
    <row r="347" spans="1:8" ht="15" customHeight="1">
      <c r="A347" s="5">
        <v>45818</v>
      </c>
      <c r="B347" s="6" t="s">
        <v>55</v>
      </c>
      <c r="C347" s="6">
        <v>195998</v>
      </c>
      <c r="D347" s="7">
        <v>7.9349999999999996</v>
      </c>
      <c r="E347" s="6"/>
      <c r="F347" s="6"/>
      <c r="G347">
        <f>_xlfn.XLOOKUP(B347,[1]Hoja1!$A:$A,[1]Hoja1!$G:$G,0)</f>
        <v>38</v>
      </c>
      <c r="H347" s="11"/>
    </row>
    <row r="348" spans="1:8" ht="15" customHeight="1">
      <c r="A348" s="5">
        <v>45819</v>
      </c>
      <c r="B348" s="6" t="s">
        <v>12</v>
      </c>
      <c r="C348" s="6">
        <v>50634</v>
      </c>
      <c r="D348" s="7">
        <v>9</v>
      </c>
      <c r="E348" s="6"/>
      <c r="F348" s="6"/>
      <c r="G348">
        <f>_xlfn.XLOOKUP(B348,[1]Hoja1!$A:$A,[1]Hoja1!$G:$G,0)</f>
        <v>33</v>
      </c>
      <c r="H348" s="11"/>
    </row>
    <row r="349" spans="1:8" ht="15" customHeight="1">
      <c r="A349" s="5">
        <v>45819</v>
      </c>
      <c r="B349" s="6" t="s">
        <v>54</v>
      </c>
      <c r="C349" s="6">
        <v>3120</v>
      </c>
      <c r="D349" s="7">
        <v>10</v>
      </c>
      <c r="E349" s="6"/>
      <c r="F349" s="6"/>
      <c r="G349">
        <f>_xlfn.XLOOKUP(B349,[1]Hoja1!$A:$A,[1]Hoja1!$G:$G,0)</f>
        <v>31</v>
      </c>
      <c r="H349" s="11"/>
    </row>
    <row r="350" spans="1:8" ht="15" customHeight="1">
      <c r="A350" s="5">
        <v>45819</v>
      </c>
      <c r="B350" s="6" t="s">
        <v>17</v>
      </c>
      <c r="C350" s="6">
        <v>635672</v>
      </c>
      <c r="D350" s="7">
        <v>25</v>
      </c>
      <c r="E350" s="6"/>
      <c r="F350" s="6"/>
      <c r="G350">
        <f>_xlfn.XLOOKUP(B350,[1]Hoja1!$A:$A,[1]Hoja1!$G:$G,0)</f>
        <v>14</v>
      </c>
      <c r="H350" s="11"/>
    </row>
    <row r="351" spans="1:8" ht="15" customHeight="1">
      <c r="A351" s="5">
        <v>45819</v>
      </c>
      <c r="B351" s="6" t="s">
        <v>56</v>
      </c>
      <c r="C351" s="6">
        <v>7686</v>
      </c>
      <c r="D351" s="7">
        <v>8</v>
      </c>
      <c r="E351" s="6"/>
      <c r="F351" s="6"/>
      <c r="G351">
        <f>_xlfn.XLOOKUP(B351,[1]Hoja1!$A:$A,[1]Hoja1!$G:$G,0)</f>
        <v>33</v>
      </c>
      <c r="H351" s="11"/>
    </row>
    <row r="352" spans="1:8" ht="15" customHeight="1">
      <c r="A352" s="5">
        <v>45819</v>
      </c>
      <c r="B352" s="6" t="s">
        <v>67</v>
      </c>
      <c r="C352" s="6"/>
      <c r="D352" s="7">
        <v>21.126999999999999</v>
      </c>
      <c r="E352" s="6"/>
      <c r="F352" s="6"/>
      <c r="G352">
        <f>_xlfn.XLOOKUP(B352,[1]Hoja1!$A:$A,[1]Hoja1!$G:$G,0)</f>
        <v>19</v>
      </c>
      <c r="H352" s="11"/>
    </row>
    <row r="353" spans="1:8" ht="15" customHeight="1">
      <c r="A353" s="5">
        <v>45819</v>
      </c>
      <c r="B353" s="6" t="s">
        <v>55</v>
      </c>
      <c r="C353" s="6"/>
      <c r="D353" s="7">
        <v>7.5030000000000001</v>
      </c>
      <c r="E353" s="6"/>
      <c r="F353" s="6"/>
      <c r="G353">
        <f>_xlfn.XLOOKUP(B353,[1]Hoja1!$A:$A,[1]Hoja1!$G:$G,0)</f>
        <v>38</v>
      </c>
      <c r="H353" s="11"/>
    </row>
    <row r="354" spans="1:8" ht="15" customHeight="1">
      <c r="A354" s="5">
        <v>45819</v>
      </c>
      <c r="B354" s="6" t="s">
        <v>18</v>
      </c>
      <c r="C354" s="6"/>
      <c r="D354" s="7">
        <v>14.318999999999999</v>
      </c>
      <c r="E354" s="6"/>
      <c r="F354" s="6"/>
      <c r="G354">
        <f>_xlfn.XLOOKUP(B354,[1]Hoja1!$A:$A,[1]Hoja1!$G:$G,0)</f>
        <v>42</v>
      </c>
      <c r="H354" s="11"/>
    </row>
    <row r="355" spans="1:8" ht="15" customHeight="1">
      <c r="A355" s="5">
        <v>45819</v>
      </c>
      <c r="B355" s="6" t="s">
        <v>61</v>
      </c>
      <c r="C355" s="6"/>
      <c r="D355" s="7">
        <v>12</v>
      </c>
      <c r="E355" s="6"/>
      <c r="F355" s="6"/>
      <c r="G355">
        <f>_xlfn.XLOOKUP(B355,[1]Hoja1!$A:$A,[1]Hoja1!$G:$G,0)</f>
        <v>29</v>
      </c>
      <c r="H355" s="11"/>
    </row>
    <row r="356" spans="1:8" ht="15" customHeight="1">
      <c r="A356" s="5">
        <v>45819</v>
      </c>
      <c r="B356" s="6" t="s">
        <v>62</v>
      </c>
      <c r="C356" s="6">
        <v>185545</v>
      </c>
      <c r="D356" s="7">
        <v>8.9329999999999998</v>
      </c>
      <c r="E356" s="6"/>
      <c r="F356" s="6"/>
      <c r="G356">
        <f>_xlfn.XLOOKUP(B356,[1]Hoja1!$A:$A,[1]Hoja1!$G:$G,0)</f>
        <v>39</v>
      </c>
      <c r="H356" s="11"/>
    </row>
    <row r="357" spans="1:8" ht="15" customHeight="1">
      <c r="A357" s="5">
        <v>45819</v>
      </c>
      <c r="B357" s="6" t="s">
        <v>58</v>
      </c>
      <c r="C357" s="6">
        <v>9352</v>
      </c>
      <c r="D357" s="7">
        <v>8</v>
      </c>
      <c r="E357" s="6"/>
      <c r="F357" s="6"/>
      <c r="G357">
        <f>_xlfn.XLOOKUP(B357,[1]Hoja1!$A:$A,[1]Hoja1!$G:$G,0)</f>
        <v>35</v>
      </c>
      <c r="H357" s="11"/>
    </row>
    <row r="358" spans="1:8" ht="15" customHeight="1">
      <c r="A358" s="5">
        <v>45819</v>
      </c>
      <c r="B358" s="6" t="s">
        <v>15</v>
      </c>
      <c r="C358" s="6">
        <v>166930</v>
      </c>
      <c r="D358" s="7">
        <f>24.04+8</f>
        <v>32.04</v>
      </c>
      <c r="E358" s="6"/>
      <c r="F358" s="6"/>
      <c r="G358">
        <f>_xlfn.XLOOKUP(B358,[1]Hoja1!$A:$A,[1]Hoja1!$G:$G,0)</f>
        <v>16</v>
      </c>
      <c r="H358" s="11"/>
    </row>
    <row r="359" spans="1:8" ht="15" customHeight="1">
      <c r="A359" s="5">
        <v>45819</v>
      </c>
      <c r="B359" s="6" t="s">
        <v>19</v>
      </c>
      <c r="C359" s="6">
        <v>100470</v>
      </c>
      <c r="D359" s="7">
        <v>20</v>
      </c>
      <c r="E359" s="6"/>
      <c r="F359" s="6"/>
      <c r="G359">
        <f>_xlfn.XLOOKUP(B359,[1]Hoja1!$A:$A,[1]Hoja1!$G:$G,0)</f>
        <v>20</v>
      </c>
      <c r="H359" s="11"/>
    </row>
    <row r="360" spans="1:8" ht="15" customHeight="1">
      <c r="A360" s="5">
        <v>45819</v>
      </c>
      <c r="B360" s="6" t="s">
        <v>44</v>
      </c>
      <c r="C360" s="6">
        <v>1394</v>
      </c>
      <c r="D360" s="7">
        <v>9</v>
      </c>
      <c r="E360" s="6"/>
      <c r="F360" s="6"/>
      <c r="G360">
        <f>_xlfn.XLOOKUP(B360,[1]Hoja1!$A:$A,[1]Hoja1!$G:$G,0)</f>
        <v>35</v>
      </c>
      <c r="H360" s="11"/>
    </row>
    <row r="361" spans="1:8" ht="15" customHeight="1">
      <c r="A361" s="5">
        <v>45819</v>
      </c>
      <c r="B361" s="6" t="s">
        <v>51</v>
      </c>
      <c r="C361" s="6">
        <v>846973</v>
      </c>
      <c r="D361" s="7">
        <v>35</v>
      </c>
      <c r="E361" s="6"/>
      <c r="F361" s="6"/>
      <c r="G361">
        <f>_xlfn.XLOOKUP(B361,[1]Hoja1!$A:$A,[1]Hoja1!$G:$G,0)</f>
        <v>19</v>
      </c>
      <c r="H361" s="11"/>
    </row>
    <row r="362" spans="1:8" ht="15" customHeight="1">
      <c r="A362" s="5">
        <v>45819</v>
      </c>
      <c r="B362" s="6" t="s">
        <v>34</v>
      </c>
      <c r="C362" s="6">
        <v>14316</v>
      </c>
      <c r="D362" s="7">
        <v>8</v>
      </c>
      <c r="E362" s="6"/>
      <c r="F362" s="6"/>
      <c r="G362">
        <f>_xlfn.XLOOKUP(B362,[1]Hoja1!$A:$A,[1]Hoja1!$G:$G,0)</f>
        <v>38</v>
      </c>
      <c r="H362" s="11"/>
    </row>
    <row r="363" spans="1:8" ht="15" customHeight="1">
      <c r="A363" s="5">
        <v>45819</v>
      </c>
      <c r="B363" s="6" t="s">
        <v>40</v>
      </c>
      <c r="C363" s="6">
        <v>141098</v>
      </c>
      <c r="D363" s="7">
        <v>8</v>
      </c>
      <c r="E363" s="6"/>
      <c r="F363" s="6"/>
      <c r="G363">
        <f>_xlfn.XLOOKUP(B363,[1]Hoja1!$A:$A,[1]Hoja1!$G:$G,0)</f>
        <v>33</v>
      </c>
      <c r="H363" s="11"/>
    </row>
    <row r="364" spans="1:8" ht="15" customHeight="1">
      <c r="A364" s="5">
        <v>45819</v>
      </c>
      <c r="B364" s="6" t="s">
        <v>37</v>
      </c>
      <c r="C364" s="6">
        <v>135958</v>
      </c>
      <c r="D364" s="7">
        <v>10</v>
      </c>
      <c r="E364" s="6"/>
      <c r="F364" s="6"/>
      <c r="G364">
        <f>_xlfn.XLOOKUP(B364,[1]Hoja1!$A:$A,[1]Hoja1!$G:$G,0)</f>
        <v>32</v>
      </c>
      <c r="H364" s="11"/>
    </row>
    <row r="365" spans="1:8" ht="15" customHeight="1">
      <c r="A365" s="5">
        <v>45819</v>
      </c>
      <c r="B365" s="6" t="s">
        <v>10</v>
      </c>
      <c r="C365" s="6">
        <v>136654</v>
      </c>
      <c r="D365" s="7">
        <v>10</v>
      </c>
      <c r="E365" s="6"/>
      <c r="F365" s="6"/>
      <c r="G365">
        <f>_xlfn.XLOOKUP(B365,[1]Hoja1!$A:$A,[1]Hoja1!$G:$G,0)</f>
        <v>40</v>
      </c>
      <c r="H365" s="11"/>
    </row>
    <row r="366" spans="1:8" ht="15" customHeight="1">
      <c r="A366" s="5">
        <v>45819</v>
      </c>
      <c r="B366" s="6" t="s">
        <v>49</v>
      </c>
      <c r="C366" s="6">
        <v>47871</v>
      </c>
      <c r="D366" s="7">
        <v>8</v>
      </c>
      <c r="E366" s="6"/>
      <c r="F366" s="6"/>
      <c r="G366">
        <f>_xlfn.XLOOKUP(B366,[1]Hoja1!$A:$A,[1]Hoja1!$G:$G,0)</f>
        <v>35</v>
      </c>
      <c r="H366" s="11"/>
    </row>
    <row r="367" spans="1:8" ht="15" customHeight="1">
      <c r="A367" s="5">
        <v>45819</v>
      </c>
      <c r="B367" s="6" t="s">
        <v>31</v>
      </c>
      <c r="C367" s="6">
        <v>555851</v>
      </c>
      <c r="D367" s="7">
        <v>15</v>
      </c>
      <c r="E367" s="6"/>
      <c r="F367" s="6"/>
      <c r="G367">
        <f>_xlfn.XLOOKUP(B367,[1]Hoja1!$A:$A,[1]Hoja1!$G:$G,0)</f>
        <v>14</v>
      </c>
      <c r="H367" s="11"/>
    </row>
    <row r="368" spans="1:8" ht="15" customHeight="1">
      <c r="A368" s="5">
        <v>45819</v>
      </c>
      <c r="B368" s="6" t="s">
        <v>16</v>
      </c>
      <c r="C368" s="6">
        <v>205729</v>
      </c>
      <c r="D368" s="7">
        <v>9</v>
      </c>
      <c r="E368" s="6"/>
      <c r="F368" s="6"/>
      <c r="G368">
        <f>_xlfn.XLOOKUP(B368,[1]Hoja1!$A:$A,[1]Hoja1!$G:$G,0)</f>
        <v>33</v>
      </c>
      <c r="H368" s="11"/>
    </row>
    <row r="369" spans="1:8" ht="15" customHeight="1">
      <c r="A369" s="5">
        <v>45819</v>
      </c>
      <c r="B369" s="6" t="s">
        <v>82</v>
      </c>
      <c r="C369" s="6">
        <v>454217</v>
      </c>
      <c r="D369" s="7">
        <v>10</v>
      </c>
      <c r="E369" s="6"/>
      <c r="F369" s="6"/>
      <c r="G369">
        <f>_xlfn.XLOOKUP(B369,[1]Hoja1!$A:$A,[1]Hoja1!$G:$G,0)</f>
        <v>38</v>
      </c>
      <c r="H369" s="11"/>
    </row>
    <row r="370" spans="1:8" ht="15" customHeight="1">
      <c r="A370" s="5">
        <v>45819</v>
      </c>
      <c r="B370" s="6" t="s">
        <v>24</v>
      </c>
      <c r="C370" s="6">
        <v>97501</v>
      </c>
      <c r="D370" s="7">
        <v>9</v>
      </c>
      <c r="E370" s="6"/>
      <c r="F370" s="6"/>
      <c r="G370">
        <f>_xlfn.XLOOKUP(B370,[1]Hoja1!$A:$A,[1]Hoja1!$G:$G,0)</f>
        <v>33</v>
      </c>
      <c r="H370" s="11"/>
    </row>
    <row r="371" spans="1:8" ht="15" customHeight="1">
      <c r="A371" s="5">
        <v>45819</v>
      </c>
      <c r="B371" s="6" t="s">
        <v>36</v>
      </c>
      <c r="C371" s="6">
        <v>89603</v>
      </c>
      <c r="D371" s="7">
        <v>8</v>
      </c>
      <c r="E371" s="6"/>
      <c r="F371" s="6"/>
      <c r="G371">
        <f>_xlfn.XLOOKUP(B371,[1]Hoja1!$A:$A,[1]Hoja1!$G:$G,0)</f>
        <v>32</v>
      </c>
      <c r="H371" s="11"/>
    </row>
    <row r="372" spans="1:8" ht="15" customHeight="1">
      <c r="A372" s="5">
        <v>45819</v>
      </c>
      <c r="B372" s="6" t="s">
        <v>25</v>
      </c>
      <c r="C372" s="6">
        <v>231275</v>
      </c>
      <c r="D372" s="7">
        <v>12</v>
      </c>
      <c r="E372" s="6"/>
      <c r="F372" s="6"/>
      <c r="G372">
        <f>_xlfn.XLOOKUP(B372,[1]Hoja1!$A:$A,[1]Hoja1!$G:$G,0)</f>
        <v>33</v>
      </c>
      <c r="H372" s="11"/>
    </row>
    <row r="373" spans="1:8" ht="15" customHeight="1">
      <c r="A373" s="5">
        <v>45819</v>
      </c>
      <c r="B373" s="6" t="s">
        <v>65</v>
      </c>
      <c r="C373" s="6">
        <v>62963</v>
      </c>
      <c r="D373" s="7">
        <v>9</v>
      </c>
      <c r="E373" s="6"/>
      <c r="F373" s="6"/>
      <c r="G373">
        <f>_xlfn.XLOOKUP(B373,[1]Hoja1!$A:$A,[1]Hoja1!$G:$G,0)</f>
        <v>31</v>
      </c>
      <c r="H373" s="11"/>
    </row>
    <row r="374" spans="1:8" ht="15" customHeight="1">
      <c r="A374" s="5">
        <v>45819</v>
      </c>
      <c r="B374" s="6" t="s">
        <v>47</v>
      </c>
      <c r="C374" s="6">
        <v>342536</v>
      </c>
      <c r="D374" s="7">
        <v>27</v>
      </c>
      <c r="E374" s="6"/>
      <c r="F374" s="6"/>
      <c r="G374">
        <f>_xlfn.XLOOKUP(B374,[1]Hoja1!$A:$A,[1]Hoja1!$G:$G,0)</f>
        <v>16</v>
      </c>
      <c r="H374" s="11"/>
    </row>
    <row r="375" spans="1:8" ht="15" customHeight="1">
      <c r="A375" s="5">
        <v>45819</v>
      </c>
      <c r="B375" s="6" t="s">
        <v>43</v>
      </c>
      <c r="C375" s="6">
        <v>12603</v>
      </c>
      <c r="D375" s="7">
        <v>9</v>
      </c>
      <c r="E375" s="6"/>
      <c r="F375" s="6"/>
      <c r="G375">
        <f>_xlfn.XLOOKUP(B375,[1]Hoja1!$A:$A,[1]Hoja1!$G:$G,0)</f>
        <v>35</v>
      </c>
      <c r="H375" s="11"/>
    </row>
    <row r="376" spans="1:8" ht="15" customHeight="1">
      <c r="A376" s="5">
        <v>45819</v>
      </c>
      <c r="B376" s="6" t="s">
        <v>27</v>
      </c>
      <c r="C376" s="6">
        <v>197303</v>
      </c>
      <c r="D376" s="7">
        <v>12</v>
      </c>
      <c r="E376" s="6"/>
      <c r="F376" s="6"/>
      <c r="G376">
        <f>_xlfn.XLOOKUP(B376,[1]Hoja1!$A:$A,[1]Hoja1!$G:$G,0)</f>
        <v>35</v>
      </c>
      <c r="H376" s="11"/>
    </row>
    <row r="377" spans="1:8" ht="15" customHeight="1">
      <c r="A377" s="5">
        <v>45819</v>
      </c>
      <c r="B377" s="6" t="s">
        <v>41</v>
      </c>
      <c r="C377" s="6">
        <v>47710</v>
      </c>
      <c r="D377" s="7">
        <v>10</v>
      </c>
      <c r="E377" s="6"/>
      <c r="F377" s="6"/>
      <c r="G377">
        <f>_xlfn.XLOOKUP(B377,[1]Hoja1!$A:$A,[1]Hoja1!$G:$G,0)</f>
        <v>33</v>
      </c>
      <c r="H377" s="11"/>
    </row>
    <row r="378" spans="1:8" ht="15" customHeight="1">
      <c r="A378" s="5">
        <v>45819</v>
      </c>
      <c r="B378" s="6" t="s">
        <v>26</v>
      </c>
      <c r="C378" s="6">
        <v>620844</v>
      </c>
      <c r="D378" s="7">
        <v>15</v>
      </c>
      <c r="E378" s="6"/>
      <c r="F378" s="6"/>
      <c r="G378">
        <f>_xlfn.XLOOKUP(B378,[1]Hoja1!$A:$A,[1]Hoja1!$G:$G,0)</f>
        <v>17</v>
      </c>
      <c r="H378" s="11"/>
    </row>
    <row r="379" spans="1:8" ht="15" customHeight="1">
      <c r="A379" s="5">
        <v>45819</v>
      </c>
      <c r="B379" s="6" t="s">
        <v>48</v>
      </c>
      <c r="C379" s="6">
        <v>2737</v>
      </c>
      <c r="D379" s="7">
        <v>9</v>
      </c>
      <c r="E379" s="6"/>
      <c r="F379" s="6"/>
      <c r="G379">
        <f>_xlfn.XLOOKUP(B379,[1]Hoja1!$A:$A,[1]Hoja1!$G:$G,0)</f>
        <v>38</v>
      </c>
      <c r="H379" s="11"/>
    </row>
    <row r="380" spans="1:8" ht="15" customHeight="1">
      <c r="A380" s="5">
        <v>45819</v>
      </c>
      <c r="B380" s="6" t="s">
        <v>20</v>
      </c>
      <c r="C380" s="6">
        <v>200271</v>
      </c>
      <c r="D380" s="7">
        <v>10</v>
      </c>
      <c r="E380" s="6"/>
      <c r="F380" s="6"/>
      <c r="G380">
        <f>_xlfn.XLOOKUP(B380,[1]Hoja1!$A:$A,[1]Hoja1!$G:$G,0)</f>
        <v>26</v>
      </c>
      <c r="H380" s="11"/>
    </row>
    <row r="381" spans="1:8" ht="15" customHeight="1">
      <c r="A381" s="5">
        <v>45819</v>
      </c>
      <c r="B381" s="6" t="s">
        <v>11</v>
      </c>
      <c r="C381" s="6">
        <v>47684</v>
      </c>
      <c r="D381" s="7">
        <v>9</v>
      </c>
      <c r="E381" s="6"/>
      <c r="F381" s="6"/>
      <c r="G381">
        <f>_xlfn.XLOOKUP(B381,[1]Hoja1!$A:$A,[1]Hoja1!$G:$G,0)</f>
        <v>35</v>
      </c>
      <c r="H381" s="11"/>
    </row>
    <row r="382" spans="1:8" ht="15" customHeight="1">
      <c r="A382" s="5">
        <v>45819</v>
      </c>
      <c r="B382" s="6" t="s">
        <v>68</v>
      </c>
      <c r="C382" s="6"/>
      <c r="D382" s="7">
        <v>5</v>
      </c>
      <c r="E382" s="6"/>
      <c r="F382" s="6"/>
      <c r="G382">
        <f>_xlfn.XLOOKUP(B382,[1]Hoja1!$A:$A,[1]Hoja1!$G:$G,0)</f>
        <v>33</v>
      </c>
      <c r="H382" s="11"/>
    </row>
    <row r="383" spans="1:8" ht="15" customHeight="1">
      <c r="A383" s="5">
        <v>45819</v>
      </c>
      <c r="B383" s="6" t="s">
        <v>89</v>
      </c>
      <c r="C383" s="6">
        <v>528812</v>
      </c>
      <c r="D383" s="7">
        <v>10</v>
      </c>
      <c r="E383" s="6"/>
      <c r="F383" s="6"/>
      <c r="G383">
        <f>_xlfn.XLOOKUP(B383,[1]Hoja1!$A:$A,[1]Hoja1!$G:$G,0)</f>
        <v>0</v>
      </c>
      <c r="H383" s="11"/>
    </row>
    <row r="384" spans="1:8" ht="15" customHeight="1">
      <c r="A384" s="5">
        <v>45819</v>
      </c>
      <c r="B384" s="6" t="s">
        <v>35</v>
      </c>
      <c r="C384" s="6">
        <v>52202</v>
      </c>
      <c r="D384" s="7">
        <v>9</v>
      </c>
      <c r="E384" s="6"/>
      <c r="F384" s="6"/>
      <c r="G384">
        <f>_xlfn.XLOOKUP(B384,[1]Hoja1!$A:$A,[1]Hoja1!$G:$G,0)</f>
        <v>35</v>
      </c>
      <c r="H384" s="11"/>
    </row>
    <row r="385" spans="1:8" ht="15" customHeight="1">
      <c r="A385" s="5">
        <v>45819</v>
      </c>
      <c r="B385" s="6" t="s">
        <v>52</v>
      </c>
      <c r="C385" s="6">
        <v>30153</v>
      </c>
      <c r="D385" s="7">
        <v>9</v>
      </c>
      <c r="E385" s="6"/>
      <c r="F385" s="6"/>
      <c r="G385">
        <f>_xlfn.XLOOKUP(B385,[1]Hoja1!$A:$A,[1]Hoja1!$G:$G,0)</f>
        <v>33</v>
      </c>
      <c r="H385" s="11"/>
    </row>
    <row r="386" spans="1:8" ht="15" customHeight="1">
      <c r="A386" s="5">
        <v>45819</v>
      </c>
      <c r="B386" s="6" t="s">
        <v>70</v>
      </c>
      <c r="C386" s="6">
        <v>236306</v>
      </c>
      <c r="D386" s="7">
        <v>10</v>
      </c>
      <c r="E386" s="6"/>
      <c r="F386" s="6"/>
      <c r="G386">
        <f>_xlfn.XLOOKUP(B386,[1]Hoja1!$A:$A,[1]Hoja1!$G:$G,0)</f>
        <v>33</v>
      </c>
      <c r="H386" s="11"/>
    </row>
    <row r="387" spans="1:8" ht="15" customHeight="1">
      <c r="A387" s="5">
        <v>45819</v>
      </c>
      <c r="B387" s="6" t="s">
        <v>13</v>
      </c>
      <c r="C387" s="6">
        <v>365872</v>
      </c>
      <c r="D387" s="7">
        <v>14</v>
      </c>
      <c r="E387" s="6"/>
      <c r="F387" s="6"/>
      <c r="G387">
        <f>_xlfn.XLOOKUP(B387,[1]Hoja1!$A:$A,[1]Hoja1!$G:$G,0)</f>
        <v>33</v>
      </c>
      <c r="H387" s="11"/>
    </row>
    <row r="388" spans="1:8" ht="15" customHeight="1">
      <c r="A388" s="5">
        <v>45819</v>
      </c>
      <c r="B388" s="6" t="s">
        <v>45</v>
      </c>
      <c r="C388" s="6">
        <v>170800</v>
      </c>
      <c r="D388" s="7">
        <v>10</v>
      </c>
      <c r="E388" s="6"/>
      <c r="F388" s="6"/>
      <c r="G388">
        <f>_xlfn.XLOOKUP(B388,[1]Hoja1!$A:$A,[1]Hoja1!$G:$G,0)</f>
        <v>29</v>
      </c>
      <c r="H388" s="11"/>
    </row>
    <row r="389" spans="1:8" ht="15" customHeight="1">
      <c r="A389" s="5">
        <v>45819</v>
      </c>
      <c r="B389" s="6" t="s">
        <v>21</v>
      </c>
      <c r="C389" s="6">
        <v>56082</v>
      </c>
      <c r="D389" s="7">
        <v>9</v>
      </c>
      <c r="E389" s="6"/>
      <c r="F389" s="6"/>
      <c r="G389">
        <f>_xlfn.XLOOKUP(B389,[1]Hoja1!$A:$A,[1]Hoja1!$G:$G,0)</f>
        <v>33</v>
      </c>
      <c r="H389" s="11"/>
    </row>
    <row r="390" spans="1:8" ht="15" customHeight="1">
      <c r="A390" s="5">
        <v>45819</v>
      </c>
      <c r="B390" s="6" t="s">
        <v>28</v>
      </c>
      <c r="C390" s="6">
        <v>210307</v>
      </c>
      <c r="D390" s="7">
        <v>10</v>
      </c>
      <c r="E390" s="6"/>
      <c r="F390" s="6"/>
      <c r="G390">
        <f>_xlfn.XLOOKUP(B390,[1]Hoja1!$A:$A,[1]Hoja1!$G:$G,0)</f>
        <v>43</v>
      </c>
      <c r="H390" s="11"/>
    </row>
    <row r="391" spans="1:8" ht="15" customHeight="1">
      <c r="A391" s="5">
        <v>45819</v>
      </c>
      <c r="B391" s="6" t="s">
        <v>69</v>
      </c>
      <c r="C391" s="6">
        <v>1696</v>
      </c>
      <c r="D391" s="7">
        <v>10</v>
      </c>
      <c r="E391" s="6"/>
      <c r="F391" s="6"/>
      <c r="G391">
        <f>_xlfn.XLOOKUP(B391,[1]Hoja1!$A:$A,[1]Hoja1!$G:$G,0)</f>
        <v>35</v>
      </c>
      <c r="H391" s="11"/>
    </row>
    <row r="392" spans="1:8" ht="15" customHeight="1">
      <c r="A392" s="5">
        <v>45819</v>
      </c>
      <c r="B392" s="6" t="s">
        <v>30</v>
      </c>
      <c r="C392" s="6">
        <v>77838</v>
      </c>
      <c r="D392" s="7">
        <v>10</v>
      </c>
      <c r="E392" s="6"/>
      <c r="F392" s="6"/>
      <c r="G392">
        <f>_xlfn.XLOOKUP(B392,[1]Hoja1!$A:$A,[1]Hoja1!$G:$G,0)</f>
        <v>33</v>
      </c>
      <c r="H392" s="11"/>
    </row>
    <row r="393" spans="1:8" ht="15" customHeight="1">
      <c r="A393" s="5">
        <v>45819</v>
      </c>
      <c r="B393" s="6" t="s">
        <v>22</v>
      </c>
      <c r="C393" s="6">
        <v>161192</v>
      </c>
      <c r="D393" s="7">
        <v>8</v>
      </c>
      <c r="E393" s="6"/>
      <c r="F393" s="6"/>
      <c r="G393">
        <f>_xlfn.XLOOKUP(B393,[1]Hoja1!$A:$A,[1]Hoja1!$G:$G,0)</f>
        <v>38</v>
      </c>
      <c r="H393" s="11"/>
    </row>
    <row r="394" spans="1:8" ht="15" customHeight="1">
      <c r="A394" s="5">
        <v>45819</v>
      </c>
      <c r="B394" s="6" t="s">
        <v>73</v>
      </c>
      <c r="C394" s="6">
        <v>162262</v>
      </c>
      <c r="D394" s="7">
        <v>10</v>
      </c>
      <c r="E394" s="6"/>
      <c r="F394" s="6"/>
      <c r="G394">
        <f>_xlfn.XLOOKUP(B394,[1]Hoja1!$A:$A,[1]Hoja1!$G:$G,0)</f>
        <v>38</v>
      </c>
      <c r="H394" s="11"/>
    </row>
    <row r="395" spans="1:8" ht="15" customHeight="1">
      <c r="A395" s="5">
        <v>45820</v>
      </c>
      <c r="B395" s="6" t="s">
        <v>17</v>
      </c>
      <c r="C395" s="6">
        <v>635951</v>
      </c>
      <c r="D395" s="7">
        <v>30</v>
      </c>
      <c r="E395" s="6"/>
      <c r="F395" s="6"/>
      <c r="G395">
        <f>_xlfn.XLOOKUP(B395,[1]Hoja1!$A:$A,[1]Hoja1!$G:$G,0)</f>
        <v>14</v>
      </c>
      <c r="H395" s="11"/>
    </row>
    <row r="396" spans="1:8" ht="15" customHeight="1">
      <c r="A396" s="5">
        <v>45820</v>
      </c>
      <c r="B396" s="6" t="s">
        <v>51</v>
      </c>
      <c r="C396" s="6">
        <v>847450</v>
      </c>
      <c r="D396" s="7">
        <v>8</v>
      </c>
      <c r="E396" s="6"/>
      <c r="F396" s="6"/>
      <c r="G396">
        <f>_xlfn.XLOOKUP(B396,[1]Hoja1!$A:$A,[1]Hoja1!$G:$G,0)</f>
        <v>19</v>
      </c>
      <c r="H396" s="11"/>
    </row>
    <row r="397" spans="1:8" ht="15" customHeight="1">
      <c r="A397" s="5">
        <v>45820</v>
      </c>
      <c r="B397" s="6" t="s">
        <v>88</v>
      </c>
      <c r="C397" s="6">
        <v>428963</v>
      </c>
      <c r="D397" s="7">
        <v>10</v>
      </c>
      <c r="E397" s="6"/>
      <c r="F397" s="6"/>
      <c r="G397">
        <f>_xlfn.XLOOKUP(B397,[1]Hoja1!$A:$A,[1]Hoja1!$G:$G,0)</f>
        <v>21</v>
      </c>
      <c r="H397" s="11"/>
    </row>
    <row r="398" spans="1:8" ht="15" customHeight="1">
      <c r="A398" s="5">
        <v>45820</v>
      </c>
      <c r="B398" s="6" t="s">
        <v>32</v>
      </c>
      <c r="C398" s="6">
        <v>34120</v>
      </c>
      <c r="D398" s="7">
        <v>8</v>
      </c>
      <c r="E398" s="6"/>
      <c r="F398" s="6"/>
      <c r="G398">
        <f>_xlfn.XLOOKUP(B398,[1]Hoja1!$A:$A,[1]Hoja1!$G:$G,0)</f>
        <v>30</v>
      </c>
      <c r="H398" s="11"/>
    </row>
    <row r="399" spans="1:8" ht="15" customHeight="1">
      <c r="A399" s="5">
        <v>45820</v>
      </c>
      <c r="B399" s="6" t="s">
        <v>46</v>
      </c>
      <c r="C399" s="6">
        <v>142133</v>
      </c>
      <c r="D399" s="7">
        <v>8</v>
      </c>
      <c r="E399" s="6"/>
      <c r="F399" s="6"/>
      <c r="G399">
        <f>_xlfn.XLOOKUP(B399,[1]Hoja1!$A:$A,[1]Hoja1!$G:$G,0)</f>
        <v>30</v>
      </c>
      <c r="H399" s="11"/>
    </row>
    <row r="400" spans="1:8" ht="15" customHeight="1">
      <c r="A400" s="5">
        <v>45820</v>
      </c>
      <c r="B400" s="6" t="s">
        <v>39</v>
      </c>
      <c r="C400" s="6">
        <v>40618</v>
      </c>
      <c r="D400" s="7">
        <v>9</v>
      </c>
      <c r="E400" s="6"/>
      <c r="F400" s="6"/>
      <c r="G400">
        <f>_xlfn.XLOOKUP(B400,[1]Hoja1!$A:$A,[1]Hoja1!$G:$G,0)</f>
        <v>35</v>
      </c>
      <c r="H400" s="11"/>
    </row>
    <row r="401" spans="1:8" ht="15" customHeight="1">
      <c r="A401" s="5">
        <v>45820</v>
      </c>
      <c r="B401" s="6" t="s">
        <v>24</v>
      </c>
      <c r="C401" s="6">
        <v>97602</v>
      </c>
      <c r="D401" s="7">
        <v>5.1840000000000002</v>
      </c>
      <c r="E401" s="6"/>
      <c r="F401" s="6"/>
      <c r="G401">
        <f>_xlfn.XLOOKUP(B401,[1]Hoja1!$A:$A,[1]Hoja1!$G:$G,0)</f>
        <v>33</v>
      </c>
      <c r="H401" s="11"/>
    </row>
    <row r="402" spans="1:8" ht="15" customHeight="1">
      <c r="A402" s="5">
        <v>45820</v>
      </c>
      <c r="B402" s="6" t="s">
        <v>54</v>
      </c>
      <c r="C402" s="6">
        <v>3320</v>
      </c>
      <c r="D402" s="7">
        <v>10</v>
      </c>
      <c r="E402" s="6"/>
      <c r="F402" s="6"/>
      <c r="G402">
        <f>_xlfn.XLOOKUP(B402,[1]Hoja1!$A:$A,[1]Hoja1!$G:$G,0)</f>
        <v>31</v>
      </c>
      <c r="H402" s="11"/>
    </row>
    <row r="403" spans="1:8" ht="15" customHeight="1">
      <c r="A403" s="5">
        <v>45820</v>
      </c>
      <c r="B403" s="6" t="s">
        <v>93</v>
      </c>
      <c r="C403" s="6">
        <v>404444</v>
      </c>
      <c r="D403" s="7">
        <v>15</v>
      </c>
      <c r="E403" s="6"/>
      <c r="F403" s="6"/>
      <c r="G403">
        <f>_xlfn.XLOOKUP(B403,[1]Hoja1!$A:$A,[1]Hoja1!$G:$G,0)</f>
        <v>30</v>
      </c>
      <c r="H403" s="11"/>
    </row>
    <row r="404" spans="1:8" ht="15" customHeight="1">
      <c r="A404" s="5">
        <v>45820</v>
      </c>
      <c r="B404" s="6" t="s">
        <v>47</v>
      </c>
      <c r="C404" s="6">
        <v>342873</v>
      </c>
      <c r="D404" s="7">
        <v>30</v>
      </c>
      <c r="E404" s="6"/>
      <c r="F404" s="6"/>
      <c r="G404">
        <f>_xlfn.XLOOKUP(B404,[1]Hoja1!$A:$A,[1]Hoja1!$G:$G,0)</f>
        <v>16</v>
      </c>
      <c r="H404" s="11"/>
    </row>
    <row r="405" spans="1:8" ht="15" customHeight="1">
      <c r="A405" s="5">
        <v>45820</v>
      </c>
      <c r="B405" s="6" t="s">
        <v>56</v>
      </c>
      <c r="C405" s="6">
        <v>7871</v>
      </c>
      <c r="D405" s="7">
        <v>8</v>
      </c>
      <c r="E405" s="6"/>
      <c r="F405" s="6"/>
      <c r="G405">
        <f>_xlfn.XLOOKUP(B405,[1]Hoja1!$A:$A,[1]Hoja1!$G:$G,0)</f>
        <v>33</v>
      </c>
      <c r="H405" s="11"/>
    </row>
    <row r="406" spans="1:8" ht="15" customHeight="1">
      <c r="A406" s="5">
        <v>45820</v>
      </c>
      <c r="B406" s="6" t="s">
        <v>12</v>
      </c>
      <c r="C406" s="6">
        <v>50969</v>
      </c>
      <c r="D406" s="7">
        <v>13</v>
      </c>
      <c r="E406" s="6"/>
      <c r="F406" s="6"/>
      <c r="G406">
        <f>_xlfn.XLOOKUP(B406,[1]Hoja1!$A:$A,[1]Hoja1!$G:$G,0)</f>
        <v>33</v>
      </c>
      <c r="H406" s="11"/>
    </row>
    <row r="407" spans="1:8" ht="15" customHeight="1">
      <c r="A407" s="5">
        <v>45820</v>
      </c>
      <c r="B407" s="6" t="s">
        <v>15</v>
      </c>
      <c r="C407" s="6">
        <v>167793</v>
      </c>
      <c r="D407" s="7">
        <v>30</v>
      </c>
      <c r="E407" s="6"/>
      <c r="F407" s="6"/>
      <c r="G407">
        <f>_xlfn.XLOOKUP(B407,[1]Hoja1!$A:$A,[1]Hoja1!$G:$G,0)</f>
        <v>16</v>
      </c>
      <c r="H407" s="11"/>
    </row>
    <row r="408" spans="1:8" ht="15" customHeight="1">
      <c r="A408" s="5">
        <v>45820</v>
      </c>
      <c r="B408" s="6" t="s">
        <v>11</v>
      </c>
      <c r="C408" s="6">
        <v>48015</v>
      </c>
      <c r="D408" s="7">
        <v>9</v>
      </c>
      <c r="E408" s="6"/>
      <c r="F408" s="6"/>
      <c r="G408">
        <f>_xlfn.XLOOKUP(B408,[1]Hoja1!$A:$A,[1]Hoja1!$G:$G,0)</f>
        <v>35</v>
      </c>
      <c r="H408" s="11"/>
    </row>
    <row r="409" spans="1:8" ht="15" customHeight="1">
      <c r="A409" s="5">
        <v>45820</v>
      </c>
      <c r="B409" s="6" t="s">
        <v>31</v>
      </c>
      <c r="C409" s="6">
        <v>557200</v>
      </c>
      <c r="D409" s="7">
        <v>55</v>
      </c>
      <c r="E409" s="6"/>
      <c r="F409" s="6"/>
      <c r="G409">
        <f>_xlfn.XLOOKUP(B409,[1]Hoja1!$A:$A,[1]Hoja1!$G:$G,0)</f>
        <v>14</v>
      </c>
      <c r="H409" s="11"/>
    </row>
    <row r="410" spans="1:8" ht="15" customHeight="1">
      <c r="A410" s="5">
        <v>45820</v>
      </c>
      <c r="B410" s="6" t="s">
        <v>89</v>
      </c>
      <c r="C410" s="6">
        <v>528812</v>
      </c>
      <c r="D410" s="7">
        <v>10</v>
      </c>
      <c r="E410" s="6" t="s">
        <v>96</v>
      </c>
      <c r="F410" s="6"/>
      <c r="G410">
        <f>_xlfn.XLOOKUP(B410,[1]Hoja1!$A:$A,[1]Hoja1!$G:$G,0)</f>
        <v>0</v>
      </c>
      <c r="H410" s="11"/>
    </row>
    <row r="411" spans="1:8" ht="15" customHeight="1">
      <c r="A411" s="5">
        <v>45820</v>
      </c>
      <c r="B411" s="6" t="s">
        <v>49</v>
      </c>
      <c r="C411" s="6">
        <v>48164</v>
      </c>
      <c r="D411" s="7">
        <v>10</v>
      </c>
      <c r="E411" s="6"/>
      <c r="F411" s="6"/>
      <c r="G411">
        <f>_xlfn.XLOOKUP(B411,[1]Hoja1!$A:$A,[1]Hoja1!$G:$G,0)</f>
        <v>35</v>
      </c>
      <c r="H411" s="11"/>
    </row>
    <row r="412" spans="1:8" ht="15" customHeight="1">
      <c r="A412" s="5">
        <v>45820</v>
      </c>
      <c r="B412" s="6" t="s">
        <v>34</v>
      </c>
      <c r="C412" s="6">
        <v>14656</v>
      </c>
      <c r="D412" s="7">
        <v>10</v>
      </c>
      <c r="E412" s="6"/>
      <c r="F412" s="6"/>
      <c r="G412">
        <f>_xlfn.XLOOKUP(B412,[1]Hoja1!$A:$A,[1]Hoja1!$G:$G,0)</f>
        <v>38</v>
      </c>
      <c r="H412" s="11"/>
    </row>
    <row r="413" spans="1:8" ht="15" customHeight="1">
      <c r="A413" s="5">
        <v>45820</v>
      </c>
      <c r="B413" s="6" t="s">
        <v>19</v>
      </c>
      <c r="C413" s="6">
        <v>100813</v>
      </c>
      <c r="D413" s="7">
        <v>20</v>
      </c>
      <c r="E413" s="6"/>
      <c r="F413" s="6"/>
      <c r="G413">
        <f>_xlfn.XLOOKUP(B413,[1]Hoja1!$A:$A,[1]Hoja1!$G:$G,0)</f>
        <v>20</v>
      </c>
      <c r="H413" s="11"/>
    </row>
    <row r="414" spans="1:8" ht="15" customHeight="1">
      <c r="A414" s="5">
        <v>45820</v>
      </c>
      <c r="B414" s="6" t="s">
        <v>35</v>
      </c>
      <c r="C414" s="6">
        <v>52510</v>
      </c>
      <c r="D414" s="7">
        <v>10</v>
      </c>
      <c r="E414" s="6"/>
      <c r="F414" s="6"/>
      <c r="G414">
        <f>_xlfn.XLOOKUP(B414,[1]Hoja1!$A:$A,[1]Hoja1!$G:$G,0)</f>
        <v>35</v>
      </c>
      <c r="H414" s="11"/>
    </row>
    <row r="415" spans="1:8" ht="15" customHeight="1">
      <c r="A415" s="5">
        <v>45820</v>
      </c>
      <c r="B415" s="6" t="s">
        <v>41</v>
      </c>
      <c r="C415" s="6">
        <v>47989</v>
      </c>
      <c r="D415" s="7">
        <v>10</v>
      </c>
      <c r="E415" s="6"/>
      <c r="F415" s="6"/>
      <c r="G415">
        <f>_xlfn.XLOOKUP(B415,[1]Hoja1!$A:$A,[1]Hoja1!$G:$G,0)</f>
        <v>33</v>
      </c>
      <c r="H415" s="11"/>
    </row>
    <row r="416" spans="1:8" ht="15" customHeight="1">
      <c r="A416" s="5">
        <v>45820</v>
      </c>
      <c r="B416" s="6" t="s">
        <v>53</v>
      </c>
      <c r="C416" s="6">
        <v>106606</v>
      </c>
      <c r="D416" s="7">
        <v>17</v>
      </c>
      <c r="E416" s="6"/>
      <c r="F416" s="6"/>
      <c r="G416">
        <f>_xlfn.XLOOKUP(B416,[1]Hoja1!$A:$A,[1]Hoja1!$G:$G,0)</f>
        <v>20</v>
      </c>
      <c r="H416" s="11"/>
    </row>
    <row r="417" spans="1:8" ht="15" customHeight="1">
      <c r="A417" s="5">
        <v>45820</v>
      </c>
      <c r="B417" s="6" t="s">
        <v>40</v>
      </c>
      <c r="C417" s="6">
        <v>141273</v>
      </c>
      <c r="D417" s="7">
        <v>8</v>
      </c>
      <c r="E417" s="6"/>
      <c r="F417" s="6"/>
      <c r="G417">
        <f>_xlfn.XLOOKUP(B417,[1]Hoja1!$A:$A,[1]Hoja1!$G:$G,0)</f>
        <v>33</v>
      </c>
      <c r="H417" s="11"/>
    </row>
    <row r="418" spans="1:8" ht="15" customHeight="1">
      <c r="A418" s="5">
        <v>45820</v>
      </c>
      <c r="B418" s="6" t="s">
        <v>55</v>
      </c>
      <c r="C418" s="6">
        <v>196632</v>
      </c>
      <c r="D418" s="7">
        <v>8</v>
      </c>
      <c r="E418" s="6"/>
      <c r="F418" s="6"/>
      <c r="G418">
        <f>_xlfn.XLOOKUP(B418,[1]Hoja1!$A:$A,[1]Hoja1!$G:$G,0)</f>
        <v>38</v>
      </c>
      <c r="H418" s="11"/>
    </row>
    <row r="419" spans="1:8" ht="15" customHeight="1">
      <c r="A419" s="5">
        <v>45820</v>
      </c>
      <c r="B419" s="6" t="s">
        <v>66</v>
      </c>
      <c r="C419" s="6">
        <v>194476</v>
      </c>
      <c r="D419" s="7">
        <v>10</v>
      </c>
      <c r="E419" s="6"/>
      <c r="F419" s="6"/>
      <c r="G419">
        <f>_xlfn.XLOOKUP(B419,[1]Hoja1!$A:$A,[1]Hoja1!$G:$G,0)</f>
        <v>33</v>
      </c>
      <c r="H419" s="11"/>
    </row>
    <row r="420" spans="1:8" ht="15" customHeight="1">
      <c r="A420" s="5">
        <v>45820</v>
      </c>
      <c r="B420" s="6" t="s">
        <v>26</v>
      </c>
      <c r="C420" s="6">
        <v>621107</v>
      </c>
      <c r="D420" s="7">
        <v>14.173</v>
      </c>
      <c r="E420" s="6"/>
      <c r="F420" s="6"/>
      <c r="G420">
        <f>_xlfn.XLOOKUP(B420,[1]Hoja1!$A:$A,[1]Hoja1!$G:$G,0)</f>
        <v>17</v>
      </c>
      <c r="H420" s="11"/>
    </row>
    <row r="421" spans="1:8" ht="15" customHeight="1">
      <c r="A421" s="5">
        <v>45820</v>
      </c>
      <c r="B421" s="6" t="s">
        <v>20</v>
      </c>
      <c r="C421" s="6">
        <v>200428</v>
      </c>
      <c r="D421" s="7">
        <v>10</v>
      </c>
      <c r="E421" s="6"/>
      <c r="F421" s="6"/>
      <c r="G421">
        <f>_xlfn.XLOOKUP(B421,[1]Hoja1!$A:$A,[1]Hoja1!$G:$G,0)</f>
        <v>26</v>
      </c>
      <c r="H421" s="11"/>
    </row>
    <row r="422" spans="1:8" ht="15" customHeight="1">
      <c r="A422" s="5">
        <v>45820</v>
      </c>
      <c r="B422" s="6" t="s">
        <v>29</v>
      </c>
      <c r="C422" s="6">
        <v>416832</v>
      </c>
      <c r="D422" s="7">
        <v>10</v>
      </c>
      <c r="E422" s="6"/>
      <c r="F422" s="6"/>
      <c r="G422">
        <f>_xlfn.XLOOKUP(B422,[1]Hoja1!$A:$A,[1]Hoja1!$G:$G,0)</f>
        <v>33</v>
      </c>
      <c r="H422" s="11"/>
    </row>
    <row r="423" spans="1:8" ht="15" customHeight="1">
      <c r="A423" s="5">
        <v>45820</v>
      </c>
      <c r="B423" s="6" t="s">
        <v>97</v>
      </c>
      <c r="C423" s="6">
        <v>252416</v>
      </c>
      <c r="D423" s="7">
        <v>10</v>
      </c>
      <c r="E423" s="6"/>
      <c r="F423" s="6"/>
      <c r="G423">
        <f>_xlfn.XLOOKUP(B423,[1]Hoja1!$A:$A,[1]Hoja1!$G:$G,0)</f>
        <v>28</v>
      </c>
      <c r="H423" s="11"/>
    </row>
    <row r="424" spans="1:8" ht="15" customHeight="1">
      <c r="A424" s="5">
        <v>45820</v>
      </c>
      <c r="B424" s="6" t="s">
        <v>65</v>
      </c>
      <c r="C424" s="6">
        <v>63138</v>
      </c>
      <c r="D424" s="7">
        <v>9</v>
      </c>
      <c r="E424" s="6"/>
      <c r="F424" s="6"/>
      <c r="G424">
        <f>_xlfn.XLOOKUP(B424,[1]Hoja1!$A:$A,[1]Hoja1!$G:$G,0)</f>
        <v>31</v>
      </c>
      <c r="H424" s="11"/>
    </row>
    <row r="425" spans="1:8" ht="15" customHeight="1">
      <c r="A425" s="5">
        <v>45820</v>
      </c>
      <c r="B425" s="6" t="s">
        <v>10</v>
      </c>
      <c r="C425" s="6">
        <v>136984</v>
      </c>
      <c r="D425" s="7">
        <v>10</v>
      </c>
      <c r="E425" s="6"/>
      <c r="F425" s="6"/>
      <c r="G425">
        <f>_xlfn.XLOOKUP(B425,[1]Hoja1!$A:$A,[1]Hoja1!$G:$G,0)</f>
        <v>40</v>
      </c>
      <c r="H425" s="11"/>
    </row>
    <row r="426" spans="1:8" ht="15" customHeight="1">
      <c r="A426" s="5">
        <v>45820</v>
      </c>
      <c r="B426" s="6" t="s">
        <v>82</v>
      </c>
      <c r="C426" s="6">
        <v>454454</v>
      </c>
      <c r="D426" s="7">
        <v>10</v>
      </c>
      <c r="E426" s="6"/>
      <c r="F426" s="6"/>
      <c r="G426">
        <f>_xlfn.XLOOKUP(B426,[1]Hoja1!$A:$A,[1]Hoja1!$G:$G,0)</f>
        <v>38</v>
      </c>
      <c r="H426" s="11"/>
    </row>
    <row r="427" spans="1:8" ht="15" customHeight="1">
      <c r="A427" s="5">
        <v>45820</v>
      </c>
      <c r="B427" s="6" t="s">
        <v>51</v>
      </c>
      <c r="C427" s="6">
        <v>847581</v>
      </c>
      <c r="D427" s="7">
        <v>35</v>
      </c>
      <c r="E427" s="6"/>
      <c r="F427" s="6"/>
      <c r="G427">
        <f>_xlfn.XLOOKUP(B427,[1]Hoja1!$A:$A,[1]Hoja1!$G:$G,0)</f>
        <v>19</v>
      </c>
      <c r="H427" s="11"/>
    </row>
    <row r="428" spans="1:8" ht="15" customHeight="1">
      <c r="A428" s="5">
        <v>45820</v>
      </c>
      <c r="B428" s="6" t="s">
        <v>30</v>
      </c>
      <c r="C428" s="6">
        <v>78069</v>
      </c>
      <c r="D428" s="7">
        <v>8</v>
      </c>
      <c r="E428" s="6"/>
      <c r="F428" s="6"/>
      <c r="G428">
        <f>_xlfn.XLOOKUP(B428,[1]Hoja1!$A:$A,[1]Hoja1!$G:$G,0)</f>
        <v>33</v>
      </c>
      <c r="H428" s="11"/>
    </row>
    <row r="429" spans="1:8" ht="15" customHeight="1">
      <c r="A429" s="5">
        <v>45820</v>
      </c>
      <c r="B429" s="6" t="s">
        <v>67</v>
      </c>
      <c r="C429" s="6">
        <v>984614</v>
      </c>
      <c r="D429" s="7">
        <v>20</v>
      </c>
      <c r="E429" s="6"/>
      <c r="F429" s="6"/>
      <c r="G429">
        <f>_xlfn.XLOOKUP(B429,[1]Hoja1!$A:$A,[1]Hoja1!$G:$G,0)</f>
        <v>19</v>
      </c>
      <c r="H429" s="11"/>
    </row>
    <row r="430" spans="1:8" ht="15" customHeight="1">
      <c r="A430" s="5">
        <v>45820</v>
      </c>
      <c r="B430" s="6" t="s">
        <v>36</v>
      </c>
      <c r="C430" s="6">
        <v>89816</v>
      </c>
      <c r="D430" s="7">
        <v>8</v>
      </c>
      <c r="E430" s="6"/>
      <c r="F430" s="6"/>
      <c r="G430">
        <f>_xlfn.XLOOKUP(B430,[1]Hoja1!$A:$A,[1]Hoja1!$G:$G,0)</f>
        <v>32</v>
      </c>
      <c r="H430" s="11"/>
    </row>
    <row r="431" spans="1:8" ht="15" customHeight="1">
      <c r="A431" s="5">
        <v>45820</v>
      </c>
      <c r="B431" s="6" t="s">
        <v>37</v>
      </c>
      <c r="C431" s="6">
        <v>136505</v>
      </c>
      <c r="D431" s="7">
        <v>10</v>
      </c>
      <c r="E431" s="6"/>
      <c r="F431" s="6"/>
      <c r="G431">
        <f>_xlfn.XLOOKUP(B431,[1]Hoja1!$A:$A,[1]Hoja1!$G:$G,0)</f>
        <v>32</v>
      </c>
      <c r="H431" s="11"/>
    </row>
    <row r="432" spans="1:8" ht="15" customHeight="1">
      <c r="A432" s="5">
        <v>45820</v>
      </c>
      <c r="B432" s="6" t="s">
        <v>58</v>
      </c>
      <c r="C432" s="6">
        <v>9542</v>
      </c>
      <c r="D432" s="7">
        <v>8</v>
      </c>
      <c r="E432" s="6"/>
      <c r="F432" s="6"/>
      <c r="G432">
        <f>_xlfn.XLOOKUP(B432,[1]Hoja1!$A:$A,[1]Hoja1!$G:$G,0)</f>
        <v>35</v>
      </c>
      <c r="H432" s="11"/>
    </row>
    <row r="433" spans="1:8" ht="15" customHeight="1">
      <c r="A433" s="5">
        <v>45820</v>
      </c>
      <c r="B433" s="6" t="s">
        <v>28</v>
      </c>
      <c r="C433" s="6">
        <v>210598</v>
      </c>
      <c r="D433" s="7">
        <v>9</v>
      </c>
      <c r="E433" s="6"/>
      <c r="F433" s="6"/>
      <c r="G433">
        <f>_xlfn.XLOOKUP(B433,[1]Hoja1!$A:$A,[1]Hoja1!$G:$G,0)</f>
        <v>43</v>
      </c>
      <c r="H433" s="11"/>
    </row>
    <row r="434" spans="1:8" ht="15" customHeight="1">
      <c r="A434" s="5">
        <v>45820</v>
      </c>
      <c r="B434" s="6" t="s">
        <v>21</v>
      </c>
      <c r="C434" s="6">
        <v>56261</v>
      </c>
      <c r="D434" s="7">
        <v>9</v>
      </c>
      <c r="E434" s="6"/>
      <c r="F434" s="6"/>
      <c r="G434">
        <f>_xlfn.XLOOKUP(B434,[1]Hoja1!$A:$A,[1]Hoja1!$G:$G,0)</f>
        <v>33</v>
      </c>
      <c r="H434" s="11"/>
    </row>
    <row r="435" spans="1:8" ht="15" customHeight="1">
      <c r="A435" s="5">
        <v>45820</v>
      </c>
      <c r="B435" s="6" t="s">
        <v>25</v>
      </c>
      <c r="C435" s="6">
        <v>231594</v>
      </c>
      <c r="D435" s="7">
        <v>12</v>
      </c>
      <c r="E435" s="6"/>
      <c r="F435" s="6"/>
      <c r="G435">
        <f>_xlfn.XLOOKUP(B435,[1]Hoja1!$A:$A,[1]Hoja1!$G:$G,0)</f>
        <v>33</v>
      </c>
      <c r="H435" s="11"/>
    </row>
    <row r="436" spans="1:8" ht="15" customHeight="1">
      <c r="A436" s="5">
        <v>45820</v>
      </c>
      <c r="B436" s="6" t="s">
        <v>52</v>
      </c>
      <c r="C436" s="6">
        <v>30259</v>
      </c>
      <c r="D436" s="7">
        <v>9</v>
      </c>
      <c r="E436" s="6"/>
      <c r="F436" s="6"/>
      <c r="G436">
        <f>_xlfn.XLOOKUP(B436,[1]Hoja1!$A:$A,[1]Hoja1!$G:$G,0)</f>
        <v>33</v>
      </c>
      <c r="H436" s="11"/>
    </row>
    <row r="437" spans="1:8" ht="15" customHeight="1">
      <c r="A437" s="5">
        <v>45820</v>
      </c>
      <c r="B437" s="6" t="s">
        <v>83</v>
      </c>
      <c r="C437" s="6"/>
      <c r="D437" s="7">
        <v>30</v>
      </c>
      <c r="E437" s="6"/>
      <c r="F437" s="6"/>
      <c r="G437">
        <f>_xlfn.XLOOKUP(B437,[1]Hoja1!$A:$A,[1]Hoja1!$G:$G,0)</f>
        <v>12</v>
      </c>
      <c r="H437" s="11"/>
    </row>
    <row r="438" spans="1:8" ht="15" customHeight="1">
      <c r="A438" s="5">
        <v>45820</v>
      </c>
      <c r="B438" s="6" t="s">
        <v>70</v>
      </c>
      <c r="C438" s="6">
        <v>236424</v>
      </c>
      <c r="D438" s="7">
        <v>10</v>
      </c>
      <c r="E438" s="6"/>
      <c r="F438" s="6"/>
      <c r="G438">
        <f>_xlfn.XLOOKUP(B438,[1]Hoja1!$A:$A,[1]Hoja1!$G:$G,0)</f>
        <v>33</v>
      </c>
      <c r="H438" s="11"/>
    </row>
    <row r="439" spans="1:8" ht="15" customHeight="1">
      <c r="A439" s="5">
        <v>45820</v>
      </c>
      <c r="B439" s="6" t="s">
        <v>18</v>
      </c>
      <c r="C439" s="6">
        <v>149822</v>
      </c>
      <c r="D439" s="7">
        <v>10</v>
      </c>
      <c r="E439" s="6"/>
      <c r="F439" s="6"/>
      <c r="G439">
        <f>_xlfn.XLOOKUP(B439,[1]Hoja1!$A:$A,[1]Hoja1!$G:$G,0)</f>
        <v>42</v>
      </c>
      <c r="H439" s="11"/>
    </row>
    <row r="440" spans="1:8" ht="15" customHeight="1">
      <c r="A440" s="5">
        <v>45820</v>
      </c>
      <c r="B440" s="6" t="s">
        <v>22</v>
      </c>
      <c r="C440" s="6">
        <v>161559</v>
      </c>
      <c r="D440" s="7">
        <v>8</v>
      </c>
      <c r="E440" s="6"/>
      <c r="F440" s="6"/>
      <c r="G440">
        <f>_xlfn.XLOOKUP(B440,[1]Hoja1!$A:$A,[1]Hoja1!$G:$G,0)</f>
        <v>38</v>
      </c>
      <c r="H440" s="11"/>
    </row>
    <row r="441" spans="1:8" ht="15" customHeight="1">
      <c r="A441" s="5">
        <v>45820</v>
      </c>
      <c r="B441" s="6" t="s">
        <v>72</v>
      </c>
      <c r="C441" s="6">
        <v>291282</v>
      </c>
      <c r="D441" s="7">
        <v>20</v>
      </c>
      <c r="E441" s="6"/>
      <c r="F441" s="6"/>
      <c r="G441">
        <f>_xlfn.XLOOKUP(B441,[1]Hoja1!$A:$A,[1]Hoja1!$G:$G,0)</f>
        <v>30</v>
      </c>
      <c r="H441" s="11"/>
    </row>
    <row r="442" spans="1:8" ht="15" customHeight="1">
      <c r="A442" s="5">
        <v>45821</v>
      </c>
      <c r="B442" s="6" t="s">
        <v>44</v>
      </c>
      <c r="C442" s="6">
        <v>1621</v>
      </c>
      <c r="D442" s="7">
        <v>9</v>
      </c>
      <c r="E442" s="6"/>
      <c r="F442" s="6"/>
      <c r="G442">
        <f>_xlfn.XLOOKUP(B442,[1]Hoja1!$A:$A,[1]Hoja1!$G:$G,0)</f>
        <v>35</v>
      </c>
      <c r="H442" s="11"/>
    </row>
    <row r="443" spans="1:8" ht="15" customHeight="1">
      <c r="A443" s="5">
        <v>45821</v>
      </c>
      <c r="B443" s="6" t="s">
        <v>66</v>
      </c>
      <c r="C443" s="6">
        <v>194490</v>
      </c>
      <c r="D443" s="7">
        <v>9.9659999999999993</v>
      </c>
      <c r="E443" s="6"/>
      <c r="F443" s="6"/>
      <c r="G443">
        <f>_xlfn.XLOOKUP(B443,[1]Hoja1!$A:$A,[1]Hoja1!$G:$G,0)</f>
        <v>33</v>
      </c>
      <c r="H443" s="11"/>
    </row>
    <row r="444" spans="1:8" ht="15" customHeight="1">
      <c r="A444" s="5">
        <v>45821</v>
      </c>
      <c r="B444" s="6" t="s">
        <v>32</v>
      </c>
      <c r="C444" s="6">
        <v>34282</v>
      </c>
      <c r="D444" s="7">
        <v>8</v>
      </c>
      <c r="E444" s="6"/>
      <c r="F444" s="6"/>
      <c r="G444">
        <f>_xlfn.XLOOKUP(B444,[1]Hoja1!$A:$A,[1]Hoja1!$G:$G,0)</f>
        <v>30</v>
      </c>
      <c r="H444" s="11"/>
    </row>
    <row r="445" spans="1:8" ht="15" customHeight="1">
      <c r="A445" s="5">
        <v>45821</v>
      </c>
      <c r="B445" s="6" t="s">
        <v>73</v>
      </c>
      <c r="C445" s="6">
        <v>162629</v>
      </c>
      <c r="D445" s="7">
        <v>20</v>
      </c>
      <c r="E445" s="6"/>
      <c r="F445" s="6"/>
      <c r="G445">
        <f>_xlfn.XLOOKUP(B445,[1]Hoja1!$A:$A,[1]Hoja1!$G:$G,0)</f>
        <v>38</v>
      </c>
      <c r="H445" s="11"/>
    </row>
    <row r="446" spans="1:8" ht="15" customHeight="1">
      <c r="A446" s="5">
        <v>45821</v>
      </c>
      <c r="B446" s="6" t="s">
        <v>17</v>
      </c>
      <c r="C446" s="6">
        <v>636323</v>
      </c>
      <c r="D446" s="7">
        <v>29.106999999999999</v>
      </c>
      <c r="E446" s="6"/>
      <c r="F446" s="6"/>
      <c r="G446">
        <f>_xlfn.XLOOKUP(B446,[1]Hoja1!$A:$A,[1]Hoja1!$G:$G,0)</f>
        <v>14</v>
      </c>
      <c r="H446" s="11"/>
    </row>
    <row r="447" spans="1:8" ht="15" customHeight="1">
      <c r="A447" s="5">
        <v>45821</v>
      </c>
      <c r="B447" s="6" t="s">
        <v>71</v>
      </c>
      <c r="C447" s="6"/>
      <c r="D447" s="7">
        <v>20</v>
      </c>
      <c r="E447" s="6"/>
      <c r="F447" s="6"/>
      <c r="G447">
        <f>_xlfn.XLOOKUP(B447,[1]Hoja1!$A:$A,[1]Hoja1!$G:$G,0)</f>
        <v>33</v>
      </c>
      <c r="H447" s="11"/>
    </row>
    <row r="448" spans="1:8" ht="15" customHeight="1">
      <c r="A448" s="5">
        <v>45821</v>
      </c>
      <c r="B448" s="6" t="s">
        <v>16</v>
      </c>
      <c r="C448" s="6">
        <v>205981</v>
      </c>
      <c r="D448" s="7">
        <v>9</v>
      </c>
      <c r="E448" s="6"/>
      <c r="F448" s="6"/>
      <c r="G448">
        <f>_xlfn.XLOOKUP(B448,[1]Hoja1!$A:$A,[1]Hoja1!$G:$G,0)</f>
        <v>33</v>
      </c>
      <c r="H448" s="11"/>
    </row>
    <row r="449" spans="1:8" ht="15" customHeight="1">
      <c r="A449" s="5">
        <v>45821</v>
      </c>
      <c r="B449" s="6" t="s">
        <v>46</v>
      </c>
      <c r="C449" s="6">
        <v>142270</v>
      </c>
      <c r="D449" s="7">
        <v>8</v>
      </c>
      <c r="E449" s="6"/>
      <c r="F449" s="6"/>
      <c r="G449">
        <f>_xlfn.XLOOKUP(B449,[1]Hoja1!$A:$A,[1]Hoja1!$G:$G,0)</f>
        <v>30</v>
      </c>
      <c r="H449" s="11"/>
    </row>
    <row r="450" spans="1:8" ht="15" customHeight="1">
      <c r="A450" s="5">
        <v>45821</v>
      </c>
      <c r="B450" s="6" t="s">
        <v>19</v>
      </c>
      <c r="C450" s="6">
        <v>101220</v>
      </c>
      <c r="D450" s="7">
        <v>20</v>
      </c>
      <c r="E450" s="6"/>
      <c r="F450" s="6"/>
      <c r="G450">
        <f>_xlfn.XLOOKUP(B450,[1]Hoja1!$A:$A,[1]Hoja1!$G:$G,0)</f>
        <v>20</v>
      </c>
      <c r="H450" s="11"/>
    </row>
    <row r="451" spans="1:8" ht="15" customHeight="1">
      <c r="A451" s="5">
        <v>45821</v>
      </c>
      <c r="B451" s="6" t="s">
        <v>41</v>
      </c>
      <c r="C451" s="6">
        <v>48278</v>
      </c>
      <c r="D451" s="7">
        <v>10</v>
      </c>
      <c r="E451" s="6"/>
      <c r="F451" s="6"/>
      <c r="G451">
        <f>_xlfn.XLOOKUP(B451,[1]Hoja1!$A:$A,[1]Hoja1!$G:$G,0)</f>
        <v>33</v>
      </c>
      <c r="H451" s="11"/>
    </row>
    <row r="452" spans="1:8" ht="15" customHeight="1">
      <c r="A452" s="5">
        <v>45821</v>
      </c>
      <c r="B452" s="6" t="s">
        <v>20</v>
      </c>
      <c r="C452" s="6">
        <v>200670</v>
      </c>
      <c r="D452" s="7">
        <v>6</v>
      </c>
      <c r="E452" s="6"/>
      <c r="F452" s="6"/>
      <c r="G452">
        <f>_xlfn.XLOOKUP(B452,[1]Hoja1!$A:$A,[1]Hoja1!$G:$G,0)</f>
        <v>26</v>
      </c>
      <c r="H452" s="11"/>
    </row>
    <row r="453" spans="1:8" ht="15" customHeight="1">
      <c r="A453" s="5">
        <v>45821</v>
      </c>
      <c r="B453" s="6" t="s">
        <v>10</v>
      </c>
      <c r="C453" s="6">
        <v>137311</v>
      </c>
      <c r="D453" s="7">
        <v>10</v>
      </c>
      <c r="E453" s="6"/>
      <c r="F453" s="6"/>
      <c r="G453">
        <f>_xlfn.XLOOKUP(B453,[1]Hoja1!$A:$A,[1]Hoja1!$G:$G,0)</f>
        <v>40</v>
      </c>
      <c r="H453" s="11"/>
    </row>
    <row r="454" spans="1:8" ht="15" customHeight="1">
      <c r="A454" s="5">
        <v>45821</v>
      </c>
      <c r="B454" s="6" t="s">
        <v>31</v>
      </c>
      <c r="C454" s="6">
        <v>557695</v>
      </c>
      <c r="D454" s="7">
        <v>8</v>
      </c>
      <c r="E454" s="6"/>
      <c r="F454" s="6"/>
      <c r="G454">
        <f>_xlfn.XLOOKUP(B454,[1]Hoja1!$A:$A,[1]Hoja1!$G:$G,0)</f>
        <v>14</v>
      </c>
      <c r="H454" s="11"/>
    </row>
    <row r="455" spans="1:8" ht="15" customHeight="1">
      <c r="A455" s="5">
        <v>45821</v>
      </c>
      <c r="B455" s="6" t="s">
        <v>88</v>
      </c>
      <c r="C455" s="6">
        <v>429137</v>
      </c>
      <c r="D455" s="7">
        <v>10</v>
      </c>
      <c r="E455" s="6"/>
      <c r="F455" s="6"/>
      <c r="G455">
        <f>_xlfn.XLOOKUP(B455,[1]Hoja1!$A:$A,[1]Hoja1!$G:$G,0)</f>
        <v>21</v>
      </c>
      <c r="H455" s="11"/>
    </row>
    <row r="456" spans="1:8" ht="15" customHeight="1">
      <c r="A456" s="5">
        <v>45821</v>
      </c>
      <c r="B456" s="6" t="s">
        <v>35</v>
      </c>
      <c r="C456" s="6">
        <v>52768</v>
      </c>
      <c r="D456" s="7">
        <v>6.91</v>
      </c>
      <c r="E456" s="6"/>
      <c r="F456" s="6"/>
      <c r="G456">
        <f>_xlfn.XLOOKUP(B456,[1]Hoja1!$A:$A,[1]Hoja1!$G:$G,0)</f>
        <v>35</v>
      </c>
      <c r="H456" s="11"/>
    </row>
    <row r="457" spans="1:8" ht="15" customHeight="1">
      <c r="A457" s="5">
        <v>45821</v>
      </c>
      <c r="B457" s="6" t="s">
        <v>12</v>
      </c>
      <c r="C457" s="6">
        <v>51327</v>
      </c>
      <c r="D457" s="7">
        <v>10</v>
      </c>
      <c r="E457" s="6"/>
      <c r="F457" s="6"/>
      <c r="G457">
        <f>_xlfn.XLOOKUP(B457,[1]Hoja1!$A:$A,[1]Hoja1!$G:$G,0)</f>
        <v>33</v>
      </c>
      <c r="H457" s="11"/>
    </row>
    <row r="458" spans="1:8" ht="15" customHeight="1">
      <c r="A458" s="5">
        <v>45821</v>
      </c>
      <c r="B458" s="6" t="s">
        <v>55</v>
      </c>
      <c r="C458" s="6">
        <v>196971</v>
      </c>
      <c r="D458" s="7">
        <v>7.8979999999999997</v>
      </c>
      <c r="E458" s="6"/>
      <c r="F458" s="6"/>
      <c r="G458">
        <f>_xlfn.XLOOKUP(B458,[1]Hoja1!$A:$A,[1]Hoja1!$G:$G,0)</f>
        <v>38</v>
      </c>
      <c r="H458" s="11"/>
    </row>
    <row r="459" spans="1:8" ht="15" customHeight="1">
      <c r="A459" s="5">
        <v>45821</v>
      </c>
      <c r="B459" s="6" t="s">
        <v>63</v>
      </c>
      <c r="C459" s="6">
        <v>10625</v>
      </c>
      <c r="D459" s="7">
        <v>13.696</v>
      </c>
      <c r="E459" s="6"/>
      <c r="F459" s="6"/>
      <c r="G459">
        <f>_xlfn.XLOOKUP(B459,[1]Hoja1!$A:$A,[1]Hoja1!$G:$G,0)</f>
        <v>38</v>
      </c>
      <c r="H459" s="11"/>
    </row>
    <row r="460" spans="1:8" ht="15" customHeight="1">
      <c r="A460" s="5">
        <v>45821</v>
      </c>
      <c r="B460" s="6" t="s">
        <v>37</v>
      </c>
      <c r="C460" s="6">
        <v>136880</v>
      </c>
      <c r="D460" s="7">
        <v>10</v>
      </c>
      <c r="E460" s="6"/>
      <c r="F460" s="6"/>
      <c r="G460">
        <f>_xlfn.XLOOKUP(B460,[1]Hoja1!$A:$A,[1]Hoja1!$G:$G,0)</f>
        <v>32</v>
      </c>
      <c r="H460" s="11"/>
    </row>
    <row r="461" spans="1:8" ht="15" customHeight="1">
      <c r="A461" s="5">
        <v>45821</v>
      </c>
      <c r="B461" s="6" t="s">
        <v>47</v>
      </c>
      <c r="C461" s="6">
        <v>343453</v>
      </c>
      <c r="D461" s="7">
        <v>30</v>
      </c>
      <c r="E461" s="6"/>
      <c r="F461" s="6"/>
      <c r="G461">
        <f>_xlfn.XLOOKUP(B461,[1]Hoja1!$A:$A,[1]Hoja1!$G:$G,0)</f>
        <v>16</v>
      </c>
      <c r="H461" s="11"/>
    </row>
    <row r="462" spans="1:8" ht="15" customHeight="1">
      <c r="A462" s="5">
        <v>45821</v>
      </c>
      <c r="B462" s="6" t="s">
        <v>98</v>
      </c>
      <c r="C462" s="6">
        <v>8009</v>
      </c>
      <c r="D462" s="7">
        <v>8</v>
      </c>
      <c r="E462" s="6"/>
      <c r="F462" s="6"/>
      <c r="G462">
        <f>_xlfn.XLOOKUP(B462,[1]Hoja1!$A:$A,[1]Hoja1!$G:$G,0)</f>
        <v>0</v>
      </c>
      <c r="H462" s="11"/>
    </row>
    <row r="463" spans="1:8" ht="15" customHeight="1">
      <c r="A463" s="5">
        <v>45821</v>
      </c>
      <c r="B463" s="6" t="s">
        <v>67</v>
      </c>
      <c r="C463" s="6">
        <v>984984</v>
      </c>
      <c r="D463" s="7">
        <v>20</v>
      </c>
      <c r="E463" s="6"/>
      <c r="F463" s="6"/>
      <c r="G463">
        <f>_xlfn.XLOOKUP(B463,[1]Hoja1!$A:$A,[1]Hoja1!$G:$G,0)</f>
        <v>19</v>
      </c>
      <c r="H463" s="11"/>
    </row>
    <row r="464" spans="1:8" ht="15" customHeight="1">
      <c r="A464" s="5">
        <v>45821</v>
      </c>
      <c r="B464" s="6" t="s">
        <v>68</v>
      </c>
      <c r="C464" s="6">
        <v>208611</v>
      </c>
      <c r="D464" s="7">
        <v>5</v>
      </c>
      <c r="E464" s="6"/>
      <c r="F464" s="6"/>
      <c r="G464">
        <f>_xlfn.XLOOKUP(B464,[1]Hoja1!$A:$A,[1]Hoja1!$G:$G,0)</f>
        <v>33</v>
      </c>
      <c r="H464" s="11"/>
    </row>
    <row r="465" spans="1:8" ht="15" customHeight="1">
      <c r="A465" s="5">
        <v>45821</v>
      </c>
      <c r="B465" s="6" t="s">
        <v>26</v>
      </c>
      <c r="C465" s="6">
        <v>621372</v>
      </c>
      <c r="D465" s="6"/>
      <c r="E465" s="6"/>
      <c r="F465" s="6"/>
      <c r="G465">
        <f>_xlfn.XLOOKUP(B465,[1]Hoja1!$A:$A,[1]Hoja1!$G:$G,0)</f>
        <v>17</v>
      </c>
      <c r="H465" s="11"/>
    </row>
    <row r="466" spans="1:8" ht="15" customHeight="1">
      <c r="A466" s="5">
        <v>45821</v>
      </c>
      <c r="B466" s="6" t="s">
        <v>30</v>
      </c>
      <c r="C466" s="6">
        <v>78328</v>
      </c>
      <c r="D466" s="7">
        <v>7</v>
      </c>
      <c r="E466" s="6"/>
      <c r="F466" s="6"/>
      <c r="G466">
        <f>_xlfn.XLOOKUP(B466,[1]Hoja1!$A:$A,[1]Hoja1!$G:$G,0)</f>
        <v>33</v>
      </c>
      <c r="H466" s="11"/>
    </row>
    <row r="467" spans="1:8" ht="15" customHeight="1">
      <c r="A467" s="5">
        <v>45821</v>
      </c>
      <c r="B467" s="6" t="s">
        <v>43</v>
      </c>
      <c r="C467" s="6">
        <v>12775</v>
      </c>
      <c r="D467" s="7">
        <v>9</v>
      </c>
      <c r="E467" s="6"/>
      <c r="F467" s="6"/>
      <c r="G467">
        <f>_xlfn.XLOOKUP(B467,[1]Hoja1!$A:$A,[1]Hoja1!$G:$G,0)</f>
        <v>35</v>
      </c>
      <c r="H467" s="11"/>
    </row>
    <row r="468" spans="1:8" ht="15" customHeight="1">
      <c r="A468" s="5">
        <v>45821</v>
      </c>
      <c r="B468" s="6" t="s">
        <v>11</v>
      </c>
      <c r="C468" s="6">
        <v>48304</v>
      </c>
      <c r="D468" s="7">
        <v>9</v>
      </c>
      <c r="E468" s="6"/>
      <c r="F468" s="6"/>
      <c r="G468">
        <f>_xlfn.XLOOKUP(B468,[1]Hoja1!$A:$A,[1]Hoja1!$G:$G,0)</f>
        <v>35</v>
      </c>
      <c r="H468" s="11"/>
    </row>
    <row r="469" spans="1:8" ht="15" customHeight="1">
      <c r="A469" s="5">
        <v>45821</v>
      </c>
      <c r="B469" s="6" t="s">
        <v>49</v>
      </c>
      <c r="C469" s="6">
        <v>48441</v>
      </c>
      <c r="D469" s="7">
        <v>8</v>
      </c>
      <c r="E469" s="6"/>
      <c r="F469" s="6"/>
      <c r="G469">
        <f>_xlfn.XLOOKUP(B469,[1]Hoja1!$A:$A,[1]Hoja1!$G:$G,0)</f>
        <v>35</v>
      </c>
      <c r="H469" s="11"/>
    </row>
    <row r="470" spans="1:8" ht="15" customHeight="1">
      <c r="A470" s="5">
        <v>45821</v>
      </c>
      <c r="B470" s="6" t="s">
        <v>15</v>
      </c>
      <c r="C470" s="6">
        <v>168205</v>
      </c>
      <c r="D470" s="7">
        <v>43.609000000000002</v>
      </c>
      <c r="E470" s="6"/>
      <c r="F470" s="6"/>
      <c r="G470">
        <f>_xlfn.XLOOKUP(B470,[1]Hoja1!$A:$A,[1]Hoja1!$G:$G,0)</f>
        <v>16</v>
      </c>
      <c r="H470" s="11"/>
    </row>
    <row r="471" spans="1:8" ht="15" customHeight="1">
      <c r="A471" s="5">
        <v>45821</v>
      </c>
      <c r="B471" s="6" t="s">
        <v>29</v>
      </c>
      <c r="C471" s="6">
        <v>416832</v>
      </c>
      <c r="D471" s="7">
        <v>10</v>
      </c>
      <c r="E471" s="6"/>
      <c r="F471" s="6"/>
      <c r="G471">
        <f>_xlfn.XLOOKUP(B471,[1]Hoja1!$A:$A,[1]Hoja1!$G:$G,0)</f>
        <v>33</v>
      </c>
      <c r="H471" s="11"/>
    </row>
    <row r="472" spans="1:8" ht="15" customHeight="1">
      <c r="A472" s="5">
        <v>45821</v>
      </c>
      <c r="B472" s="6" t="s">
        <v>34</v>
      </c>
      <c r="C472" s="6">
        <v>14656</v>
      </c>
      <c r="D472" s="7">
        <v>8</v>
      </c>
      <c r="E472" s="6"/>
      <c r="F472" s="6"/>
      <c r="G472">
        <f>_xlfn.XLOOKUP(B472,[1]Hoja1!$A:$A,[1]Hoja1!$G:$G,0)</f>
        <v>38</v>
      </c>
      <c r="H472" s="11"/>
    </row>
    <row r="473" spans="1:8" ht="15" customHeight="1">
      <c r="A473" s="5">
        <v>45821</v>
      </c>
      <c r="B473" s="6" t="s">
        <v>54</v>
      </c>
      <c r="C473" s="6">
        <v>3542</v>
      </c>
      <c r="D473" s="7">
        <v>10</v>
      </c>
      <c r="E473" s="6"/>
      <c r="F473" s="6"/>
      <c r="G473">
        <f>_xlfn.XLOOKUP(B473,[1]Hoja1!$A:$A,[1]Hoja1!$G:$G,0)</f>
        <v>31</v>
      </c>
      <c r="H473" s="11"/>
    </row>
    <row r="474" spans="1:8" ht="15" customHeight="1">
      <c r="A474" s="5">
        <v>45821</v>
      </c>
      <c r="B474" s="6" t="s">
        <v>48</v>
      </c>
      <c r="C474" s="6">
        <v>2948</v>
      </c>
      <c r="D474" s="7">
        <v>9</v>
      </c>
      <c r="E474" s="6"/>
      <c r="F474" s="6"/>
      <c r="G474">
        <f>_xlfn.XLOOKUP(B474,[1]Hoja1!$A:$A,[1]Hoja1!$G:$G,0)</f>
        <v>38</v>
      </c>
      <c r="H474" s="11"/>
    </row>
    <row r="475" spans="1:8" ht="15" customHeight="1">
      <c r="A475" s="5">
        <v>45821</v>
      </c>
      <c r="B475" s="6" t="s">
        <v>28</v>
      </c>
      <c r="C475" s="6">
        <v>210938</v>
      </c>
      <c r="D475" s="7">
        <v>9</v>
      </c>
      <c r="E475" s="6"/>
      <c r="F475" s="6"/>
      <c r="G475">
        <f>_xlfn.XLOOKUP(B475,[1]Hoja1!$A:$A,[1]Hoja1!$G:$G,0)</f>
        <v>43</v>
      </c>
      <c r="H475" s="11"/>
    </row>
    <row r="476" spans="1:8" ht="15" customHeight="1">
      <c r="A476" s="5">
        <v>45821</v>
      </c>
      <c r="B476" s="6" t="s">
        <v>51</v>
      </c>
      <c r="C476" s="6">
        <v>848172</v>
      </c>
      <c r="D476" s="7">
        <v>35</v>
      </c>
      <c r="E476" s="6"/>
      <c r="F476" s="6"/>
      <c r="G476">
        <f>_xlfn.XLOOKUP(B476,[1]Hoja1!$A:$A,[1]Hoja1!$G:$G,0)</f>
        <v>19</v>
      </c>
      <c r="H476" s="11"/>
    </row>
    <row r="477" spans="1:8" ht="15" customHeight="1">
      <c r="A477" s="5">
        <v>45821</v>
      </c>
      <c r="B477" s="6" t="s">
        <v>45</v>
      </c>
      <c r="C477" s="6">
        <v>170800</v>
      </c>
      <c r="D477" s="7">
        <v>9.1359999999999992</v>
      </c>
      <c r="E477" s="6"/>
      <c r="F477" s="6"/>
      <c r="G477">
        <f>_xlfn.XLOOKUP(B477,[1]Hoja1!$A:$A,[1]Hoja1!$G:$G,0)</f>
        <v>29</v>
      </c>
      <c r="H477" s="11"/>
    </row>
    <row r="478" spans="1:8" ht="15" customHeight="1">
      <c r="A478" s="5">
        <v>45821</v>
      </c>
      <c r="B478" s="6" t="s">
        <v>83</v>
      </c>
      <c r="C478" s="6"/>
      <c r="D478" s="7">
        <v>60</v>
      </c>
      <c r="E478" s="6"/>
      <c r="F478" s="6"/>
      <c r="G478">
        <f>_xlfn.XLOOKUP(B478,[1]Hoja1!$A:$A,[1]Hoja1!$G:$G,0)</f>
        <v>12</v>
      </c>
      <c r="H478" s="11"/>
    </row>
    <row r="479" spans="1:8" ht="15" customHeight="1">
      <c r="A479" s="5">
        <v>45821</v>
      </c>
      <c r="B479" s="6" t="s">
        <v>72</v>
      </c>
      <c r="C479" s="6">
        <v>292207</v>
      </c>
      <c r="D479" s="7">
        <v>17.983000000000001</v>
      </c>
      <c r="E479" s="6"/>
      <c r="F479" s="6"/>
      <c r="G479">
        <f>_xlfn.XLOOKUP(B479,[1]Hoja1!$A:$A,[1]Hoja1!$G:$G,0)</f>
        <v>30</v>
      </c>
      <c r="H479" s="11"/>
    </row>
    <row r="480" spans="1:8" ht="15" customHeight="1">
      <c r="A480" s="5">
        <v>45821</v>
      </c>
      <c r="B480" s="6" t="s">
        <v>13</v>
      </c>
      <c r="C480" s="6">
        <v>366298</v>
      </c>
      <c r="D480" s="7">
        <v>10.577</v>
      </c>
      <c r="E480" s="6"/>
      <c r="F480" s="6"/>
      <c r="G480">
        <f>_xlfn.XLOOKUP(B480,[1]Hoja1!$A:$A,[1]Hoja1!$G:$G,0)</f>
        <v>33</v>
      </c>
      <c r="H480" s="11"/>
    </row>
    <row r="481" spans="1:8" ht="15" customHeight="1">
      <c r="A481" s="5">
        <v>45821</v>
      </c>
      <c r="B481" s="6" t="s">
        <v>53</v>
      </c>
      <c r="C481" s="6">
        <v>107000</v>
      </c>
      <c r="D481" s="7">
        <v>51</v>
      </c>
      <c r="E481" s="6"/>
      <c r="F481" s="6"/>
      <c r="G481">
        <f>_xlfn.XLOOKUP(B481,[1]Hoja1!$A:$A,[1]Hoja1!$G:$G,0)</f>
        <v>20</v>
      </c>
      <c r="H481" s="11"/>
    </row>
    <row r="482" spans="1:8" ht="15" customHeight="1">
      <c r="A482" s="5">
        <v>45821</v>
      </c>
      <c r="B482" s="6" t="s">
        <v>21</v>
      </c>
      <c r="C482" s="6">
        <v>56333</v>
      </c>
      <c r="D482" s="7">
        <v>9</v>
      </c>
      <c r="E482" s="6"/>
      <c r="F482" s="6"/>
      <c r="G482">
        <f>_xlfn.XLOOKUP(B482,[1]Hoja1!$A:$A,[1]Hoja1!$G:$G,0)</f>
        <v>33</v>
      </c>
      <c r="H482" s="11"/>
    </row>
    <row r="483" spans="1:8" ht="15" customHeight="1">
      <c r="A483" s="5">
        <v>45821</v>
      </c>
      <c r="B483" s="6" t="s">
        <v>57</v>
      </c>
      <c r="C483" s="6">
        <v>186917</v>
      </c>
      <c r="D483" s="7">
        <v>14.122999999999999</v>
      </c>
      <c r="E483" s="6"/>
      <c r="F483" s="6"/>
      <c r="G483">
        <f>_xlfn.XLOOKUP(B483,[1]Hoja1!$A:$A,[1]Hoja1!$G:$G,0)</f>
        <v>33</v>
      </c>
      <c r="H483" s="11"/>
    </row>
    <row r="484" spans="1:8" ht="15" customHeight="1">
      <c r="A484" s="5">
        <v>45821</v>
      </c>
      <c r="B484" s="6" t="s">
        <v>62</v>
      </c>
      <c r="C484" s="6">
        <v>186260</v>
      </c>
      <c r="D484" s="7">
        <v>8.2420000000000009</v>
      </c>
      <c r="E484" s="6"/>
      <c r="F484" s="6"/>
      <c r="G484">
        <f>_xlfn.XLOOKUP(B484,[1]Hoja1!$A:$A,[1]Hoja1!$G:$G,0)</f>
        <v>39</v>
      </c>
      <c r="H484" s="11"/>
    </row>
    <row r="485" spans="1:8" ht="15" customHeight="1">
      <c r="A485" s="5">
        <v>45821</v>
      </c>
      <c r="B485" s="6" t="s">
        <v>85</v>
      </c>
      <c r="C485" s="6"/>
      <c r="D485" s="7">
        <v>20.396999999999998</v>
      </c>
      <c r="E485" s="6"/>
      <c r="F485" s="6"/>
      <c r="G485">
        <f>_xlfn.XLOOKUP(B485,[1]Hoja1!$A:$A,[1]Hoja1!$G:$G,0)</f>
        <v>33</v>
      </c>
      <c r="H485" s="11"/>
    </row>
    <row r="486" spans="1:8" ht="15" customHeight="1">
      <c r="A486" s="5">
        <v>45821</v>
      </c>
      <c r="B486" s="6" t="s">
        <v>22</v>
      </c>
      <c r="C486" s="6">
        <v>161939</v>
      </c>
      <c r="D486" s="7">
        <v>8</v>
      </c>
      <c r="E486" s="6"/>
      <c r="F486" s="6"/>
      <c r="G486">
        <f>_xlfn.XLOOKUP(B486,[1]Hoja1!$A:$A,[1]Hoja1!$G:$G,0)</f>
        <v>38</v>
      </c>
      <c r="H486" s="11"/>
    </row>
    <row r="487" spans="1:8" ht="15" customHeight="1">
      <c r="A487" s="5">
        <v>45821</v>
      </c>
      <c r="B487" s="6" t="s">
        <v>24</v>
      </c>
      <c r="C487" s="6">
        <v>97765</v>
      </c>
      <c r="D487" s="7">
        <v>9</v>
      </c>
      <c r="E487" s="6"/>
      <c r="F487" s="6"/>
      <c r="G487">
        <f>_xlfn.XLOOKUP(B487,[1]Hoja1!$A:$A,[1]Hoja1!$G:$G,0)</f>
        <v>33</v>
      </c>
      <c r="H487" s="11"/>
    </row>
    <row r="488" spans="1:8" ht="15" customHeight="1">
      <c r="A488" s="5">
        <v>45821</v>
      </c>
      <c r="B488" s="6" t="s">
        <v>65</v>
      </c>
      <c r="C488" s="6">
        <v>63321</v>
      </c>
      <c r="D488" s="7">
        <v>6</v>
      </c>
      <c r="E488" s="6"/>
      <c r="F488" s="6"/>
      <c r="G488">
        <f>_xlfn.XLOOKUP(B488,[1]Hoja1!$A:$A,[1]Hoja1!$G:$G,0)</f>
        <v>31</v>
      </c>
      <c r="H488" s="11"/>
    </row>
    <row r="489" spans="1:8" ht="15" customHeight="1">
      <c r="A489" s="5">
        <v>45822</v>
      </c>
      <c r="B489" s="6" t="s">
        <v>22</v>
      </c>
      <c r="C489" s="6">
        <v>162287</v>
      </c>
      <c r="D489" s="7">
        <v>8</v>
      </c>
      <c r="E489" s="6"/>
      <c r="F489" s="6"/>
      <c r="G489">
        <f>_xlfn.XLOOKUP(B489,[1]Hoja1!$A:$A,[1]Hoja1!$G:$G,0)</f>
        <v>38</v>
      </c>
      <c r="H489" s="11"/>
    </row>
    <row r="490" spans="1:8" ht="15" customHeight="1">
      <c r="A490" s="5">
        <v>45822</v>
      </c>
      <c r="B490" s="6" t="s">
        <v>85</v>
      </c>
      <c r="C490" s="6">
        <v>194484</v>
      </c>
      <c r="D490" s="7">
        <v>20.248000000000001</v>
      </c>
      <c r="E490" s="6"/>
      <c r="F490" s="6"/>
      <c r="G490">
        <f>_xlfn.XLOOKUP(B490,[1]Hoja1!$A:$A,[1]Hoja1!$G:$G,0)</f>
        <v>33</v>
      </c>
      <c r="H490" s="11"/>
    </row>
    <row r="491" spans="1:8" ht="15" customHeight="1">
      <c r="A491" s="5">
        <v>45822</v>
      </c>
      <c r="B491" s="6" t="s">
        <v>62</v>
      </c>
      <c r="C491" s="6">
        <v>186509</v>
      </c>
      <c r="D491" s="7">
        <v>6.3879999999999999</v>
      </c>
      <c r="E491" s="6"/>
      <c r="F491" s="6"/>
      <c r="G491">
        <f>_xlfn.XLOOKUP(B491,[1]Hoja1!$A:$A,[1]Hoja1!$G:$G,0)</f>
        <v>39</v>
      </c>
      <c r="H491" s="11"/>
    </row>
    <row r="492" spans="1:8" ht="15" customHeight="1">
      <c r="A492" s="5">
        <v>45822</v>
      </c>
      <c r="B492" s="6" t="s">
        <v>57</v>
      </c>
      <c r="C492" s="6">
        <v>187335</v>
      </c>
      <c r="D492" s="7">
        <v>12.989000000000001</v>
      </c>
      <c r="E492" s="6"/>
      <c r="F492" s="6"/>
      <c r="G492">
        <f>_xlfn.XLOOKUP(B492,[1]Hoja1!$A:$A,[1]Hoja1!$G:$G,0)</f>
        <v>33</v>
      </c>
      <c r="H492" s="11"/>
    </row>
    <row r="493" spans="1:8" ht="15" customHeight="1">
      <c r="A493" s="5">
        <v>45822</v>
      </c>
      <c r="B493" s="6" t="s">
        <v>21</v>
      </c>
      <c r="C493" s="6">
        <v>56531</v>
      </c>
      <c r="D493" s="7">
        <v>8</v>
      </c>
      <c r="E493" s="6"/>
      <c r="F493" s="6"/>
      <c r="G493">
        <f>_xlfn.XLOOKUP(B493,[1]Hoja1!$A:$A,[1]Hoja1!$G:$G,0)</f>
        <v>33</v>
      </c>
      <c r="H493" s="11"/>
    </row>
    <row r="494" spans="1:8" ht="15" customHeight="1">
      <c r="A494" s="5">
        <v>45822</v>
      </c>
      <c r="B494" s="6" t="s">
        <v>13</v>
      </c>
      <c r="C494" s="6">
        <v>366766</v>
      </c>
      <c r="D494" s="7">
        <v>13.727</v>
      </c>
      <c r="E494" s="6"/>
      <c r="F494" s="6"/>
      <c r="G494">
        <f>_xlfn.XLOOKUP(B494,[1]Hoja1!$A:$A,[1]Hoja1!$G:$G,0)</f>
        <v>33</v>
      </c>
      <c r="H494" s="11"/>
    </row>
    <row r="495" spans="1:8" ht="15" customHeight="1">
      <c r="A495" s="5">
        <v>45822</v>
      </c>
      <c r="B495" s="6" t="s">
        <v>40</v>
      </c>
      <c r="C495" s="6">
        <v>141434</v>
      </c>
      <c r="D495" s="7">
        <v>8</v>
      </c>
      <c r="E495" s="6"/>
      <c r="F495" s="6"/>
      <c r="G495">
        <f>_xlfn.XLOOKUP(B495,[1]Hoja1!$A:$A,[1]Hoja1!$G:$G,0)</f>
        <v>33</v>
      </c>
      <c r="H495" s="11"/>
    </row>
    <row r="496" spans="1:8" ht="15" customHeight="1">
      <c r="A496" s="5">
        <v>45822</v>
      </c>
      <c r="B496" s="6" t="s">
        <v>36</v>
      </c>
      <c r="C496" s="6">
        <v>90011</v>
      </c>
      <c r="D496" s="7">
        <v>5</v>
      </c>
      <c r="E496" s="6"/>
      <c r="F496" s="6"/>
      <c r="G496">
        <f>_xlfn.XLOOKUP(B496,[1]Hoja1!$A:$A,[1]Hoja1!$G:$G,0)</f>
        <v>32</v>
      </c>
      <c r="H496" s="11"/>
    </row>
    <row r="497" spans="1:8" ht="15" customHeight="1">
      <c r="A497" s="5">
        <v>45822</v>
      </c>
      <c r="B497" s="6" t="s">
        <v>82</v>
      </c>
      <c r="C497" s="6">
        <v>454809</v>
      </c>
      <c r="D497" s="7">
        <v>5.7270000000000003</v>
      </c>
      <c r="E497" s="6"/>
      <c r="F497" s="6"/>
      <c r="G497">
        <f>_xlfn.XLOOKUP(B497,[1]Hoja1!$A:$A,[1]Hoja1!$G:$G,0)</f>
        <v>38</v>
      </c>
      <c r="H497" s="11"/>
    </row>
    <row r="498" spans="1:8" ht="15" customHeight="1">
      <c r="A498" s="5">
        <v>45822</v>
      </c>
      <c r="B498" s="6" t="s">
        <v>65</v>
      </c>
      <c r="C498" s="6">
        <v>63321</v>
      </c>
      <c r="D498" s="7">
        <v>6</v>
      </c>
      <c r="E498" s="6"/>
      <c r="F498" s="6"/>
      <c r="G498">
        <f>_xlfn.XLOOKUP(B498,[1]Hoja1!$A:$A,[1]Hoja1!$G:$G,0)</f>
        <v>31</v>
      </c>
      <c r="H498" s="11"/>
    </row>
    <row r="499" spans="1:8" ht="15" customHeight="1">
      <c r="A499" s="5">
        <v>45822</v>
      </c>
      <c r="B499" s="6" t="s">
        <v>37</v>
      </c>
      <c r="C499" s="6">
        <v>137237</v>
      </c>
      <c r="D499" s="7">
        <v>10</v>
      </c>
      <c r="E499" s="6"/>
      <c r="F499" s="6"/>
      <c r="G499">
        <f>_xlfn.XLOOKUP(B499,[1]Hoja1!$A:$A,[1]Hoja1!$G:$G,0)</f>
        <v>32</v>
      </c>
      <c r="H499" s="11"/>
    </row>
    <row r="500" spans="1:8" ht="15" customHeight="1">
      <c r="A500" s="5">
        <v>45822</v>
      </c>
      <c r="B500" s="6" t="s">
        <v>41</v>
      </c>
      <c r="C500" s="6">
        <v>48503</v>
      </c>
      <c r="D500" s="7">
        <v>9.875</v>
      </c>
      <c r="E500" s="6"/>
      <c r="F500" s="6"/>
      <c r="G500">
        <f>_xlfn.XLOOKUP(B500,[1]Hoja1!$A:$A,[1]Hoja1!$G:$G,0)</f>
        <v>33</v>
      </c>
      <c r="H500" s="11"/>
    </row>
    <row r="501" spans="1:8" ht="15" customHeight="1">
      <c r="A501" s="5">
        <v>45822</v>
      </c>
      <c r="B501" s="6" t="s">
        <v>25</v>
      </c>
      <c r="C501" s="6">
        <v>232024</v>
      </c>
      <c r="D501" s="7">
        <v>12</v>
      </c>
      <c r="E501" s="6"/>
      <c r="F501" s="6"/>
      <c r="G501">
        <f>_xlfn.XLOOKUP(B501,[1]Hoja1!$A:$A,[1]Hoja1!$G:$G,0)</f>
        <v>33</v>
      </c>
      <c r="H501" s="11"/>
    </row>
    <row r="502" spans="1:8" ht="15" customHeight="1">
      <c r="A502" s="5">
        <v>45822</v>
      </c>
      <c r="B502" s="6" t="s">
        <v>69</v>
      </c>
      <c r="C502" s="6">
        <v>2001</v>
      </c>
      <c r="D502" s="7">
        <v>10</v>
      </c>
      <c r="E502" s="6"/>
      <c r="F502" s="6"/>
      <c r="G502">
        <f>_xlfn.XLOOKUP(B502,[1]Hoja1!$A:$A,[1]Hoja1!$G:$G,0)</f>
        <v>35</v>
      </c>
      <c r="H502" s="11"/>
    </row>
    <row r="503" spans="1:8" ht="15" customHeight="1">
      <c r="A503" s="5">
        <v>45822</v>
      </c>
      <c r="B503" s="6" t="s">
        <v>19</v>
      </c>
      <c r="C503" s="6">
        <v>101653</v>
      </c>
      <c r="D503" s="7">
        <v>20</v>
      </c>
      <c r="E503" s="6"/>
      <c r="F503" s="6">
        <v>1252.9000000000001</v>
      </c>
      <c r="G503">
        <f>_xlfn.XLOOKUP(B503,[1]Hoja1!$A:$A,[1]Hoja1!$G:$G,0)</f>
        <v>20</v>
      </c>
      <c r="H503" s="11"/>
    </row>
    <row r="504" spans="1:8" ht="15" customHeight="1">
      <c r="A504" s="5">
        <v>45822</v>
      </c>
      <c r="B504" s="6" t="s">
        <v>11</v>
      </c>
      <c r="C504" s="6">
        <v>48614</v>
      </c>
      <c r="D504" s="7"/>
      <c r="E504" s="6"/>
      <c r="F504" s="6"/>
      <c r="G504">
        <f>_xlfn.XLOOKUP(B504,[1]Hoja1!$A:$A,[1]Hoja1!$G:$G,0)</f>
        <v>35</v>
      </c>
      <c r="H504" s="11"/>
    </row>
    <row r="505" spans="1:8" ht="15" customHeight="1">
      <c r="A505" s="5">
        <v>45823</v>
      </c>
      <c r="B505" s="6" t="s">
        <v>13</v>
      </c>
      <c r="C505" s="6">
        <v>367204</v>
      </c>
      <c r="D505" s="7">
        <v>13.157999999999999</v>
      </c>
      <c r="E505" s="6"/>
      <c r="F505" s="6"/>
      <c r="G505">
        <f>_xlfn.XLOOKUP(B505,[1]Hoja1!$A:$A,[1]Hoja1!$G:$G,0)</f>
        <v>33</v>
      </c>
      <c r="H505" s="11"/>
    </row>
    <row r="506" spans="1:8" ht="15" customHeight="1">
      <c r="A506" s="5">
        <v>45823</v>
      </c>
      <c r="B506" s="6" t="s">
        <v>31</v>
      </c>
      <c r="C506" s="6">
        <v>557971</v>
      </c>
      <c r="D506" s="7">
        <v>30</v>
      </c>
      <c r="E506" s="6"/>
      <c r="F506" s="6"/>
      <c r="G506">
        <f>_xlfn.XLOOKUP(B506,[1]Hoja1!$A:$A,[1]Hoja1!$G:$G,0)</f>
        <v>14</v>
      </c>
      <c r="H506" s="11"/>
    </row>
    <row r="507" spans="1:8" ht="15" customHeight="1">
      <c r="A507" s="5">
        <v>45823</v>
      </c>
      <c r="B507" s="6" t="s">
        <v>17</v>
      </c>
      <c r="C507" s="6">
        <v>636741</v>
      </c>
      <c r="D507" s="7">
        <v>28</v>
      </c>
      <c r="E507" s="6"/>
      <c r="F507" s="6"/>
      <c r="G507">
        <f>_xlfn.XLOOKUP(B507,[1]Hoja1!$A:$A,[1]Hoja1!$G:$G,0)</f>
        <v>14</v>
      </c>
      <c r="H507" s="11"/>
    </row>
    <row r="508" spans="1:8" ht="15" customHeight="1">
      <c r="A508" s="5">
        <v>45823</v>
      </c>
      <c r="B508" s="6" t="s">
        <v>15</v>
      </c>
      <c r="C508" s="6">
        <v>169239</v>
      </c>
      <c r="D508" s="7">
        <v>25</v>
      </c>
      <c r="E508" s="6"/>
      <c r="F508" s="6"/>
      <c r="G508">
        <f>_xlfn.XLOOKUP(B508,[1]Hoja1!$A:$A,[1]Hoja1!$G:$G,0)</f>
        <v>16</v>
      </c>
      <c r="H508" s="11"/>
    </row>
    <row r="509" spans="1:8" ht="15" customHeight="1">
      <c r="A509" s="5">
        <v>45823</v>
      </c>
      <c r="B509" s="6" t="s">
        <v>34</v>
      </c>
      <c r="C509" s="6">
        <v>15329</v>
      </c>
      <c r="D509" s="7">
        <v>8</v>
      </c>
      <c r="E509" s="6"/>
      <c r="F509" s="6"/>
      <c r="G509">
        <f>_xlfn.XLOOKUP(B509,[1]Hoja1!$A:$A,[1]Hoja1!$G:$G,0)</f>
        <v>38</v>
      </c>
      <c r="H509" s="11"/>
    </row>
    <row r="510" spans="1:8" ht="15" customHeight="1">
      <c r="A510" s="5">
        <v>45823</v>
      </c>
      <c r="B510" s="6" t="s">
        <v>68</v>
      </c>
      <c r="C510" s="6">
        <v>208993</v>
      </c>
      <c r="D510" s="7">
        <v>5</v>
      </c>
      <c r="E510" s="6"/>
      <c r="F510" s="6"/>
      <c r="G510">
        <f>_xlfn.XLOOKUP(B510,[1]Hoja1!$A:$A,[1]Hoja1!$G:$G,0)</f>
        <v>33</v>
      </c>
      <c r="H510" s="11"/>
    </row>
    <row r="511" spans="1:8" ht="15" customHeight="1">
      <c r="A511" s="5">
        <v>45823</v>
      </c>
      <c r="B511" s="6" t="s">
        <v>51</v>
      </c>
      <c r="C511" s="6">
        <v>849091</v>
      </c>
      <c r="D511" s="7">
        <v>35</v>
      </c>
      <c r="E511" s="6"/>
      <c r="F511" s="6"/>
      <c r="G511">
        <f>_xlfn.XLOOKUP(B511,[1]Hoja1!$A:$A,[1]Hoja1!$G:$G,0)</f>
        <v>19</v>
      </c>
      <c r="H511" s="11"/>
    </row>
    <row r="512" spans="1:8" ht="15" customHeight="1">
      <c r="A512" s="5">
        <v>45823</v>
      </c>
      <c r="B512" s="6" t="s">
        <v>15</v>
      </c>
      <c r="C512" s="6">
        <v>169617</v>
      </c>
      <c r="D512" s="7">
        <v>32</v>
      </c>
      <c r="E512" s="6"/>
      <c r="F512" s="6"/>
      <c r="G512">
        <f>_xlfn.XLOOKUP(B512,[1]Hoja1!$A:$A,[1]Hoja1!$G:$G,0)</f>
        <v>16</v>
      </c>
      <c r="H512" s="11"/>
    </row>
    <row r="513" spans="1:8" ht="15" customHeight="1">
      <c r="A513" s="5">
        <v>45823</v>
      </c>
      <c r="B513" s="6" t="s">
        <v>68</v>
      </c>
      <c r="C513" s="6"/>
      <c r="D513" s="7">
        <v>10</v>
      </c>
      <c r="E513" s="6"/>
      <c r="F513" s="6"/>
      <c r="G513">
        <f>_xlfn.XLOOKUP(B513,[1]Hoja1!$A:$A,[1]Hoja1!$G:$G,0)</f>
        <v>33</v>
      </c>
      <c r="H513" s="11"/>
    </row>
    <row r="514" spans="1:8" ht="15" customHeight="1">
      <c r="A514" s="5">
        <v>45823</v>
      </c>
      <c r="B514" s="6" t="s">
        <v>72</v>
      </c>
      <c r="C514" s="6">
        <v>292640</v>
      </c>
      <c r="D514" s="7">
        <v>20</v>
      </c>
      <c r="E514" s="6"/>
      <c r="F514" s="6"/>
      <c r="G514">
        <f>_xlfn.XLOOKUP(B514,[1]Hoja1!$A:$A,[1]Hoja1!$G:$G,0)</f>
        <v>30</v>
      </c>
      <c r="H514" s="11"/>
    </row>
    <row r="515" spans="1:8" ht="15" customHeight="1">
      <c r="A515" s="5">
        <v>45824</v>
      </c>
      <c r="B515" s="6" t="s">
        <v>41</v>
      </c>
      <c r="C515" s="6">
        <v>48711</v>
      </c>
      <c r="D515" s="7">
        <v>10</v>
      </c>
      <c r="E515" s="6"/>
      <c r="F515" s="6"/>
      <c r="G515">
        <f>_xlfn.XLOOKUP(B515,[1]Hoja1!$A:$A,[1]Hoja1!$G:$G,0)</f>
        <v>33</v>
      </c>
      <c r="H515" s="11"/>
    </row>
    <row r="516" spans="1:8" ht="15" customHeight="1">
      <c r="A516" s="5">
        <v>45824</v>
      </c>
      <c r="B516" s="6" t="s">
        <v>15</v>
      </c>
      <c r="C516" s="6">
        <v>170237</v>
      </c>
      <c r="D516" s="7">
        <v>30</v>
      </c>
      <c r="E516" s="6"/>
      <c r="F516" s="6"/>
      <c r="G516">
        <f>_xlfn.XLOOKUP(B516,[1]Hoja1!$A:$A,[1]Hoja1!$G:$G,0)</f>
        <v>16</v>
      </c>
      <c r="H516" s="11"/>
    </row>
    <row r="517" spans="1:8" ht="15" customHeight="1">
      <c r="A517" s="5">
        <v>45824</v>
      </c>
      <c r="B517" s="6" t="s">
        <v>35</v>
      </c>
      <c r="C517" s="6">
        <v>53033</v>
      </c>
      <c r="D517" s="7">
        <v>6</v>
      </c>
      <c r="E517" s="6"/>
      <c r="F517" s="6"/>
      <c r="G517">
        <f>_xlfn.XLOOKUP(B517,[1]Hoja1!$A:$A,[1]Hoja1!$G:$G,0)</f>
        <v>35</v>
      </c>
      <c r="H517" s="11"/>
    </row>
    <row r="518" spans="1:8" ht="15" customHeight="1">
      <c r="A518" s="5">
        <v>45824</v>
      </c>
      <c r="B518" s="6" t="s">
        <v>88</v>
      </c>
      <c r="C518" s="6">
        <v>429471</v>
      </c>
      <c r="D518" s="7">
        <v>10</v>
      </c>
      <c r="E518" s="6"/>
      <c r="F518" s="6"/>
      <c r="G518">
        <f>_xlfn.XLOOKUP(B518,[1]Hoja1!$A:$A,[1]Hoja1!$G:$G,0)</f>
        <v>21</v>
      </c>
      <c r="H518" s="11"/>
    </row>
    <row r="519" spans="1:8" ht="15" customHeight="1">
      <c r="A519" s="5">
        <v>45824</v>
      </c>
      <c r="B519" s="6" t="s">
        <v>73</v>
      </c>
      <c r="C519" s="6">
        <v>163385</v>
      </c>
      <c r="D519" s="7">
        <v>10</v>
      </c>
      <c r="E519" s="6"/>
      <c r="F519" s="6"/>
      <c r="G519">
        <f>_xlfn.XLOOKUP(B519,[1]Hoja1!$A:$A,[1]Hoja1!$G:$G,0)</f>
        <v>38</v>
      </c>
      <c r="H519" s="11"/>
    </row>
    <row r="520" spans="1:8" ht="15" customHeight="1">
      <c r="A520" s="5">
        <v>45824</v>
      </c>
      <c r="B520" s="6" t="s">
        <v>99</v>
      </c>
      <c r="C520" s="6">
        <v>14689</v>
      </c>
      <c r="D520" s="7">
        <v>15</v>
      </c>
      <c r="E520" s="6"/>
      <c r="F520" s="6"/>
      <c r="G520">
        <f>_xlfn.XLOOKUP(B520,[1]Hoja1!$A:$A,[1]Hoja1!$G:$G,0)</f>
        <v>32</v>
      </c>
      <c r="H520" s="11"/>
    </row>
    <row r="521" spans="1:8" ht="15" customHeight="1">
      <c r="A521" s="5">
        <v>45824</v>
      </c>
      <c r="B521" s="6" t="s">
        <v>82</v>
      </c>
      <c r="C521" s="6">
        <v>455245</v>
      </c>
      <c r="D521" s="7">
        <v>10</v>
      </c>
      <c r="E521" s="6"/>
      <c r="F521" s="6"/>
      <c r="G521">
        <f>_xlfn.XLOOKUP(B521,[1]Hoja1!$A:$A,[1]Hoja1!$G:$G,0)</f>
        <v>38</v>
      </c>
      <c r="H521" s="11"/>
    </row>
    <row r="522" spans="1:8" ht="15" customHeight="1">
      <c r="A522" s="5">
        <v>45824</v>
      </c>
      <c r="B522" s="6" t="s">
        <v>17</v>
      </c>
      <c r="C522" s="6">
        <v>637141</v>
      </c>
      <c r="D522" s="7">
        <v>30</v>
      </c>
      <c r="E522" s="6"/>
      <c r="F522" s="6"/>
      <c r="G522">
        <f>_xlfn.XLOOKUP(B522,[1]Hoja1!$A:$A,[1]Hoja1!$G:$G,0)</f>
        <v>14</v>
      </c>
      <c r="H522" s="11"/>
    </row>
    <row r="523" spans="1:8" ht="15" customHeight="1">
      <c r="A523" s="5">
        <v>45824</v>
      </c>
      <c r="B523" s="6" t="s">
        <v>21</v>
      </c>
      <c r="C523" s="6">
        <v>56675</v>
      </c>
      <c r="D523" s="7">
        <v>8</v>
      </c>
      <c r="E523" s="6"/>
      <c r="F523" s="6"/>
      <c r="G523">
        <f>_xlfn.XLOOKUP(B523,[1]Hoja1!$A:$A,[1]Hoja1!$G:$G,0)</f>
        <v>33</v>
      </c>
      <c r="H523" s="11"/>
    </row>
    <row r="524" spans="1:8" ht="15" customHeight="1">
      <c r="A524" s="5">
        <v>45824</v>
      </c>
      <c r="B524" s="6" t="s">
        <v>29</v>
      </c>
      <c r="C524" s="6">
        <v>416832</v>
      </c>
      <c r="D524" s="7">
        <v>15</v>
      </c>
      <c r="E524" s="6"/>
      <c r="F524" s="6"/>
      <c r="G524">
        <f>_xlfn.XLOOKUP(B524,[1]Hoja1!$A:$A,[1]Hoja1!$G:$G,0)</f>
        <v>33</v>
      </c>
      <c r="H524" s="11"/>
    </row>
    <row r="525" spans="1:8" ht="15" customHeight="1">
      <c r="A525" s="5">
        <v>45824</v>
      </c>
      <c r="B525" s="6" t="s">
        <v>57</v>
      </c>
      <c r="C525" s="6">
        <v>187732</v>
      </c>
      <c r="D525" s="7">
        <v>13.007</v>
      </c>
      <c r="E525" s="6"/>
      <c r="F525" s="6"/>
      <c r="G525">
        <f>_xlfn.XLOOKUP(B525,[1]Hoja1!$A:$A,[1]Hoja1!$G:$G,0)</f>
        <v>33</v>
      </c>
      <c r="H525" s="11"/>
    </row>
    <row r="526" spans="1:8" ht="15" customHeight="1">
      <c r="A526" s="5">
        <v>45824</v>
      </c>
      <c r="B526" s="6" t="s">
        <v>62</v>
      </c>
      <c r="C526" s="6">
        <v>186813</v>
      </c>
      <c r="D526" s="7">
        <f>7.331+5.49+4.88</f>
        <v>17.701000000000001</v>
      </c>
      <c r="E526" s="6"/>
      <c r="F526" s="6"/>
      <c r="G526">
        <f>_xlfn.XLOOKUP(B526,[1]Hoja1!$A:$A,[1]Hoja1!$G:$G,0)</f>
        <v>39</v>
      </c>
      <c r="H526" s="11"/>
    </row>
    <row r="527" spans="1:8" ht="15" customHeight="1">
      <c r="A527" s="5">
        <v>45824</v>
      </c>
      <c r="B527" s="6" t="s">
        <v>13</v>
      </c>
      <c r="C527" s="6">
        <v>367667</v>
      </c>
      <c r="D527" s="7">
        <v>15</v>
      </c>
      <c r="E527" s="6"/>
      <c r="F527" s="6"/>
      <c r="G527">
        <f>_xlfn.XLOOKUP(B527,[1]Hoja1!$A:$A,[1]Hoja1!$G:$G,0)</f>
        <v>33</v>
      </c>
      <c r="H527" s="11"/>
    </row>
    <row r="528" spans="1:8" ht="15" customHeight="1">
      <c r="A528" s="5">
        <v>45824</v>
      </c>
      <c r="B528" s="6" t="s">
        <v>66</v>
      </c>
      <c r="C528" s="6">
        <v>194693</v>
      </c>
      <c r="D528" s="7">
        <v>10</v>
      </c>
      <c r="E528" s="6"/>
      <c r="F528" s="6"/>
      <c r="G528">
        <f>_xlfn.XLOOKUP(B528,[1]Hoja1!$A:$A,[1]Hoja1!$G:$G,0)</f>
        <v>33</v>
      </c>
      <c r="H528" s="11"/>
    </row>
    <row r="529" spans="1:8" ht="15" customHeight="1">
      <c r="A529" s="5">
        <v>45824</v>
      </c>
      <c r="B529" s="6" t="s">
        <v>39</v>
      </c>
      <c r="C529" s="6">
        <v>40949</v>
      </c>
      <c r="D529" s="7">
        <v>9</v>
      </c>
      <c r="E529" s="6"/>
      <c r="F529" s="6"/>
      <c r="G529">
        <f>_xlfn.XLOOKUP(B529,[1]Hoja1!$A:$A,[1]Hoja1!$G:$G,0)</f>
        <v>35</v>
      </c>
      <c r="H529" s="11"/>
    </row>
    <row r="530" spans="1:8" ht="15" customHeight="1">
      <c r="A530" s="5">
        <v>45824</v>
      </c>
      <c r="B530" s="6" t="s">
        <v>58</v>
      </c>
      <c r="C530" s="6">
        <v>98065</v>
      </c>
      <c r="D530" s="7">
        <v>9</v>
      </c>
      <c r="E530" s="6"/>
      <c r="F530" s="6"/>
      <c r="G530">
        <f>_xlfn.XLOOKUP(B530,[1]Hoja1!$A:$A,[1]Hoja1!$G:$G,0)</f>
        <v>35</v>
      </c>
      <c r="H530" s="11"/>
    </row>
    <row r="531" spans="1:8" ht="15" customHeight="1">
      <c r="A531" s="5">
        <v>45824</v>
      </c>
      <c r="B531" s="6" t="s">
        <v>10</v>
      </c>
      <c r="C531" s="6">
        <v>137911</v>
      </c>
      <c r="D531" s="7">
        <v>10</v>
      </c>
      <c r="E531" s="6"/>
      <c r="F531" s="6"/>
      <c r="G531">
        <f>_xlfn.XLOOKUP(B531,[1]Hoja1!$A:$A,[1]Hoja1!$G:$G,0)</f>
        <v>40</v>
      </c>
      <c r="H531" s="11"/>
    </row>
    <row r="532" spans="1:8" ht="15" customHeight="1">
      <c r="A532" s="5">
        <v>45824</v>
      </c>
      <c r="B532" s="6" t="s">
        <v>19</v>
      </c>
      <c r="C532" s="6">
        <v>101971</v>
      </c>
      <c r="D532" s="7">
        <v>20</v>
      </c>
      <c r="E532" s="6"/>
      <c r="F532" s="6">
        <v>1571.5</v>
      </c>
      <c r="G532">
        <f>_xlfn.XLOOKUP(B532,[1]Hoja1!$A:$A,[1]Hoja1!$G:$G,0)</f>
        <v>20</v>
      </c>
      <c r="H532" s="11"/>
    </row>
    <row r="533" spans="1:8" ht="15" customHeight="1">
      <c r="A533" s="5">
        <v>45824</v>
      </c>
      <c r="B533" s="6" t="s">
        <v>65</v>
      </c>
      <c r="C533" s="6">
        <v>63419</v>
      </c>
      <c r="D533" s="7">
        <v>9</v>
      </c>
      <c r="E533" s="6"/>
      <c r="F533" s="6"/>
      <c r="G533">
        <f>_xlfn.XLOOKUP(B533,[1]Hoja1!$A:$A,[1]Hoja1!$G:$G,0)</f>
        <v>31</v>
      </c>
      <c r="H533" s="11"/>
    </row>
    <row r="534" spans="1:8" ht="15" customHeight="1">
      <c r="A534" s="5">
        <v>45824</v>
      </c>
      <c r="B534" s="6" t="s">
        <v>44</v>
      </c>
      <c r="C534" s="6">
        <v>1988</v>
      </c>
      <c r="D534" s="7">
        <v>9</v>
      </c>
      <c r="E534" s="6"/>
      <c r="F534" s="6"/>
      <c r="G534">
        <f>_xlfn.XLOOKUP(B534,[1]Hoja1!$A:$A,[1]Hoja1!$G:$G,0)</f>
        <v>35</v>
      </c>
      <c r="H534" s="11"/>
    </row>
    <row r="535" spans="1:8" ht="15" customHeight="1">
      <c r="A535" s="5">
        <v>45824</v>
      </c>
      <c r="B535" s="6" t="s">
        <v>36</v>
      </c>
      <c r="C535" s="6">
        <v>90135</v>
      </c>
      <c r="D535" s="7">
        <v>9</v>
      </c>
      <c r="E535" s="6"/>
      <c r="F535" s="6"/>
      <c r="G535">
        <f>_xlfn.XLOOKUP(B535,[1]Hoja1!$A:$A,[1]Hoja1!$G:$G,0)</f>
        <v>32</v>
      </c>
      <c r="H535" s="11"/>
    </row>
    <row r="536" spans="1:8" ht="15" customHeight="1">
      <c r="A536" s="5">
        <v>45824</v>
      </c>
      <c r="B536" s="6" t="s">
        <v>48</v>
      </c>
      <c r="C536" s="6">
        <v>3364</v>
      </c>
      <c r="D536" s="7">
        <v>9</v>
      </c>
      <c r="E536" s="6"/>
      <c r="F536" s="6"/>
      <c r="G536">
        <f>_xlfn.XLOOKUP(B536,[1]Hoja1!$A:$A,[1]Hoja1!$G:$G,0)</f>
        <v>38</v>
      </c>
      <c r="H536" s="11"/>
    </row>
    <row r="537" spans="1:8" ht="15" customHeight="1">
      <c r="A537" s="5">
        <v>45824</v>
      </c>
      <c r="B537" s="6" t="s">
        <v>22</v>
      </c>
      <c r="C537" s="6">
        <v>162668</v>
      </c>
      <c r="D537" s="7">
        <v>9</v>
      </c>
      <c r="E537" s="6"/>
      <c r="F537" s="6"/>
      <c r="G537">
        <f>_xlfn.XLOOKUP(B537,[1]Hoja1!$A:$A,[1]Hoja1!$G:$G,0)</f>
        <v>38</v>
      </c>
      <c r="H537" s="11"/>
    </row>
    <row r="538" spans="1:8" ht="15" customHeight="1">
      <c r="A538" s="5">
        <v>45824</v>
      </c>
      <c r="B538" s="6" t="s">
        <v>32</v>
      </c>
      <c r="C538" s="6">
        <v>34731</v>
      </c>
      <c r="D538" s="7">
        <v>9</v>
      </c>
      <c r="E538" s="6" t="s">
        <v>81</v>
      </c>
      <c r="F538" s="6"/>
      <c r="G538">
        <f>_xlfn.XLOOKUP(B538,[1]Hoja1!$A:$A,[1]Hoja1!$G:$G,0)</f>
        <v>30</v>
      </c>
      <c r="H538" s="11"/>
    </row>
    <row r="539" spans="1:8" ht="15" customHeight="1">
      <c r="A539" s="5">
        <v>45824</v>
      </c>
      <c r="B539" s="6" t="s">
        <v>70</v>
      </c>
      <c r="C539" s="6">
        <v>236582</v>
      </c>
      <c r="D539" s="7">
        <v>9</v>
      </c>
      <c r="E539" s="6"/>
      <c r="F539" s="6"/>
      <c r="G539">
        <f>_xlfn.XLOOKUP(B539,[1]Hoja1!$A:$A,[1]Hoja1!$G:$G,0)</f>
        <v>33</v>
      </c>
      <c r="H539" s="11"/>
    </row>
    <row r="540" spans="1:8" ht="15" customHeight="1">
      <c r="A540" s="5">
        <v>45824</v>
      </c>
      <c r="B540" s="6" t="s">
        <v>25</v>
      </c>
      <c r="C540" s="6">
        <v>232381</v>
      </c>
      <c r="D540" s="7">
        <v>12</v>
      </c>
      <c r="E540" s="6"/>
      <c r="F540" s="6"/>
      <c r="G540">
        <f>_xlfn.XLOOKUP(B540,[1]Hoja1!$A:$A,[1]Hoja1!$G:$G,0)</f>
        <v>33</v>
      </c>
      <c r="H540" s="11"/>
    </row>
    <row r="541" spans="1:8" ht="15" customHeight="1">
      <c r="A541" s="5">
        <v>45824</v>
      </c>
      <c r="B541" s="6" t="s">
        <v>34</v>
      </c>
      <c r="C541" s="6">
        <v>15731</v>
      </c>
      <c r="D541" s="7">
        <v>8</v>
      </c>
      <c r="E541" s="6"/>
      <c r="F541" s="6"/>
      <c r="G541">
        <f>_xlfn.XLOOKUP(B541,[1]Hoja1!$A:$A,[1]Hoja1!$G:$G,0)</f>
        <v>38</v>
      </c>
      <c r="H541" s="11"/>
    </row>
    <row r="542" spans="1:8" ht="15" customHeight="1">
      <c r="A542" s="5">
        <v>45824</v>
      </c>
      <c r="B542" s="6" t="s">
        <v>20</v>
      </c>
      <c r="C542" s="6">
        <v>200977</v>
      </c>
      <c r="D542" s="7">
        <v>10</v>
      </c>
      <c r="E542" s="6"/>
      <c r="F542" s="6"/>
      <c r="G542">
        <f>_xlfn.XLOOKUP(B542,[1]Hoja1!$A:$A,[1]Hoja1!$G:$G,0)</f>
        <v>26</v>
      </c>
      <c r="H542" s="11"/>
    </row>
    <row r="543" spans="1:8" ht="15" customHeight="1">
      <c r="A543" s="5">
        <v>45824</v>
      </c>
      <c r="B543" s="6" t="s">
        <v>26</v>
      </c>
      <c r="C543" s="6">
        <v>621924</v>
      </c>
      <c r="D543" s="7">
        <v>6.8650000000000002</v>
      </c>
      <c r="E543" s="6"/>
      <c r="F543" s="6"/>
      <c r="G543">
        <f>_xlfn.XLOOKUP(B543,[1]Hoja1!$A:$A,[1]Hoja1!$G:$G,0)</f>
        <v>17</v>
      </c>
      <c r="H543" s="11"/>
    </row>
    <row r="544" spans="1:8" ht="15" customHeight="1">
      <c r="A544" s="5">
        <v>45824</v>
      </c>
      <c r="B544" s="6" t="s">
        <v>67</v>
      </c>
      <c r="C544" s="6">
        <v>985674</v>
      </c>
      <c r="D544" s="7">
        <v>20</v>
      </c>
      <c r="E544" s="6" t="s">
        <v>100</v>
      </c>
      <c r="F544" s="6"/>
      <c r="G544">
        <f>_xlfn.XLOOKUP(B544,[1]Hoja1!$A:$A,[1]Hoja1!$G:$G,0)</f>
        <v>19</v>
      </c>
      <c r="H544" s="11"/>
    </row>
    <row r="545" spans="1:8" ht="15" customHeight="1">
      <c r="A545" s="5">
        <v>45824</v>
      </c>
      <c r="B545" s="6" t="s">
        <v>47</v>
      </c>
      <c r="C545" s="6">
        <v>344032</v>
      </c>
      <c r="D545" s="7">
        <v>30</v>
      </c>
      <c r="E545" s="6" t="s">
        <v>81</v>
      </c>
      <c r="F545" s="6"/>
      <c r="G545">
        <f>_xlfn.XLOOKUP(B545,[1]Hoja1!$A:$A,[1]Hoja1!$G:$G,0)</f>
        <v>16</v>
      </c>
      <c r="H545" s="11"/>
    </row>
    <row r="546" spans="1:8" ht="15" customHeight="1">
      <c r="A546" s="5">
        <v>45824</v>
      </c>
      <c r="B546" s="6" t="s">
        <v>16</v>
      </c>
      <c r="C546" s="6">
        <v>206358</v>
      </c>
      <c r="D546" s="7">
        <v>6</v>
      </c>
      <c r="E546" s="6" t="s">
        <v>100</v>
      </c>
      <c r="F546" s="6"/>
      <c r="G546">
        <f>_xlfn.XLOOKUP(B546,[1]Hoja1!$A:$A,[1]Hoja1!$G:$G,0)</f>
        <v>33</v>
      </c>
      <c r="H546" s="11"/>
    </row>
    <row r="547" spans="1:8" ht="15" customHeight="1">
      <c r="A547" s="5">
        <v>45824</v>
      </c>
      <c r="B547" s="6" t="s">
        <v>101</v>
      </c>
      <c r="C547" s="6">
        <v>607174</v>
      </c>
      <c r="D547" s="7">
        <v>10</v>
      </c>
      <c r="E547" s="6" t="s">
        <v>100</v>
      </c>
      <c r="F547" s="6"/>
      <c r="G547">
        <f>_xlfn.XLOOKUP(B547,[1]Hoja1!$A:$A,[1]Hoja1!$G:$G,0)</f>
        <v>17</v>
      </c>
      <c r="H547" s="11"/>
    </row>
    <row r="548" spans="1:8" ht="15" customHeight="1">
      <c r="A548" s="5">
        <v>45824</v>
      </c>
      <c r="B548" s="6" t="s">
        <v>55</v>
      </c>
      <c r="C548" s="6">
        <v>197511</v>
      </c>
      <c r="D548" s="7">
        <v>8</v>
      </c>
      <c r="E548" s="6" t="s">
        <v>81</v>
      </c>
      <c r="F548" s="6"/>
      <c r="G548">
        <f>_xlfn.XLOOKUP(B548,[1]Hoja1!$A:$A,[1]Hoja1!$G:$G,0)</f>
        <v>38</v>
      </c>
      <c r="H548" s="11"/>
    </row>
    <row r="549" spans="1:8" ht="15" customHeight="1">
      <c r="A549" s="5">
        <v>45824</v>
      </c>
      <c r="B549" s="6" t="s">
        <v>11</v>
      </c>
      <c r="C549" s="6">
        <v>48908</v>
      </c>
      <c r="D549" s="7">
        <v>9</v>
      </c>
      <c r="E549" s="6" t="s">
        <v>81</v>
      </c>
      <c r="F549" s="6"/>
      <c r="G549">
        <f>_xlfn.XLOOKUP(B549,[1]Hoja1!$A:$A,[1]Hoja1!$G:$G,0)</f>
        <v>35</v>
      </c>
      <c r="H549" s="11"/>
    </row>
    <row r="550" spans="1:8" ht="15" customHeight="1">
      <c r="A550" s="5">
        <v>45824</v>
      </c>
      <c r="B550" s="6" t="s">
        <v>83</v>
      </c>
      <c r="C550" s="6"/>
      <c r="D550" s="7">
        <v>15</v>
      </c>
      <c r="E550" s="6" t="s">
        <v>81</v>
      </c>
      <c r="F550" s="6"/>
      <c r="G550">
        <f>_xlfn.XLOOKUP(B550,[1]Hoja1!$A:$A,[1]Hoja1!$G:$G,0)</f>
        <v>12</v>
      </c>
      <c r="H550" s="11"/>
    </row>
    <row r="551" spans="1:8" ht="15" customHeight="1">
      <c r="A551" s="5">
        <v>45824</v>
      </c>
      <c r="B551" s="6" t="s">
        <v>46</v>
      </c>
      <c r="C551" s="6">
        <v>142603</v>
      </c>
      <c r="D551" s="7">
        <v>8</v>
      </c>
      <c r="E551" s="6" t="s">
        <v>81</v>
      </c>
      <c r="F551" s="6"/>
      <c r="G551">
        <f>_xlfn.XLOOKUP(B551,[1]Hoja1!$A:$A,[1]Hoja1!$G:$G,0)</f>
        <v>30</v>
      </c>
      <c r="H551" s="11"/>
    </row>
    <row r="552" spans="1:8" ht="15" customHeight="1">
      <c r="A552" s="5">
        <v>45824</v>
      </c>
      <c r="B552" s="6" t="s">
        <v>37</v>
      </c>
      <c r="C552" s="6">
        <v>137560</v>
      </c>
      <c r="D552" s="7">
        <v>10</v>
      </c>
      <c r="E552" s="6" t="s">
        <v>100</v>
      </c>
      <c r="F552" s="6"/>
      <c r="G552">
        <f>_xlfn.XLOOKUP(B552,[1]Hoja1!$A:$A,[1]Hoja1!$G:$G,0)</f>
        <v>32</v>
      </c>
      <c r="H552" s="11"/>
    </row>
    <row r="553" spans="1:8" ht="15" customHeight="1">
      <c r="A553" s="5">
        <v>45824</v>
      </c>
      <c r="B553" s="6" t="s">
        <v>12</v>
      </c>
      <c r="C553" s="6">
        <v>51872</v>
      </c>
      <c r="D553" s="7">
        <v>10</v>
      </c>
      <c r="E553" s="6" t="s">
        <v>81</v>
      </c>
      <c r="F553" s="6"/>
      <c r="G553">
        <f>_xlfn.XLOOKUP(B553,[1]Hoja1!$A:$A,[1]Hoja1!$G:$G,0)</f>
        <v>33</v>
      </c>
      <c r="H553" s="11"/>
    </row>
    <row r="554" spans="1:8" ht="15" customHeight="1">
      <c r="A554" s="5">
        <v>45824</v>
      </c>
      <c r="B554" s="6" t="s">
        <v>45</v>
      </c>
      <c r="C554" s="6">
        <v>170800</v>
      </c>
      <c r="D554" s="7">
        <v>9</v>
      </c>
      <c r="E554" s="6" t="s">
        <v>81</v>
      </c>
      <c r="F554" s="6" t="s">
        <v>102</v>
      </c>
      <c r="G554">
        <f>_xlfn.XLOOKUP(B554,[1]Hoja1!$A:$A,[1]Hoja1!$G:$G,0)</f>
        <v>29</v>
      </c>
      <c r="H554" s="11"/>
    </row>
    <row r="555" spans="1:8" ht="15" customHeight="1">
      <c r="A555" s="5">
        <v>45824</v>
      </c>
      <c r="B555" s="6" t="s">
        <v>52</v>
      </c>
      <c r="C555" s="6">
        <v>30586</v>
      </c>
      <c r="D555" s="7">
        <v>9</v>
      </c>
      <c r="E555" s="6" t="s">
        <v>81</v>
      </c>
      <c r="F555" s="6"/>
      <c r="G555">
        <f>_xlfn.XLOOKUP(B555,[1]Hoja1!$A:$A,[1]Hoja1!$G:$G,0)</f>
        <v>33</v>
      </c>
      <c r="H555" s="11"/>
    </row>
    <row r="556" spans="1:8" ht="15" customHeight="1">
      <c r="A556" s="5">
        <v>45824</v>
      </c>
      <c r="B556" s="6" t="s">
        <v>99</v>
      </c>
      <c r="C556" s="6">
        <v>14847</v>
      </c>
      <c r="D556" s="7">
        <v>15</v>
      </c>
      <c r="E556" s="6" t="s">
        <v>100</v>
      </c>
      <c r="F556" s="7"/>
      <c r="G556">
        <f>_xlfn.XLOOKUP(B556,[1]Hoja1!$A:$A,[1]Hoja1!$G:$G,0)</f>
        <v>32</v>
      </c>
      <c r="H556" s="11"/>
    </row>
    <row r="557" spans="1:8" ht="15" customHeight="1">
      <c r="A557" s="5">
        <v>45824</v>
      </c>
      <c r="B557" s="6" t="s">
        <v>51</v>
      </c>
      <c r="C557" s="6">
        <v>849944</v>
      </c>
      <c r="D557" s="7">
        <v>35</v>
      </c>
      <c r="E557" s="6" t="s">
        <v>81</v>
      </c>
      <c r="F557" s="6"/>
      <c r="G557">
        <f>_xlfn.XLOOKUP(B557,[1]Hoja1!$A:$A,[1]Hoja1!$G:$G,0)</f>
        <v>19</v>
      </c>
      <c r="H557" s="11"/>
    </row>
    <row r="558" spans="1:8" ht="15" customHeight="1">
      <c r="A558" s="5">
        <v>45824</v>
      </c>
      <c r="B558" s="6" t="s">
        <v>103</v>
      </c>
      <c r="C558" s="6"/>
      <c r="D558" s="7">
        <v>13</v>
      </c>
      <c r="E558" s="6" t="s">
        <v>104</v>
      </c>
      <c r="F558" s="6"/>
      <c r="G558">
        <f>_xlfn.XLOOKUP(B558,[1]Hoja1!$A:$A,[1]Hoja1!$G:$G,0)</f>
        <v>20</v>
      </c>
      <c r="H558" s="11"/>
    </row>
    <row r="559" spans="1:8" ht="15" customHeight="1">
      <c r="A559" s="5">
        <v>45824</v>
      </c>
      <c r="B559" s="6" t="s">
        <v>28</v>
      </c>
      <c r="C559" s="6">
        <v>211538</v>
      </c>
      <c r="D559" s="7">
        <v>9</v>
      </c>
      <c r="E559" s="6" t="s">
        <v>81</v>
      </c>
      <c r="F559" s="6"/>
      <c r="G559">
        <f>_xlfn.XLOOKUP(B559,[1]Hoja1!$A:$A,[1]Hoja1!$G:$G,0)</f>
        <v>43</v>
      </c>
      <c r="H559" s="11"/>
    </row>
    <row r="560" spans="1:8" ht="15" customHeight="1">
      <c r="A560" s="5">
        <v>45824</v>
      </c>
      <c r="B560" s="6" t="s">
        <v>40</v>
      </c>
      <c r="C560" s="6">
        <v>141539</v>
      </c>
      <c r="D560" s="7">
        <v>8</v>
      </c>
      <c r="E560" s="6" t="s">
        <v>105</v>
      </c>
      <c r="F560" s="6"/>
      <c r="G560">
        <f>_xlfn.XLOOKUP(B560,[1]Hoja1!$A:$A,[1]Hoja1!$G:$G,0)</f>
        <v>33</v>
      </c>
      <c r="H560" s="11"/>
    </row>
    <row r="561" spans="1:8" ht="15" customHeight="1">
      <c r="A561" s="5">
        <v>45824</v>
      </c>
      <c r="B561" s="6" t="s">
        <v>54</v>
      </c>
      <c r="C561" s="6">
        <v>3765</v>
      </c>
      <c r="D561" s="7">
        <v>10</v>
      </c>
      <c r="E561" s="6"/>
      <c r="F561" s="6"/>
      <c r="G561">
        <f>_xlfn.XLOOKUP(B561,[1]Hoja1!$A:$A,[1]Hoja1!$G:$G,0)</f>
        <v>31</v>
      </c>
      <c r="H561" s="11"/>
    </row>
    <row r="562" spans="1:8" ht="15" customHeight="1">
      <c r="A562" s="5">
        <v>45824</v>
      </c>
      <c r="B562" s="6" t="s">
        <v>83</v>
      </c>
      <c r="C562" s="6"/>
      <c r="D562" s="7">
        <v>5</v>
      </c>
      <c r="E562" s="6" t="s">
        <v>81</v>
      </c>
      <c r="F562" s="6"/>
      <c r="G562">
        <f>_xlfn.XLOOKUP(B562,[1]Hoja1!$A:$A,[1]Hoja1!$G:$G,0)</f>
        <v>12</v>
      </c>
      <c r="H562" s="11"/>
    </row>
    <row r="563" spans="1:8" ht="15" customHeight="1">
      <c r="A563" s="5">
        <v>45824</v>
      </c>
      <c r="B563" s="6" t="s">
        <v>24</v>
      </c>
      <c r="C563" s="6">
        <v>97933</v>
      </c>
      <c r="D563" s="7">
        <v>9</v>
      </c>
      <c r="E563" s="6"/>
      <c r="F563" s="6"/>
      <c r="G563">
        <f>_xlfn.XLOOKUP(B563,[1]Hoja1!$A:$A,[1]Hoja1!$G:$G,0)</f>
        <v>33</v>
      </c>
      <c r="H563" s="11"/>
    </row>
    <row r="564" spans="1:8" ht="15" customHeight="1">
      <c r="A564" s="5">
        <v>45824</v>
      </c>
      <c r="B564" s="6" t="s">
        <v>15</v>
      </c>
      <c r="C564" s="6">
        <v>170618</v>
      </c>
      <c r="D564" s="7">
        <v>30</v>
      </c>
      <c r="E564" s="6"/>
      <c r="F564" s="6"/>
      <c r="G564">
        <f>_xlfn.XLOOKUP(B564,[1]Hoja1!$A:$A,[1]Hoja1!$G:$G,0)</f>
        <v>16</v>
      </c>
      <c r="H564" s="11"/>
    </row>
    <row r="565" spans="1:8" ht="15" customHeight="1">
      <c r="A565" s="5">
        <v>45824</v>
      </c>
      <c r="B565" s="6" t="s">
        <v>63</v>
      </c>
      <c r="C565" s="6">
        <v>11005</v>
      </c>
      <c r="D565" s="7">
        <v>11.176</v>
      </c>
      <c r="E565" s="6"/>
      <c r="F565" s="6"/>
      <c r="G565">
        <f>_xlfn.XLOOKUP(B565,[1]Hoja1!$A:$A,[1]Hoja1!$G:$G,0)</f>
        <v>38</v>
      </c>
      <c r="H565" s="11"/>
    </row>
    <row r="566" spans="1:8" ht="15" customHeight="1">
      <c r="A566" s="5">
        <v>45824</v>
      </c>
      <c r="B566" s="6" t="s">
        <v>30</v>
      </c>
      <c r="C566" s="6">
        <v>78571</v>
      </c>
      <c r="D566" s="7">
        <v>7</v>
      </c>
      <c r="E566" s="6"/>
      <c r="F566" s="6"/>
      <c r="G566">
        <f>_xlfn.XLOOKUP(B566,[1]Hoja1!$A:$A,[1]Hoja1!$G:$G,0)</f>
        <v>33</v>
      </c>
      <c r="H566" s="11"/>
    </row>
    <row r="567" spans="1:8" ht="15" customHeight="1">
      <c r="A567" s="5">
        <v>45824</v>
      </c>
      <c r="B567" s="6" t="s">
        <v>49</v>
      </c>
      <c r="C567" s="6">
        <v>49126</v>
      </c>
      <c r="D567" s="7">
        <v>8</v>
      </c>
      <c r="E567" s="6"/>
      <c r="F567" s="6"/>
      <c r="G567">
        <f>_xlfn.XLOOKUP(B567,[1]Hoja1!$A:$A,[1]Hoja1!$G:$G,0)</f>
        <v>35</v>
      </c>
      <c r="H567" s="11"/>
    </row>
    <row r="568" spans="1:8" ht="15" customHeight="1">
      <c r="A568" s="5">
        <v>45824</v>
      </c>
      <c r="B568" s="6" t="s">
        <v>51</v>
      </c>
      <c r="C568" s="6">
        <v>849570</v>
      </c>
      <c r="D568" s="7">
        <v>35</v>
      </c>
      <c r="E568" s="6"/>
      <c r="F568" s="6"/>
      <c r="G568">
        <f>_xlfn.XLOOKUP(B568,[1]Hoja1!$A:$A,[1]Hoja1!$G:$G,0)</f>
        <v>19</v>
      </c>
      <c r="H568" s="11"/>
    </row>
    <row r="569" spans="1:8" ht="15" customHeight="1">
      <c r="A569" s="5">
        <v>45824</v>
      </c>
      <c r="B569" s="6" t="s">
        <v>68</v>
      </c>
      <c r="C569" s="6"/>
      <c r="D569" s="7">
        <v>7.5819999999999999</v>
      </c>
      <c r="E569" s="6"/>
      <c r="F569" s="6"/>
      <c r="G569">
        <f>_xlfn.XLOOKUP(B569,[1]Hoja1!$A:$A,[1]Hoja1!$G:$G,0)</f>
        <v>33</v>
      </c>
      <c r="H569" s="11"/>
    </row>
    <row r="570" spans="1:8" ht="15" customHeight="1">
      <c r="A570" s="5">
        <v>45825</v>
      </c>
      <c r="B570" s="6" t="s">
        <v>82</v>
      </c>
      <c r="C570" s="6">
        <v>456157</v>
      </c>
      <c r="D570" s="7">
        <v>5</v>
      </c>
      <c r="E570" s="6" t="s">
        <v>100</v>
      </c>
      <c r="F570" s="6"/>
      <c r="G570">
        <f>_xlfn.XLOOKUP(B570,[1]Hoja1!$A:$A,[1]Hoja1!$G:$G,0)</f>
        <v>38</v>
      </c>
      <c r="H570" s="11"/>
    </row>
    <row r="571" spans="1:8" ht="15" customHeight="1">
      <c r="A571" s="5">
        <v>45825</v>
      </c>
      <c r="B571" s="6" t="s">
        <v>41</v>
      </c>
      <c r="C571" s="6">
        <v>48975</v>
      </c>
      <c r="D571" s="7">
        <v>10.849</v>
      </c>
      <c r="E571" s="6"/>
      <c r="F571" s="6"/>
      <c r="G571">
        <f>_xlfn.XLOOKUP(B571,[1]Hoja1!$A:$A,[1]Hoja1!$G:$G,0)</f>
        <v>33</v>
      </c>
      <c r="H571" s="11"/>
    </row>
    <row r="572" spans="1:8" ht="15" customHeight="1">
      <c r="A572" s="5">
        <v>45825</v>
      </c>
      <c r="B572" s="6" t="s">
        <v>26</v>
      </c>
      <c r="C572" s="6">
        <v>622080</v>
      </c>
      <c r="D572" s="7">
        <v>7.64</v>
      </c>
      <c r="E572" s="6"/>
      <c r="F572" s="6"/>
      <c r="G572">
        <f>_xlfn.XLOOKUP(B572,[1]Hoja1!$A:$A,[1]Hoja1!$G:$G,0)</f>
        <v>17</v>
      </c>
      <c r="H572" s="11"/>
    </row>
    <row r="573" spans="1:8" ht="15" customHeight="1">
      <c r="A573" s="5">
        <v>45825</v>
      </c>
      <c r="B573" s="6" t="s">
        <v>73</v>
      </c>
      <c r="C573" s="6">
        <v>163735</v>
      </c>
      <c r="D573" s="7">
        <v>10</v>
      </c>
      <c r="E573" s="6"/>
      <c r="F573" s="6"/>
      <c r="G573">
        <f>_xlfn.XLOOKUP(B573,[1]Hoja1!$A:$A,[1]Hoja1!$G:$G,0)</f>
        <v>38</v>
      </c>
      <c r="H573" s="11"/>
    </row>
    <row r="574" spans="1:8" ht="15" customHeight="1">
      <c r="A574" s="5">
        <v>45825</v>
      </c>
      <c r="B574" s="10" t="s">
        <v>54</v>
      </c>
      <c r="C574" s="6">
        <v>3769</v>
      </c>
      <c r="D574" s="7">
        <v>10</v>
      </c>
      <c r="E574" s="6" t="s">
        <v>81</v>
      </c>
      <c r="F574" s="6"/>
      <c r="G574">
        <f>_xlfn.XLOOKUP(B574,[1]Hoja1!$A:$A,[1]Hoja1!$G:$G,0)</f>
        <v>31</v>
      </c>
      <c r="H574" s="11"/>
    </row>
    <row r="575" spans="1:8" ht="15" customHeight="1">
      <c r="A575" s="5">
        <v>45825</v>
      </c>
      <c r="B575" s="10" t="s">
        <v>11</v>
      </c>
      <c r="C575" s="6">
        <v>49214</v>
      </c>
      <c r="D575" s="7">
        <v>9</v>
      </c>
      <c r="E575" s="6" t="s">
        <v>81</v>
      </c>
      <c r="F575" s="6"/>
      <c r="G575">
        <f>_xlfn.XLOOKUP(B575,[1]Hoja1!$A:$A,[1]Hoja1!$G:$G,0)</f>
        <v>35</v>
      </c>
      <c r="H575" s="11"/>
    </row>
    <row r="576" spans="1:8" ht="15" customHeight="1">
      <c r="A576" s="5">
        <v>45825</v>
      </c>
      <c r="B576" s="6" t="s">
        <v>56</v>
      </c>
      <c r="C576" s="6">
        <v>8429</v>
      </c>
      <c r="D576" s="7">
        <v>9</v>
      </c>
      <c r="E576" s="6"/>
      <c r="F576" s="6"/>
      <c r="G576">
        <f>_xlfn.XLOOKUP(B576,[1]Hoja1!$A:$A,[1]Hoja1!$G:$G,0)</f>
        <v>33</v>
      </c>
      <c r="H576" s="11"/>
    </row>
    <row r="577" spans="1:8" ht="15" customHeight="1">
      <c r="A577" s="5">
        <v>45825</v>
      </c>
      <c r="B577" s="6" t="s">
        <v>101</v>
      </c>
      <c r="C577" s="6"/>
      <c r="D577" s="7">
        <v>15</v>
      </c>
      <c r="E577" s="6"/>
      <c r="F577" s="6"/>
      <c r="G577">
        <f>_xlfn.XLOOKUP(B577,[1]Hoja1!$A:$A,[1]Hoja1!$G:$G,0)</f>
        <v>17</v>
      </c>
      <c r="H577" s="11"/>
    </row>
    <row r="578" spans="1:8" ht="15" customHeight="1">
      <c r="A578" s="5">
        <v>45825</v>
      </c>
      <c r="B578" s="10" t="s">
        <v>43</v>
      </c>
      <c r="C578" s="6">
        <v>13074</v>
      </c>
      <c r="D578" s="7">
        <v>9</v>
      </c>
      <c r="E578" s="6" t="s">
        <v>81</v>
      </c>
      <c r="F578" s="6"/>
      <c r="G578">
        <f>_xlfn.XLOOKUP(B578,[1]Hoja1!$A:$A,[1]Hoja1!$G:$G,0)</f>
        <v>35</v>
      </c>
      <c r="H578" s="11"/>
    </row>
    <row r="579" spans="1:8" ht="15" customHeight="1">
      <c r="A579" s="5">
        <v>45825</v>
      </c>
      <c r="B579" s="6" t="s">
        <v>83</v>
      </c>
      <c r="C579" s="6"/>
      <c r="D579" s="7">
        <v>65</v>
      </c>
      <c r="E579" s="6"/>
      <c r="F579" s="6"/>
      <c r="G579">
        <f>_xlfn.XLOOKUP(B579,[1]Hoja1!$A:$A,[1]Hoja1!$G:$G,0)</f>
        <v>12</v>
      </c>
      <c r="H579" s="11"/>
    </row>
    <row r="580" spans="1:8" ht="15" customHeight="1">
      <c r="A580" s="5">
        <v>45825</v>
      </c>
      <c r="B580" s="6" t="s">
        <v>21</v>
      </c>
      <c r="C580" s="6">
        <v>56852</v>
      </c>
      <c r="D580" s="7">
        <v>8</v>
      </c>
      <c r="E580" s="6"/>
      <c r="F580" s="6"/>
      <c r="G580">
        <f>_xlfn.XLOOKUP(B580,[1]Hoja1!$A:$A,[1]Hoja1!$G:$G,0)</f>
        <v>33</v>
      </c>
      <c r="H580" s="11"/>
    </row>
    <row r="581" spans="1:8" ht="15" customHeight="1">
      <c r="A581" s="5">
        <v>45825</v>
      </c>
      <c r="B581" s="6" t="s">
        <v>29</v>
      </c>
      <c r="C581" s="6">
        <v>416832</v>
      </c>
      <c r="D581" s="7">
        <v>15</v>
      </c>
      <c r="E581" s="6"/>
      <c r="F581" s="6"/>
      <c r="G581">
        <f>_xlfn.XLOOKUP(B581,[1]Hoja1!$A:$A,[1]Hoja1!$G:$G,0)</f>
        <v>33</v>
      </c>
      <c r="H581" s="11"/>
    </row>
    <row r="582" spans="1:8" ht="15" customHeight="1">
      <c r="A582" s="5">
        <v>45825</v>
      </c>
      <c r="B582" s="6" t="s">
        <v>35</v>
      </c>
      <c r="C582" s="6">
        <v>53309</v>
      </c>
      <c r="D582" s="7">
        <v>8</v>
      </c>
      <c r="E582" s="6"/>
      <c r="F582" s="6"/>
      <c r="G582">
        <f>_xlfn.XLOOKUP(B582,[1]Hoja1!$A:$A,[1]Hoja1!$G:$G,0)</f>
        <v>35</v>
      </c>
      <c r="H582" s="11"/>
    </row>
    <row r="583" spans="1:8" ht="15" customHeight="1">
      <c r="A583" s="5">
        <v>45825</v>
      </c>
      <c r="B583" s="10" t="s">
        <v>93</v>
      </c>
      <c r="C583" s="6">
        <v>405172</v>
      </c>
      <c r="D583" s="7">
        <v>15</v>
      </c>
      <c r="E583" s="6" t="s">
        <v>81</v>
      </c>
      <c r="F583" s="6"/>
      <c r="G583">
        <f>_xlfn.XLOOKUP(B583,[1]Hoja1!$A:$A,[1]Hoja1!$G:$G,0)</f>
        <v>30</v>
      </c>
      <c r="H583" s="11"/>
    </row>
    <row r="584" spans="1:8" ht="15" customHeight="1">
      <c r="A584" s="5">
        <v>45825</v>
      </c>
      <c r="B584" s="6" t="s">
        <v>34</v>
      </c>
      <c r="C584" s="6">
        <v>16006</v>
      </c>
      <c r="D584" s="7">
        <v>8</v>
      </c>
      <c r="E584" s="6"/>
      <c r="F584" s="6"/>
      <c r="G584">
        <f>_xlfn.XLOOKUP(B584,[1]Hoja1!$A:$A,[1]Hoja1!$G:$G,0)</f>
        <v>38</v>
      </c>
      <c r="H584" s="11"/>
    </row>
    <row r="585" spans="1:8" ht="15" customHeight="1">
      <c r="A585" s="5">
        <v>45825</v>
      </c>
      <c r="B585" s="6" t="s">
        <v>37</v>
      </c>
      <c r="C585" s="6">
        <v>137840</v>
      </c>
      <c r="D585" s="7">
        <v>10</v>
      </c>
      <c r="E585" s="6"/>
      <c r="F585" s="6"/>
      <c r="G585">
        <f>_xlfn.XLOOKUP(B585,[1]Hoja1!$A:$A,[1]Hoja1!$G:$G,0)</f>
        <v>32</v>
      </c>
      <c r="H585" s="11"/>
    </row>
    <row r="586" spans="1:8" ht="15" customHeight="1">
      <c r="A586" s="5">
        <v>45825</v>
      </c>
      <c r="B586" s="6" t="s">
        <v>62</v>
      </c>
      <c r="C586" s="6">
        <v>187878</v>
      </c>
      <c r="D586" s="7">
        <v>8</v>
      </c>
      <c r="E586" s="6"/>
      <c r="F586" s="6"/>
      <c r="G586">
        <f>_xlfn.XLOOKUP(B586,[1]Hoja1!$A:$A,[1]Hoja1!$G:$G,0)</f>
        <v>39</v>
      </c>
      <c r="H586" s="11"/>
    </row>
    <row r="587" spans="1:8" ht="15" customHeight="1">
      <c r="A587" s="5">
        <v>45825</v>
      </c>
      <c r="B587" s="13" t="s">
        <v>19</v>
      </c>
      <c r="C587" s="6">
        <v>102174</v>
      </c>
      <c r="D587" s="7">
        <v>20</v>
      </c>
      <c r="E587" s="6" t="s">
        <v>81</v>
      </c>
      <c r="F587" s="6">
        <v>1747.5</v>
      </c>
      <c r="G587">
        <f>_xlfn.XLOOKUP(B587,[1]Hoja1!$A:$A,[1]Hoja1!$G:$G,0)</f>
        <v>20</v>
      </c>
      <c r="H587" s="11"/>
    </row>
    <row r="588" spans="1:8" ht="15" customHeight="1">
      <c r="A588" s="5">
        <v>45825</v>
      </c>
      <c r="B588" s="10" t="s">
        <v>69</v>
      </c>
      <c r="C588" s="6">
        <v>2293</v>
      </c>
      <c r="D588" s="7">
        <v>10</v>
      </c>
      <c r="E588" s="6" t="s">
        <v>81</v>
      </c>
      <c r="F588" s="6"/>
      <c r="G588">
        <f>_xlfn.XLOOKUP(B588,[1]Hoja1!$A:$A,[1]Hoja1!$G:$G,0)</f>
        <v>35</v>
      </c>
      <c r="H588" s="11"/>
    </row>
    <row r="589" spans="1:8" ht="15" customHeight="1">
      <c r="A589" s="5">
        <v>45825</v>
      </c>
      <c r="B589" s="6" t="s">
        <v>18</v>
      </c>
      <c r="C589" s="6">
        <v>150628</v>
      </c>
      <c r="D589" s="7">
        <v>12</v>
      </c>
      <c r="E589" s="6"/>
      <c r="F589" s="6"/>
      <c r="G589">
        <f>_xlfn.XLOOKUP(B589,[1]Hoja1!$A:$A,[1]Hoja1!$G:$G,0)</f>
        <v>42</v>
      </c>
      <c r="H589" s="11"/>
    </row>
    <row r="590" spans="1:8" ht="15" customHeight="1">
      <c r="A590" s="5">
        <v>45825</v>
      </c>
      <c r="B590" s="10" t="s">
        <v>22</v>
      </c>
      <c r="C590" s="6">
        <v>163034</v>
      </c>
      <c r="D590" s="7">
        <v>9</v>
      </c>
      <c r="E590" s="6" t="s">
        <v>81</v>
      </c>
      <c r="F590" s="6"/>
      <c r="G590">
        <f>_xlfn.XLOOKUP(B590,[1]Hoja1!$A:$A,[1]Hoja1!$G:$G,0)</f>
        <v>38</v>
      </c>
      <c r="H590" s="11"/>
    </row>
    <row r="591" spans="1:8" ht="15" customHeight="1">
      <c r="A591" s="5">
        <v>45825</v>
      </c>
      <c r="B591" s="10" t="s">
        <v>30</v>
      </c>
      <c r="C591" s="6">
        <v>78831</v>
      </c>
      <c r="D591" s="7">
        <v>7</v>
      </c>
      <c r="E591" s="6" t="s">
        <v>81</v>
      </c>
      <c r="F591" s="6"/>
      <c r="G591">
        <f>_xlfn.XLOOKUP(B591,[1]Hoja1!$A:$A,[1]Hoja1!$G:$G,0)</f>
        <v>33</v>
      </c>
      <c r="H591" s="11"/>
    </row>
    <row r="592" spans="1:8" ht="15" customHeight="1">
      <c r="A592" s="5">
        <v>45825</v>
      </c>
      <c r="B592" s="6" t="s">
        <v>20</v>
      </c>
      <c r="C592" s="6">
        <v>201361</v>
      </c>
      <c r="D592" s="7">
        <v>10</v>
      </c>
      <c r="E592" s="6"/>
      <c r="F592" s="6"/>
      <c r="G592">
        <f>_xlfn.XLOOKUP(B592,[1]Hoja1!$A:$A,[1]Hoja1!$G:$G,0)</f>
        <v>26</v>
      </c>
      <c r="H592" s="11"/>
    </row>
    <row r="593" spans="1:8" ht="15" customHeight="1">
      <c r="A593" s="5">
        <v>45825</v>
      </c>
      <c r="B593" s="6" t="s">
        <v>17</v>
      </c>
      <c r="C593" s="6">
        <v>637526</v>
      </c>
      <c r="D593" s="7">
        <v>28</v>
      </c>
      <c r="E593" s="6"/>
      <c r="F593" s="6"/>
      <c r="G593">
        <f>_xlfn.XLOOKUP(B593,[1]Hoja1!$A:$A,[1]Hoja1!$G:$G,0)</f>
        <v>14</v>
      </c>
      <c r="H593" s="11"/>
    </row>
    <row r="594" spans="1:8" ht="15" customHeight="1">
      <c r="A594" s="5">
        <v>45825</v>
      </c>
      <c r="B594" s="10" t="s">
        <v>49</v>
      </c>
      <c r="C594" s="6">
        <v>49474</v>
      </c>
      <c r="D594" s="7">
        <v>9</v>
      </c>
      <c r="E594" s="6" t="s">
        <v>81</v>
      </c>
      <c r="F594" s="6"/>
      <c r="G594">
        <f>_xlfn.XLOOKUP(B594,[1]Hoja1!$A:$A,[1]Hoja1!$G:$G,0)</f>
        <v>35</v>
      </c>
      <c r="H594" s="11"/>
    </row>
    <row r="595" spans="1:8" ht="15" customHeight="1">
      <c r="A595" s="5">
        <v>45825</v>
      </c>
      <c r="B595" s="6" t="s">
        <v>16</v>
      </c>
      <c r="C595" s="6">
        <v>206517</v>
      </c>
      <c r="D595" s="7">
        <v>8</v>
      </c>
      <c r="E595" s="6"/>
      <c r="F595" s="6"/>
      <c r="G595">
        <f>_xlfn.XLOOKUP(B595,[1]Hoja1!$A:$A,[1]Hoja1!$G:$G,0)</f>
        <v>33</v>
      </c>
      <c r="H595" s="11"/>
    </row>
    <row r="596" spans="1:8" ht="15" customHeight="1">
      <c r="A596" s="5">
        <v>45825</v>
      </c>
      <c r="B596" s="6" t="s">
        <v>88</v>
      </c>
      <c r="C596" s="6">
        <v>429662</v>
      </c>
      <c r="D596" s="7">
        <v>10</v>
      </c>
      <c r="E596" s="6"/>
      <c r="F596" s="6"/>
      <c r="G596">
        <f>_xlfn.XLOOKUP(B596,[1]Hoja1!$A:$A,[1]Hoja1!$G:$G,0)</f>
        <v>21</v>
      </c>
      <c r="H596" s="11"/>
    </row>
    <row r="597" spans="1:8" ht="15" customHeight="1">
      <c r="A597" s="5">
        <v>45825</v>
      </c>
      <c r="B597" s="10" t="s">
        <v>45</v>
      </c>
      <c r="C597" s="6">
        <v>170800</v>
      </c>
      <c r="D597" s="7">
        <v>9</v>
      </c>
      <c r="E597" s="6" t="s">
        <v>81</v>
      </c>
      <c r="F597" s="6"/>
      <c r="G597">
        <f>_xlfn.XLOOKUP(B597,[1]Hoja1!$A:$A,[1]Hoja1!$G:$G,0)</f>
        <v>29</v>
      </c>
      <c r="H597" s="11"/>
    </row>
    <row r="598" spans="1:8" ht="15" customHeight="1">
      <c r="A598" s="5">
        <v>45825</v>
      </c>
      <c r="B598" s="6" t="s">
        <v>82</v>
      </c>
      <c r="C598" s="6">
        <v>456409</v>
      </c>
      <c r="D598" s="7">
        <v>9</v>
      </c>
      <c r="E598" s="6" t="s">
        <v>100</v>
      </c>
      <c r="F598" s="6"/>
      <c r="G598">
        <f>_xlfn.XLOOKUP(B598,[1]Hoja1!$A:$A,[1]Hoja1!$G:$G,0)</f>
        <v>38</v>
      </c>
      <c r="H598" s="11"/>
    </row>
    <row r="599" spans="1:8" ht="15" customHeight="1">
      <c r="A599" s="5">
        <v>45825</v>
      </c>
      <c r="B599" s="6" t="s">
        <v>26</v>
      </c>
      <c r="C599" s="6">
        <v>622215</v>
      </c>
      <c r="D599" s="7">
        <v>15</v>
      </c>
      <c r="E599" s="6" t="s">
        <v>81</v>
      </c>
      <c r="F599" s="6"/>
      <c r="G599">
        <f>_xlfn.XLOOKUP(B599,[1]Hoja1!$A:$A,[1]Hoja1!$G:$G,0)</f>
        <v>17</v>
      </c>
      <c r="H599" s="11"/>
    </row>
    <row r="600" spans="1:8" ht="15" customHeight="1">
      <c r="A600" s="5">
        <v>45825</v>
      </c>
      <c r="B600" s="6" t="s">
        <v>101</v>
      </c>
      <c r="C600" s="6">
        <v>607640</v>
      </c>
      <c r="D600" s="7">
        <v>10</v>
      </c>
      <c r="E600" s="6" t="s">
        <v>100</v>
      </c>
      <c r="F600" s="6"/>
      <c r="G600">
        <f>_xlfn.XLOOKUP(B600,[1]Hoja1!$A:$A,[1]Hoja1!$G:$G,0)</f>
        <v>17</v>
      </c>
      <c r="H600" s="11"/>
    </row>
    <row r="601" spans="1:8" ht="15" customHeight="1">
      <c r="A601" s="5">
        <v>45825</v>
      </c>
      <c r="B601" s="10" t="s">
        <v>47</v>
      </c>
      <c r="C601" s="6">
        <v>344482</v>
      </c>
      <c r="D601" s="7">
        <v>30</v>
      </c>
      <c r="E601" s="6" t="s">
        <v>81</v>
      </c>
      <c r="F601" s="6"/>
      <c r="G601">
        <f>_xlfn.XLOOKUP(B601,[1]Hoja1!$A:$A,[1]Hoja1!$G:$G,0)</f>
        <v>16</v>
      </c>
      <c r="H601" s="11"/>
    </row>
    <row r="602" spans="1:8" ht="15" customHeight="1">
      <c r="A602" s="5">
        <v>45825</v>
      </c>
      <c r="B602" s="6" t="s">
        <v>32</v>
      </c>
      <c r="C602" s="6">
        <v>34929</v>
      </c>
      <c r="D602" s="7">
        <v>9</v>
      </c>
      <c r="E602" s="6" t="s">
        <v>81</v>
      </c>
      <c r="F602" s="6"/>
      <c r="G602">
        <f>_xlfn.XLOOKUP(B602,[1]Hoja1!$A:$A,[1]Hoja1!$G:$G,0)</f>
        <v>30</v>
      </c>
      <c r="H602" s="11"/>
    </row>
    <row r="603" spans="1:8" ht="15" customHeight="1">
      <c r="A603" s="5">
        <v>45825</v>
      </c>
      <c r="B603" s="10" t="s">
        <v>27</v>
      </c>
      <c r="C603" s="6">
        <v>197885</v>
      </c>
      <c r="D603" s="7">
        <v>12</v>
      </c>
      <c r="E603" s="6" t="s">
        <v>81</v>
      </c>
      <c r="F603" s="6"/>
      <c r="G603">
        <f>_xlfn.XLOOKUP(B603,[1]Hoja1!$A:$A,[1]Hoja1!$G:$G,0)</f>
        <v>35</v>
      </c>
      <c r="H603" s="11"/>
    </row>
    <row r="604" spans="1:8" ht="15" customHeight="1">
      <c r="A604" s="5">
        <v>45825</v>
      </c>
      <c r="B604" s="6" t="s">
        <v>65</v>
      </c>
      <c r="C604" s="6">
        <v>63689</v>
      </c>
      <c r="D604" s="7">
        <v>9</v>
      </c>
      <c r="E604" s="6" t="s">
        <v>100</v>
      </c>
      <c r="F604" s="6"/>
      <c r="G604">
        <f>_xlfn.XLOOKUP(B604,[1]Hoja1!$A:$A,[1]Hoja1!$G:$G,0)</f>
        <v>31</v>
      </c>
      <c r="H604" s="11"/>
    </row>
    <row r="605" spans="1:8" ht="15" customHeight="1">
      <c r="A605" s="5">
        <v>45825</v>
      </c>
      <c r="B605" s="6" t="s">
        <v>67</v>
      </c>
      <c r="C605" s="6">
        <v>986077</v>
      </c>
      <c r="D605" s="7">
        <v>20</v>
      </c>
      <c r="E605" s="6" t="s">
        <v>100</v>
      </c>
      <c r="F605" s="6"/>
      <c r="G605">
        <f>_xlfn.XLOOKUP(B605,[1]Hoja1!$A:$A,[1]Hoja1!$G:$G,0)</f>
        <v>19</v>
      </c>
      <c r="H605" s="11"/>
    </row>
    <row r="606" spans="1:8" ht="15" customHeight="1">
      <c r="A606" s="5">
        <v>45825</v>
      </c>
      <c r="B606" s="6" t="s">
        <v>52</v>
      </c>
      <c r="C606" s="6">
        <v>30692</v>
      </c>
      <c r="D606" s="7">
        <v>9</v>
      </c>
      <c r="E606" s="6" t="s">
        <v>81</v>
      </c>
      <c r="F606" s="6"/>
      <c r="G606">
        <f>_xlfn.XLOOKUP(B606,[1]Hoja1!$A:$A,[1]Hoja1!$G:$G,0)</f>
        <v>33</v>
      </c>
      <c r="H606" s="11"/>
    </row>
    <row r="607" spans="1:8" ht="15" customHeight="1">
      <c r="A607" s="5">
        <v>45825</v>
      </c>
      <c r="B607" s="6" t="s">
        <v>70</v>
      </c>
      <c r="C607" s="6">
        <v>236777</v>
      </c>
      <c r="D607" s="7">
        <v>9</v>
      </c>
      <c r="E607" s="6" t="s">
        <v>100</v>
      </c>
      <c r="F607" s="6"/>
      <c r="G607">
        <f>_xlfn.XLOOKUP(B607,[1]Hoja1!$A:$A,[1]Hoja1!$G:$G,0)</f>
        <v>33</v>
      </c>
      <c r="H607" s="11"/>
    </row>
    <row r="608" spans="1:8" ht="15" customHeight="1">
      <c r="A608" s="5">
        <v>45825</v>
      </c>
      <c r="B608" s="6" t="s">
        <v>36</v>
      </c>
      <c r="C608" s="6">
        <v>90341</v>
      </c>
      <c r="D608" s="7">
        <v>9</v>
      </c>
      <c r="E608" s="6" t="s">
        <v>100</v>
      </c>
      <c r="F608" s="6"/>
      <c r="G608">
        <f>_xlfn.XLOOKUP(B608,[1]Hoja1!$A:$A,[1]Hoja1!$G:$G,0)</f>
        <v>32</v>
      </c>
      <c r="H608" s="11"/>
    </row>
    <row r="609" spans="1:8" ht="15" customHeight="1">
      <c r="A609" s="5">
        <v>45825</v>
      </c>
      <c r="B609" s="6" t="s">
        <v>83</v>
      </c>
      <c r="C609" s="6"/>
      <c r="D609" s="7">
        <v>10</v>
      </c>
      <c r="E609" s="6" t="s">
        <v>81</v>
      </c>
      <c r="F609" s="6"/>
      <c r="G609">
        <f>_xlfn.XLOOKUP(B609,[1]Hoja1!$A:$A,[1]Hoja1!$G:$G,0)</f>
        <v>12</v>
      </c>
      <c r="H609" s="11"/>
    </row>
    <row r="610" spans="1:8" ht="15" customHeight="1">
      <c r="A610" s="5">
        <v>45825</v>
      </c>
      <c r="B610" s="10" t="s">
        <v>51</v>
      </c>
      <c r="C610" s="6">
        <v>850684</v>
      </c>
      <c r="D610" s="7">
        <v>20</v>
      </c>
      <c r="E610" s="6" t="s">
        <v>81</v>
      </c>
      <c r="F610" s="6"/>
      <c r="G610">
        <f>_xlfn.XLOOKUP(B610,[1]Hoja1!$A:$A,[1]Hoja1!$G:$G,0)</f>
        <v>19</v>
      </c>
      <c r="H610" s="11"/>
    </row>
    <row r="611" spans="1:8" ht="15" customHeight="1">
      <c r="A611" s="5">
        <v>45825</v>
      </c>
      <c r="B611" s="6" t="s">
        <v>39</v>
      </c>
      <c r="C611" s="6">
        <v>41255</v>
      </c>
      <c r="D611" s="7">
        <v>9</v>
      </c>
      <c r="E611" s="6"/>
      <c r="F611" s="6"/>
      <c r="G611">
        <f>_xlfn.XLOOKUP(B611,[1]Hoja1!$A:$A,[1]Hoja1!$G:$G,0)</f>
        <v>35</v>
      </c>
      <c r="H611" s="11"/>
    </row>
    <row r="612" spans="1:8" ht="15" customHeight="1">
      <c r="A612" s="5">
        <v>45825</v>
      </c>
      <c r="B612" s="10" t="s">
        <v>66</v>
      </c>
      <c r="C612" s="6">
        <v>194904</v>
      </c>
      <c r="D612" s="7">
        <v>10</v>
      </c>
      <c r="E612" s="6" t="s">
        <v>81</v>
      </c>
      <c r="F612" s="6"/>
      <c r="G612">
        <f>_xlfn.XLOOKUP(B612,[1]Hoja1!$A:$A,[1]Hoja1!$G:$G,0)</f>
        <v>33</v>
      </c>
      <c r="H612" s="11"/>
    </row>
    <row r="613" spans="1:8" ht="15" customHeight="1">
      <c r="A613" s="5">
        <v>45825</v>
      </c>
      <c r="B613" s="10" t="s">
        <v>46</v>
      </c>
      <c r="C613" s="6">
        <v>142752</v>
      </c>
      <c r="D613" s="7">
        <v>8</v>
      </c>
      <c r="E613" s="6" t="s">
        <v>81</v>
      </c>
      <c r="F613" s="6"/>
      <c r="G613">
        <f>_xlfn.XLOOKUP(B613,[1]Hoja1!$A:$A,[1]Hoja1!$G:$G,0)</f>
        <v>30</v>
      </c>
      <c r="H613" s="11"/>
    </row>
    <row r="614" spans="1:8" ht="15" customHeight="1">
      <c r="A614" s="5">
        <v>45825</v>
      </c>
      <c r="B614" s="6" t="s">
        <v>24</v>
      </c>
      <c r="C614" s="6">
        <v>98038</v>
      </c>
      <c r="D614" s="7">
        <v>9</v>
      </c>
      <c r="E614" s="6" t="s">
        <v>100</v>
      </c>
      <c r="F614" s="6"/>
      <c r="G614">
        <f>_xlfn.XLOOKUP(B614,[1]Hoja1!$A:$A,[1]Hoja1!$G:$G,0)</f>
        <v>33</v>
      </c>
      <c r="H614" s="11"/>
    </row>
    <row r="615" spans="1:8" ht="15" customHeight="1">
      <c r="A615" s="5">
        <v>45825</v>
      </c>
      <c r="B615" s="6" t="s">
        <v>40</v>
      </c>
      <c r="C615" s="6">
        <v>141676</v>
      </c>
      <c r="D615" s="7">
        <v>8</v>
      </c>
      <c r="E615" s="6" t="s">
        <v>105</v>
      </c>
      <c r="F615" s="6"/>
      <c r="G615">
        <f>_xlfn.XLOOKUP(B615,[1]Hoja1!$A:$A,[1]Hoja1!$G:$G,0)</f>
        <v>33</v>
      </c>
      <c r="H615" s="11"/>
    </row>
    <row r="616" spans="1:8" ht="15" customHeight="1">
      <c r="A616" s="5">
        <v>45825</v>
      </c>
      <c r="B616" s="10" t="s">
        <v>12</v>
      </c>
      <c r="C616" s="6">
        <v>52187</v>
      </c>
      <c r="D616" s="7">
        <v>9</v>
      </c>
      <c r="E616" s="6" t="s">
        <v>81</v>
      </c>
      <c r="F616" s="6"/>
      <c r="G616">
        <f>_xlfn.XLOOKUP(B616,[1]Hoja1!$A:$A,[1]Hoja1!$G:$G,0)</f>
        <v>33</v>
      </c>
      <c r="H616" s="11"/>
    </row>
    <row r="617" spans="1:8" ht="15" customHeight="1">
      <c r="A617" s="5">
        <v>45825</v>
      </c>
      <c r="B617" s="6" t="s">
        <v>99</v>
      </c>
      <c r="C617" s="6">
        <v>14990</v>
      </c>
      <c r="D617" s="7">
        <v>15</v>
      </c>
      <c r="E617" s="6" t="s">
        <v>100</v>
      </c>
      <c r="F617" s="6"/>
      <c r="G617">
        <f>_xlfn.XLOOKUP(B617,[1]Hoja1!$A:$A,[1]Hoja1!$G:$G,0)</f>
        <v>32</v>
      </c>
      <c r="H617" s="11"/>
    </row>
    <row r="618" spans="1:8" ht="15" customHeight="1">
      <c r="A618" s="5">
        <v>45825</v>
      </c>
      <c r="B618" s="10" t="s">
        <v>55</v>
      </c>
      <c r="C618" s="6">
        <v>197776</v>
      </c>
      <c r="D618" s="7">
        <v>8</v>
      </c>
      <c r="E618" s="6" t="s">
        <v>81</v>
      </c>
      <c r="F618" s="6"/>
      <c r="G618">
        <f>_xlfn.XLOOKUP(B618,[1]Hoja1!$A:$A,[1]Hoja1!$G:$G,0)</f>
        <v>38</v>
      </c>
      <c r="H618" s="11"/>
    </row>
    <row r="619" spans="1:8" ht="15" customHeight="1">
      <c r="A619" s="5">
        <v>45825</v>
      </c>
      <c r="B619" s="10" t="s">
        <v>71</v>
      </c>
      <c r="C619" s="6">
        <v>726516</v>
      </c>
      <c r="D619" s="7">
        <v>17.538</v>
      </c>
      <c r="E619" s="6" t="s">
        <v>81</v>
      </c>
      <c r="F619" s="6"/>
      <c r="G619">
        <f>_xlfn.XLOOKUP(B619,[1]Hoja1!$A:$A,[1]Hoja1!$G:$G,0)</f>
        <v>33</v>
      </c>
      <c r="H619" s="11"/>
    </row>
    <row r="620" spans="1:8" ht="15" customHeight="1">
      <c r="A620" s="5">
        <v>45825</v>
      </c>
      <c r="B620" s="6" t="s">
        <v>68</v>
      </c>
      <c r="C620" s="6"/>
      <c r="D620" s="7">
        <v>8.8179999999999996</v>
      </c>
      <c r="E620" s="6"/>
      <c r="F620" s="6"/>
      <c r="G620">
        <f>_xlfn.XLOOKUP(B620,[1]Hoja1!$A:$A,[1]Hoja1!$G:$G,0)</f>
        <v>33</v>
      </c>
      <c r="H620" s="11"/>
    </row>
    <row r="621" spans="1:8" ht="15" customHeight="1">
      <c r="A621" s="5">
        <v>45826</v>
      </c>
      <c r="B621" s="6" t="s">
        <v>26</v>
      </c>
      <c r="C621" s="6">
        <v>622351</v>
      </c>
      <c r="D621" s="7">
        <v>6.99</v>
      </c>
      <c r="E621" s="6"/>
      <c r="F621" s="6"/>
      <c r="G621">
        <f>_xlfn.XLOOKUP(B621,[1]Hoja1!$A:$A,[1]Hoja1!$G:$G,0)</f>
        <v>17</v>
      </c>
      <c r="H621" s="11"/>
    </row>
    <row r="622" spans="1:8" ht="15" customHeight="1">
      <c r="A622" s="5">
        <v>45826</v>
      </c>
      <c r="B622" s="6" t="s">
        <v>20</v>
      </c>
      <c r="C622" s="6">
        <v>201563</v>
      </c>
      <c r="D622" s="7">
        <v>10</v>
      </c>
      <c r="E622" s="6"/>
      <c r="F622" s="6"/>
      <c r="G622">
        <f>_xlfn.XLOOKUP(B622,[1]Hoja1!$A:$A,[1]Hoja1!$G:$G,0)</f>
        <v>26</v>
      </c>
      <c r="H622" s="11"/>
    </row>
    <row r="623" spans="1:8" ht="15" customHeight="1">
      <c r="A623" s="5">
        <v>45826</v>
      </c>
      <c r="B623" s="6" t="s">
        <v>73</v>
      </c>
      <c r="C623" s="6">
        <v>164100</v>
      </c>
      <c r="D623" s="7">
        <v>9.6620000000000008</v>
      </c>
      <c r="E623" s="6"/>
      <c r="F623" s="6"/>
      <c r="G623">
        <f>_xlfn.XLOOKUP(B623,[1]Hoja1!$A:$A,[1]Hoja1!$G:$G,0)</f>
        <v>38</v>
      </c>
      <c r="H623" s="11"/>
    </row>
    <row r="624" spans="1:8" ht="15" customHeight="1">
      <c r="A624" s="5">
        <v>45826</v>
      </c>
      <c r="B624" s="6" t="s">
        <v>51</v>
      </c>
      <c r="C624" s="6">
        <v>851032</v>
      </c>
      <c r="D624" s="7">
        <v>35</v>
      </c>
      <c r="E624" s="6"/>
      <c r="F624" s="6"/>
      <c r="G624">
        <f>_xlfn.XLOOKUP(B624,[1]Hoja1!$A:$A,[1]Hoja1!$G:$G,0)</f>
        <v>19</v>
      </c>
      <c r="H624" s="11"/>
    </row>
    <row r="625" spans="1:8" ht="15" customHeight="1">
      <c r="A625" s="5">
        <v>45826</v>
      </c>
      <c r="B625" s="6" t="s">
        <v>49</v>
      </c>
      <c r="C625" s="6">
        <v>49803</v>
      </c>
      <c r="D625" s="7">
        <v>9</v>
      </c>
      <c r="E625" s="6"/>
      <c r="F625" s="6"/>
      <c r="G625">
        <f>_xlfn.XLOOKUP(B625,[1]Hoja1!$A:$A,[1]Hoja1!$G:$G,0)</f>
        <v>35</v>
      </c>
      <c r="H625" s="11"/>
    </row>
    <row r="626" spans="1:8" ht="15" customHeight="1">
      <c r="A626" s="5">
        <v>45826</v>
      </c>
      <c r="B626" s="6" t="s">
        <v>17</v>
      </c>
      <c r="C626" s="6">
        <v>637942</v>
      </c>
      <c r="D626" s="7">
        <v>30</v>
      </c>
      <c r="E626" s="6"/>
      <c r="F626" s="6"/>
      <c r="G626">
        <f>_xlfn.XLOOKUP(B626,[1]Hoja1!$A:$A,[1]Hoja1!$G:$G,0)</f>
        <v>14</v>
      </c>
      <c r="H626" s="11"/>
    </row>
    <row r="627" spans="1:8" ht="15" customHeight="1">
      <c r="A627" s="5">
        <v>45826</v>
      </c>
      <c r="B627" s="6" t="s">
        <v>101</v>
      </c>
      <c r="C627" s="6">
        <v>608075</v>
      </c>
      <c r="D627" s="7">
        <v>20.306000000000001</v>
      </c>
      <c r="E627" s="6"/>
      <c r="F627" s="6"/>
      <c r="G627">
        <f>_xlfn.XLOOKUP(B627,[1]Hoja1!$A:$A,[1]Hoja1!$G:$G,0)</f>
        <v>17</v>
      </c>
      <c r="H627" s="11"/>
    </row>
    <row r="628" spans="1:8" ht="15" customHeight="1">
      <c r="A628" s="5">
        <v>45826</v>
      </c>
      <c r="B628" s="6" t="s">
        <v>83</v>
      </c>
      <c r="C628" s="6"/>
      <c r="D628" s="7">
        <v>60</v>
      </c>
      <c r="E628" s="6" t="s">
        <v>106</v>
      </c>
      <c r="F628" s="6"/>
      <c r="G628">
        <f>_xlfn.XLOOKUP(B628,[1]Hoja1!$A:$A,[1]Hoja1!$G:$G,0)</f>
        <v>12</v>
      </c>
      <c r="H628" s="11"/>
    </row>
    <row r="629" spans="1:8" ht="15" customHeight="1">
      <c r="A629" s="5">
        <v>45826</v>
      </c>
      <c r="B629" s="6" t="s">
        <v>37</v>
      </c>
      <c r="C629" s="6">
        <v>138267</v>
      </c>
      <c r="D629" s="7">
        <v>10</v>
      </c>
      <c r="E629" s="6"/>
      <c r="F629" s="6"/>
      <c r="G629">
        <f>_xlfn.XLOOKUP(B629,[1]Hoja1!$A:$A,[1]Hoja1!$G:$G,0)</f>
        <v>32</v>
      </c>
      <c r="H629" s="11"/>
    </row>
    <row r="630" spans="1:8" ht="15" customHeight="1">
      <c r="A630" s="5">
        <v>45826</v>
      </c>
      <c r="B630" s="6" t="s">
        <v>61</v>
      </c>
      <c r="C630" s="6"/>
      <c r="D630" s="7">
        <v>12</v>
      </c>
      <c r="E630" s="6"/>
      <c r="F630" s="6"/>
      <c r="G630">
        <f>_xlfn.XLOOKUP(B630,[1]Hoja1!$A:$A,[1]Hoja1!$G:$G,0)</f>
        <v>29</v>
      </c>
      <c r="H630" s="11"/>
    </row>
    <row r="631" spans="1:8" ht="15" customHeight="1">
      <c r="A631" s="5">
        <v>45826</v>
      </c>
      <c r="B631" s="6" t="s">
        <v>35</v>
      </c>
      <c r="C631" s="6">
        <v>53598</v>
      </c>
      <c r="D631" s="7">
        <v>8</v>
      </c>
      <c r="E631" s="6" t="s">
        <v>81</v>
      </c>
      <c r="F631" s="6"/>
      <c r="G631">
        <f>_xlfn.XLOOKUP(B631,[1]Hoja1!$A:$A,[1]Hoja1!$G:$G,0)</f>
        <v>35</v>
      </c>
      <c r="H631" s="11"/>
    </row>
    <row r="632" spans="1:8" ht="15" customHeight="1">
      <c r="A632" s="5">
        <v>45826</v>
      </c>
      <c r="B632" s="6" t="s">
        <v>67</v>
      </c>
      <c r="C632" s="6">
        <v>986191</v>
      </c>
      <c r="D632" s="7">
        <v>15</v>
      </c>
      <c r="E632" s="6" t="s">
        <v>100</v>
      </c>
      <c r="F632" s="6"/>
      <c r="G632">
        <f>_xlfn.XLOOKUP(B632,[1]Hoja1!$A:$A,[1]Hoja1!$G:$G,0)</f>
        <v>19</v>
      </c>
      <c r="H632" s="11"/>
    </row>
    <row r="633" spans="1:8" ht="15" customHeight="1">
      <c r="A633" s="5">
        <v>45826</v>
      </c>
      <c r="B633" s="6" t="s">
        <v>30</v>
      </c>
      <c r="C633" s="6">
        <v>79027</v>
      </c>
      <c r="D633" s="7">
        <v>7</v>
      </c>
      <c r="E633" s="6" t="s">
        <v>81</v>
      </c>
      <c r="F633" s="6"/>
      <c r="G633">
        <f>_xlfn.XLOOKUP(B633,[1]Hoja1!$A:$A,[1]Hoja1!$G:$G,0)</f>
        <v>33</v>
      </c>
      <c r="H633" s="11"/>
    </row>
    <row r="634" spans="1:8" ht="15" customHeight="1">
      <c r="A634" s="5">
        <v>45826</v>
      </c>
      <c r="B634" s="6" t="s">
        <v>11</v>
      </c>
      <c r="C634" s="6">
        <v>49433</v>
      </c>
      <c r="D634" s="7">
        <v>9</v>
      </c>
      <c r="E634" s="6" t="s">
        <v>81</v>
      </c>
      <c r="F634" s="6"/>
      <c r="G634">
        <f>_xlfn.XLOOKUP(B634,[1]Hoja1!$A:$A,[1]Hoja1!$G:$G,0)</f>
        <v>35</v>
      </c>
      <c r="H634" s="11"/>
    </row>
    <row r="635" spans="1:8" ht="15" customHeight="1">
      <c r="A635" s="5">
        <v>45826</v>
      </c>
      <c r="B635" s="6" t="s">
        <v>25</v>
      </c>
      <c r="C635" s="6">
        <v>232600</v>
      </c>
      <c r="D635" s="7">
        <v>12</v>
      </c>
      <c r="E635" s="6" t="s">
        <v>81</v>
      </c>
      <c r="F635" s="6"/>
      <c r="G635">
        <f>_xlfn.XLOOKUP(B635,[1]Hoja1!$A:$A,[1]Hoja1!$G:$G,0)</f>
        <v>33</v>
      </c>
      <c r="H635" s="11"/>
    </row>
    <row r="636" spans="1:8" ht="15" customHeight="1">
      <c r="A636" s="5">
        <v>45826</v>
      </c>
      <c r="B636" s="6" t="s">
        <v>107</v>
      </c>
      <c r="C636" s="6">
        <v>138249</v>
      </c>
      <c r="D636" s="7">
        <v>10</v>
      </c>
      <c r="E636" s="6" t="s">
        <v>81</v>
      </c>
      <c r="F636" s="6"/>
      <c r="G636">
        <f>_xlfn.XLOOKUP(B636,[1]Hoja1!$A:$A,[1]Hoja1!$G:$G,0)</f>
        <v>0</v>
      </c>
      <c r="H636" s="11"/>
    </row>
    <row r="637" spans="1:8" ht="15" customHeight="1">
      <c r="A637" s="5">
        <v>45826</v>
      </c>
      <c r="B637" s="6" t="s">
        <v>22</v>
      </c>
      <c r="C637" s="6">
        <v>163385</v>
      </c>
      <c r="D637" s="7">
        <v>9</v>
      </c>
      <c r="E637" s="6"/>
      <c r="F637" s="6"/>
      <c r="G637">
        <f>_xlfn.XLOOKUP(B637,[1]Hoja1!$A:$A,[1]Hoja1!$G:$G,0)</f>
        <v>38</v>
      </c>
      <c r="H637" s="11"/>
    </row>
    <row r="638" spans="1:8" ht="15" customHeight="1">
      <c r="A638" s="5">
        <v>45826</v>
      </c>
      <c r="B638" s="6" t="s">
        <v>47</v>
      </c>
      <c r="C638" s="6">
        <v>344780</v>
      </c>
      <c r="D638" s="7">
        <v>25</v>
      </c>
      <c r="E638" s="6"/>
      <c r="F638" s="6"/>
      <c r="G638">
        <f>_xlfn.XLOOKUP(B638,[1]Hoja1!$A:$A,[1]Hoja1!$G:$G,0)</f>
        <v>16</v>
      </c>
      <c r="H638" s="11"/>
    </row>
    <row r="639" spans="1:8" ht="15" customHeight="1">
      <c r="A639" s="5">
        <v>45826</v>
      </c>
      <c r="B639" s="6" t="s">
        <v>48</v>
      </c>
      <c r="C639" s="6">
        <v>3661</v>
      </c>
      <c r="D639" s="7">
        <v>9</v>
      </c>
      <c r="E639" s="6"/>
      <c r="F639" s="6"/>
      <c r="G639">
        <f>_xlfn.XLOOKUP(B639,[1]Hoja1!$A:$A,[1]Hoja1!$G:$G,0)</f>
        <v>38</v>
      </c>
      <c r="H639" s="11"/>
    </row>
    <row r="640" spans="1:8" ht="15" customHeight="1">
      <c r="A640" s="5">
        <v>45826</v>
      </c>
      <c r="B640" s="6" t="s">
        <v>43</v>
      </c>
      <c r="C640" s="6">
        <v>13272</v>
      </c>
      <c r="D640" s="7">
        <v>9</v>
      </c>
      <c r="E640" s="6"/>
      <c r="F640" s="6"/>
      <c r="G640">
        <f>_xlfn.XLOOKUP(B640,[1]Hoja1!$A:$A,[1]Hoja1!$G:$G,0)</f>
        <v>35</v>
      </c>
      <c r="H640" s="11"/>
    </row>
    <row r="641" spans="1:8" ht="15" customHeight="1">
      <c r="A641" s="5">
        <v>45826</v>
      </c>
      <c r="B641" s="6" t="s">
        <v>21</v>
      </c>
      <c r="C641" s="6">
        <v>57049</v>
      </c>
      <c r="D641" s="7">
        <v>9</v>
      </c>
      <c r="E641" s="6"/>
      <c r="F641" s="6"/>
      <c r="G641">
        <f>_xlfn.XLOOKUP(B641,[1]Hoja1!$A:$A,[1]Hoja1!$G:$G,0)</f>
        <v>33</v>
      </c>
      <c r="H641" s="11"/>
    </row>
    <row r="642" spans="1:8" ht="15" customHeight="1">
      <c r="A642" s="5">
        <v>45826</v>
      </c>
      <c r="B642" s="6" t="s">
        <v>82</v>
      </c>
      <c r="C642" s="6">
        <v>456945</v>
      </c>
      <c r="D642" s="7">
        <v>9</v>
      </c>
      <c r="E642" s="6"/>
      <c r="F642" s="6"/>
      <c r="G642">
        <f>_xlfn.XLOOKUP(B642,[1]Hoja1!$A:$A,[1]Hoja1!$G:$G,0)</f>
        <v>38</v>
      </c>
      <c r="H642" s="11"/>
    </row>
    <row r="643" spans="1:8" ht="15" customHeight="1">
      <c r="A643" s="5">
        <v>45826</v>
      </c>
      <c r="B643" s="6" t="s">
        <v>41</v>
      </c>
      <c r="C643" s="6">
        <v>49316</v>
      </c>
      <c r="D643" s="7">
        <v>10</v>
      </c>
      <c r="E643" s="6"/>
      <c r="F643" s="6"/>
      <c r="G643">
        <f>_xlfn.XLOOKUP(B643,[1]Hoja1!$A:$A,[1]Hoja1!$G:$G,0)</f>
        <v>33</v>
      </c>
      <c r="H643" s="11"/>
    </row>
    <row r="644" spans="1:8" ht="15" customHeight="1">
      <c r="A644" s="5">
        <v>45826</v>
      </c>
      <c r="B644" s="6" t="s">
        <v>45</v>
      </c>
      <c r="C644" s="6">
        <v>170800</v>
      </c>
      <c r="D644" s="7">
        <v>9</v>
      </c>
      <c r="E644" s="6"/>
      <c r="F644" s="6"/>
      <c r="G644">
        <f>_xlfn.XLOOKUP(B644,[1]Hoja1!$A:$A,[1]Hoja1!$G:$G,0)</f>
        <v>29</v>
      </c>
      <c r="H644" s="11"/>
    </row>
    <row r="645" spans="1:8" ht="15" customHeight="1">
      <c r="A645" s="5">
        <v>45826</v>
      </c>
      <c r="B645" s="6" t="s">
        <v>44</v>
      </c>
      <c r="C645" s="6">
        <v>2306</v>
      </c>
      <c r="D645" s="7">
        <v>10</v>
      </c>
      <c r="E645" s="6"/>
      <c r="F645" s="6"/>
      <c r="G645">
        <f>_xlfn.XLOOKUP(B645,[1]Hoja1!$A:$A,[1]Hoja1!$G:$G,0)</f>
        <v>35</v>
      </c>
      <c r="H645" s="11"/>
    </row>
    <row r="646" spans="1:8" ht="15" customHeight="1">
      <c r="A646" s="5">
        <v>45826</v>
      </c>
      <c r="B646" s="6" t="s">
        <v>58</v>
      </c>
      <c r="C646" s="6">
        <v>10111</v>
      </c>
      <c r="D646" s="7">
        <v>9</v>
      </c>
      <c r="E646" s="6"/>
      <c r="F646" s="6"/>
      <c r="G646">
        <f>_xlfn.XLOOKUP(B646,[1]Hoja1!$A:$A,[1]Hoja1!$G:$G,0)</f>
        <v>35</v>
      </c>
      <c r="H646" s="11"/>
    </row>
    <row r="647" spans="1:8" ht="15" customHeight="1">
      <c r="A647" s="5">
        <v>45826</v>
      </c>
      <c r="B647" s="6" t="s">
        <v>28</v>
      </c>
      <c r="C647" s="6">
        <v>211928</v>
      </c>
      <c r="D647" s="7">
        <v>10</v>
      </c>
      <c r="E647" s="6"/>
      <c r="F647" s="6"/>
      <c r="G647">
        <f>_xlfn.XLOOKUP(B647,[1]Hoja1!$A:$A,[1]Hoja1!$G:$G,0)</f>
        <v>43</v>
      </c>
      <c r="H647" s="11"/>
    </row>
    <row r="648" spans="1:8" ht="15" customHeight="1">
      <c r="A648" s="5">
        <v>45826</v>
      </c>
      <c r="B648" s="6" t="s">
        <v>63</v>
      </c>
      <c r="C648" s="6">
        <v>11478</v>
      </c>
      <c r="D648" s="7">
        <v>15</v>
      </c>
      <c r="E648" s="6"/>
      <c r="F648" s="6"/>
      <c r="G648">
        <f>_xlfn.XLOOKUP(B648,[1]Hoja1!$A:$A,[1]Hoja1!$G:$G,0)</f>
        <v>38</v>
      </c>
      <c r="H648" s="11"/>
    </row>
    <row r="649" spans="1:8" ht="15" customHeight="1">
      <c r="A649" s="5">
        <v>45826</v>
      </c>
      <c r="B649" s="6" t="s">
        <v>54</v>
      </c>
      <c r="C649" s="6">
        <v>4050</v>
      </c>
      <c r="D649" s="7">
        <v>10</v>
      </c>
      <c r="E649" s="6" t="s">
        <v>81</v>
      </c>
      <c r="F649" s="6"/>
      <c r="G649">
        <f>_xlfn.XLOOKUP(B649,[1]Hoja1!$A:$A,[1]Hoja1!$G:$G,0)</f>
        <v>31</v>
      </c>
      <c r="H649" s="11"/>
    </row>
    <row r="650" spans="1:8" ht="15" customHeight="1">
      <c r="A650" s="5">
        <v>45826</v>
      </c>
      <c r="B650" s="6" t="s">
        <v>26</v>
      </c>
      <c r="C650" s="6">
        <v>622498</v>
      </c>
      <c r="D650" s="7">
        <v>15</v>
      </c>
      <c r="E650" s="6" t="s">
        <v>81</v>
      </c>
      <c r="F650" s="6"/>
      <c r="G650">
        <f>_xlfn.XLOOKUP(B650,[1]Hoja1!$A:$A,[1]Hoja1!$G:$G,0)</f>
        <v>17</v>
      </c>
      <c r="H650" s="11"/>
    </row>
    <row r="651" spans="1:8" ht="15" customHeight="1">
      <c r="A651" s="5">
        <v>45826</v>
      </c>
      <c r="B651" s="6" t="s">
        <v>70</v>
      </c>
      <c r="C651" s="6">
        <v>236937</v>
      </c>
      <c r="D651" s="7">
        <v>9</v>
      </c>
      <c r="E651" s="6" t="s">
        <v>100</v>
      </c>
      <c r="F651" s="6"/>
      <c r="G651">
        <f>_xlfn.XLOOKUP(B651,[1]Hoja1!$A:$A,[1]Hoja1!$G:$G,0)</f>
        <v>33</v>
      </c>
      <c r="H651" s="11"/>
    </row>
    <row r="652" spans="1:8" ht="15" customHeight="1">
      <c r="A652" s="5">
        <v>45826</v>
      </c>
      <c r="B652" s="6" t="s">
        <v>16</v>
      </c>
      <c r="C652" s="6">
        <v>206758</v>
      </c>
      <c r="D652" s="7">
        <v>8</v>
      </c>
      <c r="E652" s="6" t="s">
        <v>100</v>
      </c>
      <c r="F652" s="6"/>
      <c r="G652">
        <f>_xlfn.XLOOKUP(B652,[1]Hoja1!$A:$A,[1]Hoja1!$G:$G,0)</f>
        <v>33</v>
      </c>
      <c r="H652" s="11"/>
    </row>
    <row r="653" spans="1:8" ht="15" customHeight="1">
      <c r="A653" s="5">
        <v>45826</v>
      </c>
      <c r="B653" s="6" t="s">
        <v>18</v>
      </c>
      <c r="C653" s="6">
        <v>151359</v>
      </c>
      <c r="D653" s="7">
        <v>10</v>
      </c>
      <c r="E653" s="6" t="s">
        <v>81</v>
      </c>
      <c r="F653" s="6"/>
      <c r="G653">
        <f>_xlfn.XLOOKUP(B653,[1]Hoja1!$A:$A,[1]Hoja1!$G:$G,0)</f>
        <v>42</v>
      </c>
      <c r="H653" s="11"/>
    </row>
    <row r="654" spans="1:8" ht="15" customHeight="1">
      <c r="A654" s="5">
        <v>45826</v>
      </c>
      <c r="B654" s="6" t="s">
        <v>67</v>
      </c>
      <c r="C654" s="6">
        <v>986521</v>
      </c>
      <c r="D654" s="7">
        <v>10</v>
      </c>
      <c r="E654" s="6" t="s">
        <v>100</v>
      </c>
      <c r="F654" s="6"/>
      <c r="G654">
        <f>_xlfn.XLOOKUP(B654,[1]Hoja1!$A:$A,[1]Hoja1!$G:$G,0)</f>
        <v>19</v>
      </c>
      <c r="H654" s="11"/>
    </row>
    <row r="655" spans="1:8" ht="15" customHeight="1">
      <c r="A655" s="5">
        <v>45826</v>
      </c>
      <c r="B655" s="6" t="s">
        <v>29</v>
      </c>
      <c r="C655" s="6">
        <v>416832</v>
      </c>
      <c r="D655" s="7">
        <v>15</v>
      </c>
      <c r="E655" s="6" t="s">
        <v>100</v>
      </c>
      <c r="F655" s="6"/>
      <c r="G655">
        <f>_xlfn.XLOOKUP(B655,[1]Hoja1!$A:$A,[1]Hoja1!$G:$G,0)</f>
        <v>33</v>
      </c>
      <c r="H655" s="11"/>
    </row>
    <row r="656" spans="1:8" ht="15" customHeight="1">
      <c r="A656" s="5">
        <v>45826</v>
      </c>
      <c r="B656" s="6" t="s">
        <v>83</v>
      </c>
      <c r="C656" s="6"/>
      <c r="D656" s="7">
        <v>15</v>
      </c>
      <c r="E656" s="6" t="s">
        <v>81</v>
      </c>
      <c r="F656" s="6"/>
      <c r="G656">
        <f>_xlfn.XLOOKUP(B656,[1]Hoja1!$A:$A,[1]Hoja1!$G:$G,0)</f>
        <v>12</v>
      </c>
      <c r="H656" s="11"/>
    </row>
    <row r="657" spans="1:8" ht="15" customHeight="1">
      <c r="A657" s="5">
        <v>45826</v>
      </c>
      <c r="B657" s="6" t="s">
        <v>34</v>
      </c>
      <c r="C657" s="6">
        <v>16416</v>
      </c>
      <c r="D657" s="7">
        <v>8</v>
      </c>
      <c r="E657" s="6" t="s">
        <v>100</v>
      </c>
      <c r="F657" s="6"/>
      <c r="G657">
        <f>_xlfn.XLOOKUP(B657,[1]Hoja1!$A:$A,[1]Hoja1!$G:$G,0)</f>
        <v>38</v>
      </c>
      <c r="H657" s="11"/>
    </row>
    <row r="658" spans="1:8" ht="15" customHeight="1">
      <c r="A658" s="5">
        <v>45826</v>
      </c>
      <c r="B658" s="6" t="s">
        <v>52</v>
      </c>
      <c r="C658" s="6">
        <v>30812</v>
      </c>
      <c r="D658" s="7">
        <v>5</v>
      </c>
      <c r="E658" s="6" t="s">
        <v>81</v>
      </c>
      <c r="F658" s="6"/>
      <c r="G658">
        <f>_xlfn.XLOOKUP(B658,[1]Hoja1!$A:$A,[1]Hoja1!$G:$G,0)</f>
        <v>33</v>
      </c>
      <c r="H658" s="11"/>
    </row>
    <row r="659" spans="1:8" ht="15" customHeight="1">
      <c r="A659" s="5">
        <v>45826</v>
      </c>
      <c r="B659" s="6" t="s">
        <v>37</v>
      </c>
      <c r="C659" s="6">
        <v>138479</v>
      </c>
      <c r="D659" s="7">
        <v>10</v>
      </c>
      <c r="E659" s="6" t="s">
        <v>108</v>
      </c>
      <c r="F659" s="6"/>
      <c r="G659">
        <f>_xlfn.XLOOKUP(B659,[1]Hoja1!$A:$A,[1]Hoja1!$G:$G,0)</f>
        <v>32</v>
      </c>
      <c r="H659" s="11"/>
    </row>
    <row r="660" spans="1:8" ht="15" customHeight="1">
      <c r="A660" s="5">
        <v>45826</v>
      </c>
      <c r="B660" s="6" t="s">
        <v>46</v>
      </c>
      <c r="C660" s="6">
        <v>142865</v>
      </c>
      <c r="D660" s="7">
        <v>8</v>
      </c>
      <c r="E660" s="6" t="s">
        <v>81</v>
      </c>
      <c r="F660" s="6"/>
      <c r="G660">
        <f>_xlfn.XLOOKUP(B660,[1]Hoja1!$A:$A,[1]Hoja1!$G:$G,0)</f>
        <v>30</v>
      </c>
      <c r="H660" s="11"/>
    </row>
    <row r="661" spans="1:8" ht="15" customHeight="1">
      <c r="A661" s="5">
        <v>45826</v>
      </c>
      <c r="B661" s="6" t="s">
        <v>12</v>
      </c>
      <c r="C661" s="6">
        <v>52459</v>
      </c>
      <c r="D661" s="7">
        <v>9</v>
      </c>
      <c r="E661" s="6" t="s">
        <v>81</v>
      </c>
      <c r="F661" s="6"/>
      <c r="G661">
        <f>_xlfn.XLOOKUP(B661,[1]Hoja1!$A:$A,[1]Hoja1!$G:$G,0)</f>
        <v>33</v>
      </c>
      <c r="H661" s="11"/>
    </row>
    <row r="662" spans="1:8" ht="15" customHeight="1">
      <c r="A662" s="5">
        <v>45826</v>
      </c>
      <c r="B662" s="6" t="s">
        <v>40</v>
      </c>
      <c r="C662" s="6">
        <v>141791</v>
      </c>
      <c r="D662" s="7">
        <v>8</v>
      </c>
      <c r="E662" s="6" t="s">
        <v>105</v>
      </c>
      <c r="F662" s="6"/>
      <c r="G662">
        <f>_xlfn.XLOOKUP(B662,[1]Hoja1!$A:$A,[1]Hoja1!$G:$G,0)</f>
        <v>33</v>
      </c>
      <c r="H662" s="11"/>
    </row>
    <row r="663" spans="1:8" ht="15" customHeight="1">
      <c r="A663" s="5">
        <v>45826</v>
      </c>
      <c r="B663" s="6" t="s">
        <v>83</v>
      </c>
      <c r="C663" s="6"/>
      <c r="D663" s="7">
        <v>15</v>
      </c>
      <c r="E663" s="6" t="s">
        <v>81</v>
      </c>
      <c r="F663" s="6"/>
      <c r="G663">
        <f>_xlfn.XLOOKUP(B663,[1]Hoja1!$A:$A,[1]Hoja1!$G:$G,0)</f>
        <v>12</v>
      </c>
      <c r="H663" s="11"/>
    </row>
    <row r="664" spans="1:8" ht="15" customHeight="1">
      <c r="A664" s="5">
        <v>45826</v>
      </c>
      <c r="B664" s="6" t="s">
        <v>55</v>
      </c>
      <c r="C664" s="6">
        <v>198169</v>
      </c>
      <c r="D664" s="7">
        <v>8</v>
      </c>
      <c r="E664" s="6" t="s">
        <v>81</v>
      </c>
      <c r="F664" s="6"/>
      <c r="G664">
        <f>_xlfn.XLOOKUP(B664,[1]Hoja1!$A:$A,[1]Hoja1!$G:$G,0)</f>
        <v>38</v>
      </c>
      <c r="H664" s="11"/>
    </row>
    <row r="665" spans="1:8" ht="15" customHeight="1">
      <c r="A665" s="5">
        <v>45826</v>
      </c>
      <c r="B665" s="6" t="s">
        <v>88</v>
      </c>
      <c r="C665" s="6">
        <v>429832</v>
      </c>
      <c r="D665" s="7">
        <v>10</v>
      </c>
      <c r="E665" s="6" t="s">
        <v>100</v>
      </c>
      <c r="F665" s="6"/>
      <c r="G665">
        <f>_xlfn.XLOOKUP(B665,[1]Hoja1!$A:$A,[1]Hoja1!$G:$G,0)</f>
        <v>21</v>
      </c>
      <c r="H665" s="11"/>
    </row>
    <row r="666" spans="1:8" ht="15" customHeight="1">
      <c r="A666" s="5">
        <v>45826</v>
      </c>
      <c r="B666" s="6" t="s">
        <v>11</v>
      </c>
      <c r="C666" s="6">
        <v>49739</v>
      </c>
      <c r="D666" s="7">
        <v>4</v>
      </c>
      <c r="E666" s="6" t="s">
        <v>109</v>
      </c>
      <c r="F666" s="6"/>
      <c r="G666">
        <f>_xlfn.XLOOKUP(B666,[1]Hoja1!$A:$A,[1]Hoja1!$G:$G,0)</f>
        <v>35</v>
      </c>
      <c r="H666" s="11"/>
    </row>
    <row r="667" spans="1:8" ht="15" customHeight="1">
      <c r="A667" s="5">
        <v>45827</v>
      </c>
      <c r="B667" s="6" t="s">
        <v>19</v>
      </c>
      <c r="C667" s="6">
        <v>102512</v>
      </c>
      <c r="D667" s="7">
        <v>20</v>
      </c>
      <c r="E667" s="6"/>
      <c r="F667" s="6">
        <v>2084.6999999999998</v>
      </c>
      <c r="G667">
        <f>_xlfn.XLOOKUP(B667,[1]Hoja1!$A:$A,[1]Hoja1!$G:$G,0)</f>
        <v>20</v>
      </c>
      <c r="H667" s="11"/>
    </row>
    <row r="668" spans="1:8" ht="15" customHeight="1">
      <c r="A668" s="5">
        <v>45827</v>
      </c>
      <c r="B668" s="6" t="s">
        <v>73</v>
      </c>
      <c r="C668" s="6">
        <v>164470</v>
      </c>
      <c r="D668" s="7">
        <v>9.3719999999999999</v>
      </c>
      <c r="E668" s="6"/>
      <c r="F668" s="6"/>
      <c r="G668">
        <f>_xlfn.XLOOKUP(B668,[1]Hoja1!$A:$A,[1]Hoja1!$G:$G,0)</f>
        <v>38</v>
      </c>
      <c r="H668" s="11"/>
    </row>
    <row r="669" spans="1:8" ht="15" customHeight="1">
      <c r="A669" s="5">
        <v>45827</v>
      </c>
      <c r="B669" s="6" t="s">
        <v>20</v>
      </c>
      <c r="C669" s="6">
        <v>202013</v>
      </c>
      <c r="D669" s="7">
        <v>2</v>
      </c>
      <c r="E669" s="6"/>
      <c r="F669" s="6"/>
      <c r="G669">
        <f>_xlfn.XLOOKUP(B669,[1]Hoja1!$A:$A,[1]Hoja1!$G:$G,0)</f>
        <v>26</v>
      </c>
      <c r="H669" s="11"/>
    </row>
    <row r="670" spans="1:8" ht="15" customHeight="1">
      <c r="A670" s="5">
        <v>45827</v>
      </c>
      <c r="B670" s="6" t="s">
        <v>20</v>
      </c>
      <c r="C670" s="6">
        <v>202013</v>
      </c>
      <c r="D670" s="7">
        <v>8</v>
      </c>
      <c r="E670" s="6"/>
      <c r="F670" s="6"/>
      <c r="G670">
        <f>_xlfn.XLOOKUP(B670,[1]Hoja1!$A:$A,[1]Hoja1!$G:$G,0)</f>
        <v>26</v>
      </c>
      <c r="H670" s="11"/>
    </row>
    <row r="671" spans="1:8" ht="15" customHeight="1">
      <c r="A671" s="5">
        <v>45827</v>
      </c>
      <c r="B671" s="6" t="s">
        <v>24</v>
      </c>
      <c r="C671" s="6">
        <v>98195</v>
      </c>
      <c r="D671" s="7">
        <v>8</v>
      </c>
      <c r="E671" s="6"/>
      <c r="F671" s="6"/>
      <c r="G671">
        <f>_xlfn.XLOOKUP(B671,[1]Hoja1!$A:$A,[1]Hoja1!$G:$G,0)</f>
        <v>33</v>
      </c>
      <c r="H671" s="11"/>
    </row>
    <row r="672" spans="1:8" ht="15" customHeight="1">
      <c r="A672" s="5">
        <v>45827</v>
      </c>
      <c r="B672" s="6" t="s">
        <v>85</v>
      </c>
      <c r="C672" s="6">
        <v>184287</v>
      </c>
      <c r="D672" s="7">
        <v>18.382999999999999</v>
      </c>
      <c r="E672" s="6"/>
      <c r="F672" s="6"/>
      <c r="G672">
        <f>_xlfn.XLOOKUP(B672,[1]Hoja1!$A:$A,[1]Hoja1!$G:$G,0)</f>
        <v>33</v>
      </c>
      <c r="H672" s="11"/>
    </row>
    <row r="673" spans="1:8" ht="15" customHeight="1">
      <c r="A673" s="5">
        <v>45827</v>
      </c>
      <c r="B673" s="6" t="s">
        <v>56</v>
      </c>
      <c r="C673" s="6">
        <v>8635</v>
      </c>
      <c r="D673" s="7">
        <v>9</v>
      </c>
      <c r="E673" s="6"/>
      <c r="F673" s="6"/>
      <c r="G673">
        <f>_xlfn.XLOOKUP(B673,[1]Hoja1!$A:$A,[1]Hoja1!$G:$G,0)</f>
        <v>33</v>
      </c>
      <c r="H673" s="11"/>
    </row>
    <row r="674" spans="1:8" ht="15" customHeight="1">
      <c r="A674" s="5">
        <v>45827</v>
      </c>
      <c r="B674" s="6" t="s">
        <v>101</v>
      </c>
      <c r="C674" s="6">
        <v>608471</v>
      </c>
      <c r="D674" s="7">
        <v>13</v>
      </c>
      <c r="E674" s="6"/>
      <c r="F674" s="6"/>
      <c r="G674">
        <f>_xlfn.XLOOKUP(B674,[1]Hoja1!$A:$A,[1]Hoja1!$G:$G,0)</f>
        <v>17</v>
      </c>
      <c r="H674" s="11"/>
    </row>
    <row r="675" spans="1:8" ht="15" customHeight="1">
      <c r="A675" s="5">
        <v>45827</v>
      </c>
      <c r="B675" s="6" t="s">
        <v>41</v>
      </c>
      <c r="C675" s="6">
        <v>49586</v>
      </c>
      <c r="D675" s="7">
        <v>9.8919999999999995</v>
      </c>
      <c r="E675" s="6"/>
      <c r="F675" s="6"/>
      <c r="G675">
        <f>_xlfn.XLOOKUP(B675,[1]Hoja1!$A:$A,[1]Hoja1!$G:$G,0)</f>
        <v>33</v>
      </c>
      <c r="H675" s="11"/>
    </row>
    <row r="676" spans="1:8" ht="15" customHeight="1">
      <c r="A676" s="5">
        <v>45827</v>
      </c>
      <c r="B676" s="6" t="s">
        <v>83</v>
      </c>
      <c r="C676" s="6"/>
      <c r="D676" s="7">
        <v>40</v>
      </c>
      <c r="E676" s="6"/>
      <c r="F676" s="6"/>
      <c r="G676">
        <f>_xlfn.XLOOKUP(B676,[1]Hoja1!$A:$A,[1]Hoja1!$G:$G,0)</f>
        <v>12</v>
      </c>
      <c r="H676" s="11"/>
    </row>
    <row r="677" spans="1:8" ht="15" customHeight="1">
      <c r="A677" s="5">
        <v>45827</v>
      </c>
      <c r="B677" s="6" t="s">
        <v>32</v>
      </c>
      <c r="C677" s="6">
        <v>35167</v>
      </c>
      <c r="D677" s="7">
        <v>9</v>
      </c>
      <c r="E677" s="6"/>
      <c r="F677" s="6"/>
      <c r="G677">
        <f>_xlfn.XLOOKUP(B677,[1]Hoja1!$A:$A,[1]Hoja1!$G:$G,0)</f>
        <v>30</v>
      </c>
      <c r="H677" s="11"/>
    </row>
    <row r="678" spans="1:8" ht="15" customHeight="1">
      <c r="A678" s="5">
        <v>45827</v>
      </c>
      <c r="B678" s="6" t="s">
        <v>17</v>
      </c>
      <c r="C678" s="6">
        <v>638314</v>
      </c>
      <c r="D678" s="7">
        <v>30</v>
      </c>
      <c r="E678" s="6" t="s">
        <v>81</v>
      </c>
      <c r="F678" s="6"/>
      <c r="G678">
        <f>_xlfn.XLOOKUP(B678,[1]Hoja1!$A:$A,[1]Hoja1!$G:$G,0)</f>
        <v>14</v>
      </c>
      <c r="H678" s="11"/>
    </row>
    <row r="679" spans="1:8" ht="15" customHeight="1">
      <c r="A679" s="5">
        <v>45827</v>
      </c>
      <c r="B679" s="6" t="s">
        <v>22</v>
      </c>
      <c r="C679" s="6">
        <v>163803</v>
      </c>
      <c r="D679" s="7">
        <v>9</v>
      </c>
      <c r="E679" s="6"/>
      <c r="F679" s="6"/>
      <c r="G679">
        <f>_xlfn.XLOOKUP(B679,[1]Hoja1!$A:$A,[1]Hoja1!$G:$G,0)</f>
        <v>38</v>
      </c>
      <c r="H679" s="11"/>
    </row>
    <row r="680" spans="1:8" ht="15" customHeight="1">
      <c r="A680" s="5">
        <v>45827</v>
      </c>
      <c r="B680" s="6" t="s">
        <v>65</v>
      </c>
      <c r="C680" s="6">
        <v>62671</v>
      </c>
      <c r="D680" s="7">
        <v>9</v>
      </c>
      <c r="E680" s="6"/>
      <c r="F680" s="6"/>
      <c r="G680">
        <f>_xlfn.XLOOKUP(B680,[1]Hoja1!$A:$A,[1]Hoja1!$G:$G,0)</f>
        <v>31</v>
      </c>
      <c r="H680" s="11"/>
    </row>
    <row r="681" spans="1:8" ht="15" customHeight="1">
      <c r="A681" s="5">
        <v>45827</v>
      </c>
      <c r="B681" s="6" t="s">
        <v>66</v>
      </c>
      <c r="C681" s="6">
        <v>195145</v>
      </c>
      <c r="D681" s="7">
        <v>10</v>
      </c>
      <c r="E681" s="6"/>
      <c r="F681" s="6"/>
      <c r="G681">
        <f>_xlfn.XLOOKUP(B681,[1]Hoja1!$A:$A,[1]Hoja1!$G:$G,0)</f>
        <v>33</v>
      </c>
      <c r="H681" s="11"/>
    </row>
    <row r="682" spans="1:8" ht="15" customHeight="1">
      <c r="A682" s="5">
        <v>45827</v>
      </c>
      <c r="B682" s="6" t="s">
        <v>25</v>
      </c>
      <c r="C682" s="6">
        <v>232912</v>
      </c>
      <c r="D682" s="7">
        <v>12</v>
      </c>
      <c r="E682" s="6"/>
      <c r="F682" s="6"/>
      <c r="G682">
        <f>_xlfn.XLOOKUP(B682,[1]Hoja1!$A:$A,[1]Hoja1!$G:$G,0)</f>
        <v>33</v>
      </c>
      <c r="H682" s="11"/>
    </row>
    <row r="683" spans="1:8" ht="15" customHeight="1">
      <c r="A683" s="5">
        <v>45827</v>
      </c>
      <c r="B683" s="6" t="s">
        <v>93</v>
      </c>
      <c r="C683" s="6">
        <v>405488</v>
      </c>
      <c r="D683" s="7">
        <v>15</v>
      </c>
      <c r="E683" s="6"/>
      <c r="F683" s="6"/>
      <c r="G683">
        <f>_xlfn.XLOOKUP(B683,[1]Hoja1!$A:$A,[1]Hoja1!$G:$G,0)</f>
        <v>30</v>
      </c>
      <c r="H683" s="11"/>
    </row>
    <row r="684" spans="1:8" ht="15" customHeight="1">
      <c r="A684" s="5">
        <v>45827</v>
      </c>
      <c r="B684" s="6" t="s">
        <v>30</v>
      </c>
      <c r="C684" s="6">
        <v>79253</v>
      </c>
      <c r="D684" s="7">
        <v>9</v>
      </c>
      <c r="E684" s="6"/>
      <c r="F684" s="6"/>
      <c r="G684">
        <f>_xlfn.XLOOKUP(B684,[1]Hoja1!$A:$A,[1]Hoja1!$G:$G,0)</f>
        <v>33</v>
      </c>
      <c r="H684" s="11"/>
    </row>
    <row r="685" spans="1:8" ht="15" customHeight="1">
      <c r="A685" s="5">
        <v>45827</v>
      </c>
      <c r="B685" s="6" t="s">
        <v>62</v>
      </c>
      <c r="C685" s="6">
        <v>188727</v>
      </c>
      <c r="D685" s="7">
        <v>8</v>
      </c>
      <c r="E685" s="6"/>
      <c r="F685" s="6"/>
      <c r="G685">
        <f>_xlfn.XLOOKUP(B685,[1]Hoja1!$A:$A,[1]Hoja1!$G:$G,0)</f>
        <v>39</v>
      </c>
      <c r="H685" s="11"/>
    </row>
    <row r="686" spans="1:8" ht="15" customHeight="1">
      <c r="A686" s="5">
        <v>45827</v>
      </c>
      <c r="B686" s="6" t="s">
        <v>62</v>
      </c>
      <c r="C686" s="6">
        <v>189003</v>
      </c>
      <c r="D686" s="7">
        <v>8</v>
      </c>
      <c r="E686" s="6"/>
      <c r="F686" s="6"/>
      <c r="G686">
        <f>_xlfn.XLOOKUP(B686,[1]Hoja1!$A:$A,[1]Hoja1!$G:$G,0)</f>
        <v>39</v>
      </c>
      <c r="H686" s="11"/>
    </row>
    <row r="687" spans="1:8" ht="15" customHeight="1">
      <c r="A687" s="5">
        <v>45827</v>
      </c>
      <c r="B687" s="6" t="s">
        <v>82</v>
      </c>
      <c r="C687" s="6">
        <v>457485</v>
      </c>
      <c r="D687" s="7">
        <v>9</v>
      </c>
      <c r="E687" s="6"/>
      <c r="F687" s="6"/>
      <c r="G687">
        <f>_xlfn.XLOOKUP(B687,[1]Hoja1!$A:$A,[1]Hoja1!$G:$G,0)</f>
        <v>38</v>
      </c>
      <c r="H687" s="11"/>
    </row>
    <row r="688" spans="1:8" ht="15" customHeight="1">
      <c r="A688" s="5">
        <v>45827</v>
      </c>
      <c r="B688" s="6" t="s">
        <v>11</v>
      </c>
      <c r="C688" s="6">
        <v>49818</v>
      </c>
      <c r="D688" s="7">
        <v>11</v>
      </c>
      <c r="E688" s="6"/>
      <c r="F688" s="6"/>
      <c r="G688">
        <f>_xlfn.XLOOKUP(B688,[1]Hoja1!$A:$A,[1]Hoja1!$G:$G,0)</f>
        <v>35</v>
      </c>
      <c r="H688" s="11"/>
    </row>
    <row r="689" spans="1:8" ht="15" customHeight="1">
      <c r="A689" s="5">
        <v>45827</v>
      </c>
      <c r="B689" s="6" t="s">
        <v>35</v>
      </c>
      <c r="C689" s="6">
        <v>53965</v>
      </c>
      <c r="D689" s="7">
        <v>8</v>
      </c>
      <c r="E689" s="6"/>
      <c r="F689" s="6"/>
      <c r="G689">
        <f>_xlfn.XLOOKUP(B689,[1]Hoja1!$A:$A,[1]Hoja1!$G:$G,0)</f>
        <v>35</v>
      </c>
      <c r="H689" s="11"/>
    </row>
    <row r="690" spans="1:8" ht="15" customHeight="1">
      <c r="A690" s="5">
        <v>45827</v>
      </c>
      <c r="B690" s="6" t="s">
        <v>49</v>
      </c>
      <c r="C690" s="6">
        <v>50143</v>
      </c>
      <c r="D690" s="7"/>
      <c r="E690" s="6"/>
      <c r="F690" s="6"/>
      <c r="G690">
        <f>_xlfn.XLOOKUP(B690,[1]Hoja1!$A:$A,[1]Hoja1!$G:$G,0)</f>
        <v>35</v>
      </c>
      <c r="H690" s="11"/>
    </row>
    <row r="691" spans="1:8" ht="15" customHeight="1">
      <c r="A691" s="5">
        <v>45827</v>
      </c>
      <c r="B691" s="6" t="s">
        <v>45</v>
      </c>
      <c r="C691" s="6">
        <v>170800</v>
      </c>
      <c r="D691" s="7">
        <v>7.0439999999999996</v>
      </c>
      <c r="E691" s="6"/>
      <c r="F691" s="6"/>
      <c r="G691">
        <f>_xlfn.XLOOKUP(B691,[1]Hoja1!$A:$A,[1]Hoja1!$G:$G,0)</f>
        <v>29</v>
      </c>
      <c r="H691" s="11"/>
    </row>
    <row r="692" spans="1:8" ht="15" customHeight="1">
      <c r="A692" s="5">
        <v>45827</v>
      </c>
      <c r="B692" s="6" t="s">
        <v>34</v>
      </c>
      <c r="C692" s="6">
        <v>16706</v>
      </c>
      <c r="D692" s="7">
        <v>8</v>
      </c>
      <c r="E692" s="6"/>
      <c r="F692" s="6"/>
      <c r="G692">
        <f>_xlfn.XLOOKUP(B692,[1]Hoja1!$A:$A,[1]Hoja1!$G:$G,0)</f>
        <v>38</v>
      </c>
      <c r="H692" s="11"/>
    </row>
    <row r="693" spans="1:8" ht="15" customHeight="1">
      <c r="A693" s="5">
        <v>45827</v>
      </c>
      <c r="B693" s="6" t="s">
        <v>67</v>
      </c>
      <c r="C693" s="6">
        <v>986536</v>
      </c>
      <c r="D693" s="7">
        <v>10</v>
      </c>
      <c r="E693" s="6"/>
      <c r="F693" s="6"/>
      <c r="G693">
        <f>_xlfn.XLOOKUP(B693,[1]Hoja1!$A:$A,[1]Hoja1!$G:$G,0)</f>
        <v>19</v>
      </c>
      <c r="H693" s="11"/>
    </row>
    <row r="694" spans="1:8" ht="15" customHeight="1">
      <c r="A694" s="5">
        <v>45827</v>
      </c>
      <c r="B694" s="6" t="s">
        <v>36</v>
      </c>
      <c r="C694" s="6">
        <v>90609</v>
      </c>
      <c r="D694" s="7">
        <v>9</v>
      </c>
      <c r="E694" s="6"/>
      <c r="F694" s="6"/>
      <c r="G694">
        <f>_xlfn.XLOOKUP(B694,[1]Hoja1!$A:$A,[1]Hoja1!$G:$G,0)</f>
        <v>32</v>
      </c>
      <c r="H694" s="11"/>
    </row>
    <row r="695" spans="1:8" ht="15" customHeight="1">
      <c r="A695" s="5">
        <v>45827</v>
      </c>
      <c r="B695" s="6" t="s">
        <v>69</v>
      </c>
      <c r="C695" s="6">
        <v>2577</v>
      </c>
      <c r="D695" s="7">
        <v>10</v>
      </c>
      <c r="E695" s="6"/>
      <c r="F695" s="6"/>
      <c r="G695">
        <f>_xlfn.XLOOKUP(B695,[1]Hoja1!$A:$A,[1]Hoja1!$G:$G,0)</f>
        <v>35</v>
      </c>
      <c r="H695" s="11"/>
    </row>
    <row r="696" spans="1:8" ht="15" customHeight="1">
      <c r="A696" s="5">
        <v>45827</v>
      </c>
      <c r="B696" s="6" t="s">
        <v>21</v>
      </c>
      <c r="C696" s="6">
        <v>57269</v>
      </c>
      <c r="D696" s="7">
        <v>9</v>
      </c>
      <c r="E696" s="6" t="s">
        <v>100</v>
      </c>
      <c r="F696" s="6"/>
      <c r="G696">
        <f>_xlfn.XLOOKUP(B696,[1]Hoja1!$A:$A,[1]Hoja1!$G:$G,0)</f>
        <v>33</v>
      </c>
      <c r="H696" s="11"/>
    </row>
    <row r="697" spans="1:8" ht="15" customHeight="1">
      <c r="A697" s="5">
        <v>45827</v>
      </c>
      <c r="B697" s="6" t="s">
        <v>16</v>
      </c>
      <c r="C697" s="6">
        <v>206984</v>
      </c>
      <c r="D697" s="7">
        <v>8</v>
      </c>
      <c r="E697" s="6" t="s">
        <v>100</v>
      </c>
      <c r="F697" s="6"/>
      <c r="G697">
        <f>_xlfn.XLOOKUP(B697,[1]Hoja1!$A:$A,[1]Hoja1!$G:$G,0)</f>
        <v>33</v>
      </c>
      <c r="H697" s="11"/>
    </row>
    <row r="698" spans="1:8" ht="15" customHeight="1">
      <c r="A698" s="5">
        <v>45827</v>
      </c>
      <c r="B698" s="6" t="s">
        <v>47</v>
      </c>
      <c r="C698" s="6">
        <v>345342</v>
      </c>
      <c r="D698" s="7">
        <v>25</v>
      </c>
      <c r="E698" s="6" t="s">
        <v>81</v>
      </c>
      <c r="F698" s="6"/>
      <c r="G698">
        <f>_xlfn.XLOOKUP(B698,[1]Hoja1!$A:$A,[1]Hoja1!$G:$G,0)</f>
        <v>16</v>
      </c>
      <c r="H698" s="11"/>
    </row>
    <row r="699" spans="1:8" ht="15" customHeight="1">
      <c r="A699" s="5">
        <v>45827</v>
      </c>
      <c r="B699" s="6" t="s">
        <v>110</v>
      </c>
      <c r="C699" s="6"/>
      <c r="D699" s="7">
        <v>15</v>
      </c>
      <c r="E699" s="6" t="s">
        <v>111</v>
      </c>
      <c r="F699" s="6"/>
      <c r="G699">
        <f>_xlfn.XLOOKUP(B699,[1]Hoja1!$A:$A,[1]Hoja1!$G:$G,0)</f>
        <v>19</v>
      </c>
      <c r="H699" s="11"/>
    </row>
    <row r="700" spans="1:8" ht="15" customHeight="1">
      <c r="A700" s="5">
        <v>45827</v>
      </c>
      <c r="B700" s="6" t="s">
        <v>26</v>
      </c>
      <c r="C700" s="6">
        <v>622704</v>
      </c>
      <c r="D700" s="7">
        <v>15</v>
      </c>
      <c r="E700" s="6" t="s">
        <v>81</v>
      </c>
      <c r="F700" s="6"/>
      <c r="G700">
        <f>_xlfn.XLOOKUP(B700,[1]Hoja1!$A:$A,[1]Hoja1!$G:$G,0)</f>
        <v>17</v>
      </c>
      <c r="H700" s="11"/>
    </row>
    <row r="701" spans="1:8" ht="15" customHeight="1">
      <c r="A701" s="5">
        <v>45827</v>
      </c>
      <c r="B701" s="6" t="s">
        <v>51</v>
      </c>
      <c r="C701" s="6">
        <v>851711</v>
      </c>
      <c r="D701" s="7">
        <v>35</v>
      </c>
      <c r="E701" s="6" t="s">
        <v>81</v>
      </c>
      <c r="F701" s="6"/>
      <c r="G701">
        <f>_xlfn.XLOOKUP(B701,[1]Hoja1!$A:$A,[1]Hoja1!$G:$G,0)</f>
        <v>19</v>
      </c>
      <c r="H701" s="11"/>
    </row>
    <row r="702" spans="1:8" ht="15" customHeight="1">
      <c r="A702" s="5">
        <v>45827</v>
      </c>
      <c r="B702" s="6" t="s">
        <v>83</v>
      </c>
      <c r="C702" s="6"/>
      <c r="D702" s="7">
        <v>35</v>
      </c>
      <c r="E702" s="6" t="s">
        <v>81</v>
      </c>
      <c r="F702" s="6"/>
      <c r="G702">
        <f>_xlfn.XLOOKUP(B702,[1]Hoja1!$A:$A,[1]Hoja1!$G:$G,0)</f>
        <v>12</v>
      </c>
      <c r="H702" s="11"/>
    </row>
    <row r="703" spans="1:8" ht="15" customHeight="1">
      <c r="A703" s="5">
        <v>45827</v>
      </c>
      <c r="B703" s="6" t="s">
        <v>101</v>
      </c>
      <c r="C703" s="6">
        <v>608594</v>
      </c>
      <c r="D703" s="7">
        <v>10</v>
      </c>
      <c r="E703" s="6" t="s">
        <v>100</v>
      </c>
      <c r="F703" s="6"/>
      <c r="G703">
        <f>_xlfn.XLOOKUP(B703,[1]Hoja1!$A:$A,[1]Hoja1!$G:$G,0)</f>
        <v>17</v>
      </c>
      <c r="H703" s="11"/>
    </row>
    <row r="704" spans="1:8" ht="15" customHeight="1">
      <c r="A704" s="5">
        <v>45827</v>
      </c>
      <c r="B704" s="6" t="s">
        <v>29</v>
      </c>
      <c r="C704" s="6">
        <v>416832</v>
      </c>
      <c r="D704" s="7">
        <v>15</v>
      </c>
      <c r="E704" s="6" t="s">
        <v>100</v>
      </c>
      <c r="F704" s="6"/>
      <c r="G704">
        <f>_xlfn.XLOOKUP(B704,[1]Hoja1!$A:$A,[1]Hoja1!$G:$G,0)</f>
        <v>33</v>
      </c>
      <c r="H704" s="11"/>
    </row>
    <row r="705" spans="1:8" ht="15" customHeight="1">
      <c r="A705" s="5">
        <v>45827</v>
      </c>
      <c r="B705" s="6" t="s">
        <v>28</v>
      </c>
      <c r="C705" s="6">
        <v>212130</v>
      </c>
      <c r="D705" s="7">
        <v>9</v>
      </c>
      <c r="E705" s="6" t="s">
        <v>81</v>
      </c>
      <c r="F705" s="6"/>
      <c r="G705">
        <f>_xlfn.XLOOKUP(B705,[1]Hoja1!$A:$A,[1]Hoja1!$G:$G,0)</f>
        <v>43</v>
      </c>
      <c r="H705" s="11"/>
    </row>
    <row r="706" spans="1:8" ht="15" customHeight="1">
      <c r="A706" s="5">
        <v>45827</v>
      </c>
      <c r="B706" s="6" t="s">
        <v>37</v>
      </c>
      <c r="C706" s="6">
        <v>138843</v>
      </c>
      <c r="D706" s="7">
        <v>10</v>
      </c>
      <c r="E706" s="6" t="s">
        <v>100</v>
      </c>
      <c r="F706" s="6"/>
      <c r="G706">
        <f>_xlfn.XLOOKUP(B706,[1]Hoja1!$A:$A,[1]Hoja1!$G:$G,0)</f>
        <v>32</v>
      </c>
      <c r="H706" s="11"/>
    </row>
    <row r="707" spans="1:8" ht="15" customHeight="1">
      <c r="A707" s="5">
        <v>45827</v>
      </c>
      <c r="B707" s="6" t="s">
        <v>112</v>
      </c>
      <c r="C707" s="6"/>
      <c r="D707" s="7">
        <v>3</v>
      </c>
      <c r="E707" s="6" t="s">
        <v>113</v>
      </c>
      <c r="F707" s="6"/>
      <c r="G707">
        <f>_xlfn.XLOOKUP(B707,[1]Hoja1!$A:$A,[1]Hoja1!$G:$G,0)</f>
        <v>0</v>
      </c>
      <c r="H707" s="11"/>
    </row>
    <row r="708" spans="1:8" ht="15" customHeight="1">
      <c r="A708" s="5">
        <v>45827</v>
      </c>
      <c r="B708" s="6" t="s">
        <v>114</v>
      </c>
      <c r="C708" s="6">
        <v>437398</v>
      </c>
      <c r="D708" s="7">
        <v>15</v>
      </c>
      <c r="E708" s="6" t="s">
        <v>115</v>
      </c>
      <c r="F708" s="6"/>
      <c r="G708">
        <f>_xlfn.XLOOKUP(B708,[1]Hoja1!$A:$A,[1]Hoja1!$G:$G,0)</f>
        <v>33</v>
      </c>
      <c r="H708" s="11"/>
    </row>
    <row r="709" spans="1:8" ht="15" customHeight="1">
      <c r="A709" s="5">
        <v>45827</v>
      </c>
      <c r="B709" s="6" t="s">
        <v>52</v>
      </c>
      <c r="C709" s="6">
        <v>30919</v>
      </c>
      <c r="D709" s="7">
        <v>5</v>
      </c>
      <c r="E709" s="6" t="s">
        <v>81</v>
      </c>
      <c r="F709" s="6"/>
      <c r="G709">
        <f>_xlfn.XLOOKUP(B709,[1]Hoja1!$A:$A,[1]Hoja1!$G:$G,0)</f>
        <v>33</v>
      </c>
      <c r="H709" s="11"/>
    </row>
    <row r="710" spans="1:8" ht="15" customHeight="1">
      <c r="A710" s="5">
        <v>45827</v>
      </c>
      <c r="B710" s="6" t="s">
        <v>46</v>
      </c>
      <c r="C710" s="6">
        <v>142982</v>
      </c>
      <c r="D710" s="7">
        <v>8</v>
      </c>
      <c r="E710" s="6" t="s">
        <v>81</v>
      </c>
      <c r="F710" s="6"/>
      <c r="G710">
        <f>_xlfn.XLOOKUP(B710,[1]Hoja1!$A:$A,[1]Hoja1!$G:$G,0)</f>
        <v>30</v>
      </c>
      <c r="H710" s="11"/>
    </row>
    <row r="711" spans="1:8" ht="15" customHeight="1">
      <c r="A711" s="5">
        <v>45827</v>
      </c>
      <c r="B711" s="6" t="s">
        <v>40</v>
      </c>
      <c r="C711" s="6">
        <v>141954</v>
      </c>
      <c r="D711" s="7">
        <v>8</v>
      </c>
      <c r="E711" s="6" t="s">
        <v>105</v>
      </c>
      <c r="F711" s="6"/>
      <c r="G711">
        <f>_xlfn.XLOOKUP(B711,[1]Hoja1!$A:$A,[1]Hoja1!$G:$G,0)</f>
        <v>33</v>
      </c>
      <c r="H711" s="11"/>
    </row>
    <row r="712" spans="1:8" ht="15" customHeight="1">
      <c r="A712" s="5">
        <v>45827</v>
      </c>
      <c r="B712" s="6" t="s">
        <v>67</v>
      </c>
      <c r="C712" s="6">
        <v>986536</v>
      </c>
      <c r="D712" s="7">
        <v>18</v>
      </c>
      <c r="E712" s="6" t="s">
        <v>100</v>
      </c>
      <c r="F712" s="6"/>
      <c r="G712">
        <f>_xlfn.XLOOKUP(B712,[1]Hoja1!$A:$A,[1]Hoja1!$G:$G,0)</f>
        <v>19</v>
      </c>
      <c r="H712" s="11"/>
    </row>
    <row r="713" spans="1:8" ht="15" customHeight="1">
      <c r="A713" s="5">
        <v>45827</v>
      </c>
      <c r="B713" s="6" t="s">
        <v>70</v>
      </c>
      <c r="C713" s="6">
        <v>237053</v>
      </c>
      <c r="D713" s="7">
        <v>9</v>
      </c>
      <c r="E713" s="6" t="s">
        <v>100</v>
      </c>
      <c r="F713" s="6"/>
      <c r="G713">
        <f>_xlfn.XLOOKUP(B713,[1]Hoja1!$A:$A,[1]Hoja1!$G:$G,0)</f>
        <v>33</v>
      </c>
      <c r="H713" s="11"/>
    </row>
    <row r="714" spans="1:8" ht="15" customHeight="1">
      <c r="A714" s="5">
        <v>45827</v>
      </c>
      <c r="B714" s="6" t="s">
        <v>12</v>
      </c>
      <c r="C714" s="6">
        <v>52809</v>
      </c>
      <c r="D714" s="7">
        <v>9</v>
      </c>
      <c r="E714" s="6" t="s">
        <v>81</v>
      </c>
      <c r="F714" s="6"/>
      <c r="G714">
        <f>_xlfn.XLOOKUP(B714,[1]Hoja1!$A:$A,[1]Hoja1!$G:$G,0)</f>
        <v>33</v>
      </c>
      <c r="H714" s="11"/>
    </row>
    <row r="715" spans="1:8" ht="15" customHeight="1">
      <c r="A715" s="5">
        <v>45827</v>
      </c>
      <c r="B715" s="6" t="s">
        <v>19</v>
      </c>
      <c r="C715" s="6">
        <v>102854</v>
      </c>
      <c r="D715" s="7">
        <v>20</v>
      </c>
      <c r="E715" s="6" t="s">
        <v>116</v>
      </c>
      <c r="F715" s="6">
        <v>2427.1</v>
      </c>
      <c r="G715">
        <f>_xlfn.XLOOKUP(B715,[1]Hoja1!$A:$A,[1]Hoja1!$G:$G,0)</f>
        <v>20</v>
      </c>
      <c r="H715" s="11"/>
    </row>
    <row r="716" spans="1:8" ht="15" customHeight="1">
      <c r="A716" s="5">
        <v>45827</v>
      </c>
      <c r="B716" s="6" t="s">
        <v>55</v>
      </c>
      <c r="C716" s="6">
        <v>198543</v>
      </c>
      <c r="D716" s="7">
        <v>8</v>
      </c>
      <c r="E716" s="6"/>
      <c r="F716" s="6"/>
      <c r="G716">
        <f>_xlfn.XLOOKUP(B716,[1]Hoja1!$A:$A,[1]Hoja1!$G:$G,0)</f>
        <v>38</v>
      </c>
      <c r="H716" s="11"/>
    </row>
    <row r="717" spans="1:8" ht="15" customHeight="1">
      <c r="A717" s="5">
        <v>45827</v>
      </c>
      <c r="B717" s="6" t="s">
        <v>110</v>
      </c>
      <c r="C717" s="6"/>
      <c r="D717" s="7">
        <v>8</v>
      </c>
      <c r="E717" s="6" t="s">
        <v>117</v>
      </c>
      <c r="F717" s="6"/>
      <c r="G717">
        <f>_xlfn.XLOOKUP(B717,[1]Hoja1!$A:$A,[1]Hoja1!$G:$G,0)</f>
        <v>19</v>
      </c>
      <c r="H717" s="11"/>
    </row>
    <row r="718" spans="1:8" ht="15" customHeight="1">
      <c r="A718" s="5">
        <v>45827</v>
      </c>
      <c r="B718" s="6" t="s">
        <v>39</v>
      </c>
      <c r="C718" s="6">
        <v>41537</v>
      </c>
      <c r="D718" s="7">
        <v>9</v>
      </c>
      <c r="E718" s="6"/>
      <c r="F718" s="6"/>
      <c r="G718">
        <f>_xlfn.XLOOKUP(B718,[1]Hoja1!$A:$A,[1]Hoja1!$G:$G,0)</f>
        <v>35</v>
      </c>
      <c r="H718" s="11"/>
    </row>
    <row r="719" spans="1:8" ht="15" customHeight="1">
      <c r="A719" s="5">
        <v>45827</v>
      </c>
      <c r="B719" s="6" t="s">
        <v>18</v>
      </c>
      <c r="C719" s="6">
        <v>151542</v>
      </c>
      <c r="D719" s="7">
        <v>6</v>
      </c>
      <c r="E719" s="6"/>
      <c r="F719" s="6"/>
      <c r="G719">
        <f>_xlfn.XLOOKUP(B719,[1]Hoja1!$A:$A,[1]Hoja1!$G:$G,0)</f>
        <v>42</v>
      </c>
      <c r="H719" s="11"/>
    </row>
    <row r="720" spans="1:8" ht="15" customHeight="1">
      <c r="A720" s="5">
        <v>45828</v>
      </c>
      <c r="B720" s="6" t="s">
        <v>82</v>
      </c>
      <c r="C720" s="6">
        <v>458016</v>
      </c>
      <c r="D720" s="7">
        <v>9</v>
      </c>
      <c r="E720" s="6"/>
      <c r="F720" s="6"/>
      <c r="G720">
        <f>_xlfn.XLOOKUP(B720,[1]Hoja1!$A:$A,[1]Hoja1!$G:$G,0)</f>
        <v>38</v>
      </c>
      <c r="H720" s="11"/>
    </row>
    <row r="721" spans="1:8" ht="15" customHeight="1">
      <c r="A721" s="5">
        <v>45828</v>
      </c>
      <c r="B721" s="6" t="s">
        <v>26</v>
      </c>
      <c r="C721" s="6">
        <v>622844</v>
      </c>
      <c r="D721" s="7">
        <v>6.5519999999999996</v>
      </c>
      <c r="E721" s="6"/>
      <c r="F721" s="6"/>
      <c r="G721">
        <f>_xlfn.XLOOKUP(B721,[1]Hoja1!$A:$A,[1]Hoja1!$G:$G,0)</f>
        <v>17</v>
      </c>
      <c r="H721" s="11"/>
    </row>
    <row r="722" spans="1:8" ht="15" customHeight="1">
      <c r="A722" s="5">
        <v>45828</v>
      </c>
      <c r="B722" s="6" t="s">
        <v>35</v>
      </c>
      <c r="C722" s="6">
        <v>54234</v>
      </c>
      <c r="D722" s="7">
        <v>8</v>
      </c>
      <c r="E722" s="6"/>
      <c r="F722" s="6"/>
      <c r="G722">
        <f>_xlfn.XLOOKUP(B722,[1]Hoja1!$A:$A,[1]Hoja1!$G:$G,0)</f>
        <v>35</v>
      </c>
      <c r="H722" s="11"/>
    </row>
    <row r="723" spans="1:8" ht="15" customHeight="1">
      <c r="A723" s="5">
        <v>45828</v>
      </c>
      <c r="B723" s="6" t="s">
        <v>25</v>
      </c>
      <c r="C723" s="6">
        <v>233288</v>
      </c>
      <c r="D723" s="7">
        <v>14</v>
      </c>
      <c r="E723" s="6"/>
      <c r="F723" s="6"/>
      <c r="G723">
        <f>_xlfn.XLOOKUP(B723,[1]Hoja1!$A:$A,[1]Hoja1!$G:$G,0)</f>
        <v>33</v>
      </c>
      <c r="H723" s="11"/>
    </row>
    <row r="724" spans="1:8" ht="15" customHeight="1">
      <c r="A724" s="5">
        <v>45828</v>
      </c>
      <c r="B724" s="6" t="s">
        <v>30</v>
      </c>
      <c r="C724" s="6">
        <v>79486</v>
      </c>
      <c r="D724" s="7">
        <v>9</v>
      </c>
      <c r="E724" s="6"/>
      <c r="F724" s="6"/>
      <c r="G724">
        <f>_xlfn.XLOOKUP(B724,[1]Hoja1!$A:$A,[1]Hoja1!$G:$G,0)</f>
        <v>33</v>
      </c>
      <c r="H724" s="11"/>
    </row>
    <row r="725" spans="1:8" ht="15" customHeight="1">
      <c r="A725" s="5">
        <v>45828</v>
      </c>
      <c r="B725" s="6" t="s">
        <v>43</v>
      </c>
      <c r="C725" s="6">
        <v>13553</v>
      </c>
      <c r="D725" s="7">
        <v>9</v>
      </c>
      <c r="E725" s="6"/>
      <c r="F725" s="6"/>
      <c r="G725">
        <f>_xlfn.XLOOKUP(B725,[1]Hoja1!$A:$A,[1]Hoja1!$G:$G,0)</f>
        <v>35</v>
      </c>
      <c r="H725" s="11"/>
    </row>
    <row r="726" spans="1:8" ht="15" customHeight="1">
      <c r="A726" s="5">
        <v>45828</v>
      </c>
      <c r="B726" s="6" t="s">
        <v>73</v>
      </c>
      <c r="C726" s="6">
        <v>164865</v>
      </c>
      <c r="D726" s="7">
        <v>10</v>
      </c>
      <c r="E726" s="6"/>
      <c r="F726" s="6"/>
      <c r="G726">
        <f>_xlfn.XLOOKUP(B726,[1]Hoja1!$A:$A,[1]Hoja1!$G:$G,0)</f>
        <v>38</v>
      </c>
      <c r="H726" s="11"/>
    </row>
    <row r="727" spans="1:8" ht="15" customHeight="1">
      <c r="A727" s="5">
        <v>45828</v>
      </c>
      <c r="B727" s="6" t="s">
        <v>101</v>
      </c>
      <c r="C727" s="6">
        <v>608870</v>
      </c>
      <c r="D727" s="7">
        <v>13</v>
      </c>
      <c r="E727" s="6"/>
      <c r="F727" s="6"/>
      <c r="G727">
        <f>_xlfn.XLOOKUP(B727,[1]Hoja1!$A:$A,[1]Hoja1!$G:$G,0)</f>
        <v>17</v>
      </c>
      <c r="H727" s="11"/>
    </row>
    <row r="728" spans="1:8" ht="15" customHeight="1">
      <c r="A728" s="5">
        <v>45828</v>
      </c>
      <c r="B728" s="6" t="s">
        <v>99</v>
      </c>
      <c r="C728" s="6">
        <v>15339</v>
      </c>
      <c r="D728" s="7">
        <v>15</v>
      </c>
      <c r="E728" s="6" t="s">
        <v>81</v>
      </c>
      <c r="F728" s="6">
        <v>960.3</v>
      </c>
      <c r="G728">
        <f>_xlfn.XLOOKUP(B728,[1]Hoja1!$A:$A,[1]Hoja1!$G:$G,0)</f>
        <v>32</v>
      </c>
      <c r="H728" s="11"/>
    </row>
    <row r="729" spans="1:8" ht="15" customHeight="1">
      <c r="A729" s="5">
        <v>45828</v>
      </c>
      <c r="B729" s="6" t="s">
        <v>44</v>
      </c>
      <c r="C729" s="6">
        <v>2570</v>
      </c>
      <c r="D729" s="7">
        <v>10</v>
      </c>
      <c r="E729" s="6"/>
      <c r="F729" s="6"/>
      <c r="G729">
        <f>_xlfn.XLOOKUP(B729,[1]Hoja1!$A:$A,[1]Hoja1!$G:$G,0)</f>
        <v>35</v>
      </c>
      <c r="H729" s="11"/>
    </row>
    <row r="730" spans="1:8" ht="15" customHeight="1">
      <c r="A730" s="5">
        <v>45828</v>
      </c>
      <c r="B730" s="6" t="s">
        <v>17</v>
      </c>
      <c r="C730" s="6">
        <v>638640</v>
      </c>
      <c r="D730" s="7">
        <v>26.074000000000002</v>
      </c>
      <c r="E730" s="6"/>
      <c r="F730" s="6"/>
      <c r="G730">
        <f>_xlfn.XLOOKUP(B730,[1]Hoja1!$A:$A,[1]Hoja1!$G:$G,0)</f>
        <v>14</v>
      </c>
      <c r="H730" s="11"/>
    </row>
    <row r="731" spans="1:8" ht="15" customHeight="1">
      <c r="A731" s="5">
        <v>45828</v>
      </c>
      <c r="B731" s="6" t="s">
        <v>10</v>
      </c>
      <c r="C731" s="6">
        <v>138873</v>
      </c>
      <c r="D731" s="7">
        <v>10</v>
      </c>
      <c r="E731" s="6"/>
      <c r="F731" s="6"/>
      <c r="G731">
        <f>_xlfn.XLOOKUP(B731,[1]Hoja1!$A:$A,[1]Hoja1!$G:$G,0)</f>
        <v>40</v>
      </c>
      <c r="H731" s="11"/>
    </row>
    <row r="732" spans="1:8" ht="15" customHeight="1">
      <c r="A732" s="5">
        <v>45828</v>
      </c>
      <c r="B732" s="6" t="s">
        <v>54</v>
      </c>
      <c r="C732" s="6">
        <v>4261</v>
      </c>
      <c r="D732" s="7">
        <v>10</v>
      </c>
      <c r="E732" s="6"/>
      <c r="F732" s="6"/>
      <c r="G732">
        <f>_xlfn.XLOOKUP(B732,[1]Hoja1!$A:$A,[1]Hoja1!$G:$G,0)</f>
        <v>31</v>
      </c>
      <c r="H732" s="11"/>
    </row>
    <row r="733" spans="1:8" ht="15" customHeight="1">
      <c r="A733" s="5">
        <v>45828</v>
      </c>
      <c r="B733" s="6" t="s">
        <v>48</v>
      </c>
      <c r="C733" s="6">
        <v>3895</v>
      </c>
      <c r="D733" s="7">
        <v>10</v>
      </c>
      <c r="E733" s="6"/>
      <c r="F733" s="6"/>
      <c r="G733">
        <f>_xlfn.XLOOKUP(B733,[1]Hoja1!$A:$A,[1]Hoja1!$G:$G,0)</f>
        <v>38</v>
      </c>
      <c r="H733" s="11"/>
    </row>
    <row r="734" spans="1:8" ht="15" customHeight="1">
      <c r="A734" s="5">
        <v>45828</v>
      </c>
      <c r="B734" s="6" t="s">
        <v>93</v>
      </c>
      <c r="C734" s="6">
        <v>405732</v>
      </c>
      <c r="D734" s="7">
        <v>15</v>
      </c>
      <c r="E734" s="6"/>
      <c r="F734" s="6"/>
      <c r="G734">
        <f>_xlfn.XLOOKUP(B734,[1]Hoja1!$A:$A,[1]Hoja1!$G:$G,0)</f>
        <v>30</v>
      </c>
      <c r="H734" s="11"/>
    </row>
    <row r="735" spans="1:8" ht="15" customHeight="1">
      <c r="A735" s="5">
        <v>45828</v>
      </c>
      <c r="B735" s="6" t="s">
        <v>18</v>
      </c>
      <c r="C735" s="6">
        <v>152021</v>
      </c>
      <c r="D735" s="7">
        <v>10</v>
      </c>
      <c r="E735" s="6"/>
      <c r="F735" s="6"/>
      <c r="G735">
        <f>_xlfn.XLOOKUP(B735,[1]Hoja1!$A:$A,[1]Hoja1!$G:$G,0)</f>
        <v>42</v>
      </c>
      <c r="H735" s="11"/>
    </row>
    <row r="736" spans="1:8" ht="15" customHeight="1">
      <c r="A736" s="5">
        <v>45828</v>
      </c>
      <c r="B736" s="6" t="s">
        <v>16</v>
      </c>
      <c r="C736" s="6">
        <v>207116</v>
      </c>
      <c r="D736" s="7">
        <v>6</v>
      </c>
      <c r="E736" s="6"/>
      <c r="F736" s="6"/>
      <c r="G736">
        <f>_xlfn.XLOOKUP(B736,[1]Hoja1!$A:$A,[1]Hoja1!$G:$G,0)</f>
        <v>33</v>
      </c>
      <c r="H736" s="11"/>
    </row>
    <row r="737" spans="1:8" ht="15" customHeight="1">
      <c r="A737" s="5">
        <v>45828</v>
      </c>
      <c r="B737" s="6" t="s">
        <v>67</v>
      </c>
      <c r="C737" s="6">
        <v>987379</v>
      </c>
      <c r="D737" s="7">
        <v>10</v>
      </c>
      <c r="E737" s="6"/>
      <c r="F737" s="6"/>
      <c r="G737">
        <f>_xlfn.XLOOKUP(B737,[1]Hoja1!$A:$A,[1]Hoja1!$G:$G,0)</f>
        <v>19</v>
      </c>
      <c r="H737" s="11"/>
    </row>
    <row r="738" spans="1:8" ht="15" customHeight="1">
      <c r="A738" s="5">
        <v>45828</v>
      </c>
      <c r="B738" s="6" t="s">
        <v>32</v>
      </c>
      <c r="C738" s="6">
        <v>35405</v>
      </c>
      <c r="D738" s="7">
        <v>9</v>
      </c>
      <c r="E738" s="6"/>
      <c r="F738" s="6"/>
      <c r="G738">
        <f>_xlfn.XLOOKUP(B738,[1]Hoja1!$A:$A,[1]Hoja1!$G:$G,0)</f>
        <v>30</v>
      </c>
      <c r="H738" s="11"/>
    </row>
    <row r="739" spans="1:8" ht="15" customHeight="1">
      <c r="A739" s="5">
        <v>45828</v>
      </c>
      <c r="B739" s="6" t="s">
        <v>56</v>
      </c>
      <c r="C739" s="6">
        <v>8783</v>
      </c>
      <c r="D739" s="7">
        <v>4</v>
      </c>
      <c r="E739" s="6"/>
      <c r="F739" s="6"/>
      <c r="G739">
        <f>_xlfn.XLOOKUP(B739,[1]Hoja1!$A:$A,[1]Hoja1!$G:$G,0)</f>
        <v>33</v>
      </c>
      <c r="H739" s="11"/>
    </row>
    <row r="740" spans="1:8" ht="15" customHeight="1">
      <c r="A740" s="5">
        <v>45828</v>
      </c>
      <c r="B740" s="6" t="s">
        <v>88</v>
      </c>
      <c r="C740" s="6">
        <v>430076</v>
      </c>
      <c r="D740" s="7">
        <v>11</v>
      </c>
      <c r="E740" s="6"/>
      <c r="F740" s="6"/>
      <c r="G740">
        <f>_xlfn.XLOOKUP(B740,[1]Hoja1!$A:$A,[1]Hoja1!$G:$G,0)</f>
        <v>21</v>
      </c>
      <c r="H740" s="11"/>
    </row>
    <row r="741" spans="1:8" ht="15" customHeight="1">
      <c r="A741" s="5">
        <v>45828</v>
      </c>
      <c r="B741" s="6" t="s">
        <v>118</v>
      </c>
      <c r="C741" s="6"/>
      <c r="D741" s="7">
        <v>7</v>
      </c>
      <c r="E741" s="6" t="s">
        <v>119</v>
      </c>
      <c r="F741" s="6"/>
      <c r="G741">
        <f>_xlfn.XLOOKUP(B741,[1]Hoja1!$A:$A,[1]Hoja1!$G:$G,0)</f>
        <v>0</v>
      </c>
      <c r="H741" s="11"/>
    </row>
    <row r="742" spans="1:8" ht="15" customHeight="1">
      <c r="A742" s="5">
        <v>45828</v>
      </c>
      <c r="B742" s="6" t="s">
        <v>62</v>
      </c>
      <c r="C742" s="6">
        <v>189288</v>
      </c>
      <c r="D742" s="7">
        <v>8</v>
      </c>
      <c r="E742" s="6"/>
      <c r="F742" s="6"/>
      <c r="G742">
        <f>_xlfn.XLOOKUP(B742,[1]Hoja1!$A:$A,[1]Hoja1!$G:$G,0)</f>
        <v>39</v>
      </c>
      <c r="H742" s="11"/>
    </row>
    <row r="743" spans="1:8" ht="15" customHeight="1">
      <c r="A743" s="5">
        <v>45828</v>
      </c>
      <c r="B743" s="6" t="s">
        <v>62</v>
      </c>
      <c r="C743" s="6">
        <v>189699</v>
      </c>
      <c r="D743" s="7">
        <v>8</v>
      </c>
      <c r="E743" s="6"/>
      <c r="F743" s="6"/>
      <c r="G743">
        <f>_xlfn.XLOOKUP(B743,[1]Hoja1!$A:$A,[1]Hoja1!$G:$G,0)</f>
        <v>39</v>
      </c>
      <c r="H743" s="11"/>
    </row>
    <row r="744" spans="1:8" ht="15" customHeight="1">
      <c r="A744" s="5">
        <v>45828</v>
      </c>
      <c r="B744" s="6" t="s">
        <v>34</v>
      </c>
      <c r="C744" s="6">
        <v>17013</v>
      </c>
      <c r="D744" s="7">
        <v>8</v>
      </c>
      <c r="E744" s="6"/>
      <c r="F744" s="6"/>
      <c r="G744">
        <f>_xlfn.XLOOKUP(B744,[1]Hoja1!$A:$A,[1]Hoja1!$G:$G,0)</f>
        <v>38</v>
      </c>
      <c r="H744" s="11"/>
    </row>
    <row r="745" spans="1:8" ht="15" customHeight="1">
      <c r="A745" s="5">
        <v>45828</v>
      </c>
      <c r="B745" s="6" t="s">
        <v>22</v>
      </c>
      <c r="C745" s="6">
        <v>164166</v>
      </c>
      <c r="D745" s="7">
        <v>9</v>
      </c>
      <c r="E745" s="6"/>
      <c r="F745" s="6"/>
      <c r="G745">
        <f>_xlfn.XLOOKUP(B745,[1]Hoja1!$A:$A,[1]Hoja1!$G:$G,0)</f>
        <v>38</v>
      </c>
      <c r="H745" s="11"/>
    </row>
    <row r="746" spans="1:8" ht="15" customHeight="1">
      <c r="A746" s="5">
        <v>45828</v>
      </c>
      <c r="B746" s="6" t="s">
        <v>45</v>
      </c>
      <c r="C746" s="6">
        <v>170800</v>
      </c>
      <c r="D746" s="7">
        <v>7</v>
      </c>
      <c r="E746" s="6"/>
      <c r="F746" s="6"/>
      <c r="G746">
        <f>_xlfn.XLOOKUP(B746,[1]Hoja1!$A:$A,[1]Hoja1!$G:$G,0)</f>
        <v>29</v>
      </c>
      <c r="H746" s="11"/>
    </row>
    <row r="747" spans="1:8" ht="15" customHeight="1">
      <c r="A747" s="5">
        <v>45828</v>
      </c>
      <c r="B747" s="6" t="s">
        <v>47</v>
      </c>
      <c r="C747" s="6">
        <v>345648</v>
      </c>
      <c r="D747" s="7">
        <v>25</v>
      </c>
      <c r="E747" s="6"/>
      <c r="F747" s="6"/>
      <c r="G747">
        <f>_xlfn.XLOOKUP(B747,[1]Hoja1!$A:$A,[1]Hoja1!$G:$G,0)</f>
        <v>16</v>
      </c>
      <c r="H747" s="11"/>
    </row>
    <row r="748" spans="1:8" ht="15" customHeight="1">
      <c r="A748" s="5">
        <v>45828</v>
      </c>
      <c r="B748" s="6" t="s">
        <v>41</v>
      </c>
      <c r="C748" s="6">
        <v>49782</v>
      </c>
      <c r="D748" s="7">
        <v>8</v>
      </c>
      <c r="E748" s="6"/>
      <c r="F748" s="6"/>
      <c r="G748">
        <f>_xlfn.XLOOKUP(B748,[1]Hoja1!$A:$A,[1]Hoja1!$G:$G,0)</f>
        <v>33</v>
      </c>
      <c r="H748" s="11"/>
    </row>
    <row r="749" spans="1:8" ht="15" customHeight="1">
      <c r="A749" s="5">
        <v>45828</v>
      </c>
      <c r="B749" s="6" t="s">
        <v>21</v>
      </c>
      <c r="C749" s="6">
        <v>57436</v>
      </c>
      <c r="D749" s="7">
        <v>9</v>
      </c>
      <c r="E749" s="6"/>
      <c r="F749" s="6"/>
      <c r="G749">
        <f>_xlfn.XLOOKUP(B749,[1]Hoja1!$A:$A,[1]Hoja1!$G:$G,0)</f>
        <v>33</v>
      </c>
      <c r="H749" s="11"/>
    </row>
    <row r="750" spans="1:8" ht="15" customHeight="1">
      <c r="A750" s="5">
        <v>45828</v>
      </c>
      <c r="B750" s="6" t="s">
        <v>38</v>
      </c>
      <c r="C750" s="6">
        <v>558271</v>
      </c>
      <c r="D750" s="7">
        <v>28</v>
      </c>
      <c r="E750" s="6"/>
      <c r="F750" s="6">
        <v>82071.600000000006</v>
      </c>
      <c r="G750">
        <f>_xlfn.XLOOKUP(B750,[1]Hoja1!$A:$A,[1]Hoja1!$G:$G,0)</f>
        <v>15</v>
      </c>
      <c r="H750" s="11"/>
    </row>
    <row r="751" spans="1:8" ht="15" customHeight="1">
      <c r="A751" s="5">
        <v>45828</v>
      </c>
      <c r="B751" s="6" t="s">
        <v>37</v>
      </c>
      <c r="C751" s="6">
        <v>139270</v>
      </c>
      <c r="D751" s="7">
        <v>10</v>
      </c>
      <c r="E751" s="6"/>
      <c r="F751" s="6"/>
      <c r="G751">
        <f>_xlfn.XLOOKUP(B751,[1]Hoja1!$A:$A,[1]Hoja1!$G:$G,0)</f>
        <v>32</v>
      </c>
      <c r="H751" s="11"/>
    </row>
    <row r="752" spans="1:8" ht="15" customHeight="1">
      <c r="A752" s="5">
        <v>45828</v>
      </c>
      <c r="B752" s="6" t="s">
        <v>11</v>
      </c>
      <c r="C752" s="6">
        <v>50046</v>
      </c>
      <c r="D752" s="7">
        <v>11</v>
      </c>
      <c r="E752" s="6"/>
      <c r="F752" s="6"/>
      <c r="G752">
        <f>_xlfn.XLOOKUP(B752,[1]Hoja1!$A:$A,[1]Hoja1!$G:$G,0)</f>
        <v>35</v>
      </c>
      <c r="H752" s="11"/>
    </row>
    <row r="753" spans="1:8" ht="15" customHeight="1">
      <c r="A753" s="5">
        <v>45828</v>
      </c>
      <c r="B753" s="6" t="s">
        <v>19</v>
      </c>
      <c r="C753" s="6">
        <v>103355</v>
      </c>
      <c r="D753" s="7">
        <v>20</v>
      </c>
      <c r="E753" s="6"/>
      <c r="F753" s="6">
        <v>2928.5</v>
      </c>
      <c r="G753">
        <f>_xlfn.XLOOKUP(B753,[1]Hoja1!$A:$A,[1]Hoja1!$G:$G,0)</f>
        <v>20</v>
      </c>
      <c r="H753" s="11"/>
    </row>
    <row r="754" spans="1:8" ht="15" customHeight="1">
      <c r="A754" s="5">
        <v>45828</v>
      </c>
      <c r="B754" s="6" t="s">
        <v>67</v>
      </c>
      <c r="C754" s="6">
        <v>987379</v>
      </c>
      <c r="D754" s="7">
        <v>18</v>
      </c>
      <c r="E754" s="6"/>
      <c r="F754" s="6"/>
      <c r="G754">
        <f>_xlfn.XLOOKUP(B754,[1]Hoja1!$A:$A,[1]Hoja1!$G:$G,0)</f>
        <v>19</v>
      </c>
      <c r="H754" s="11"/>
    </row>
    <row r="755" spans="1:8" ht="15" customHeight="1">
      <c r="A755" s="5">
        <v>45828</v>
      </c>
      <c r="B755" s="6" t="s">
        <v>18</v>
      </c>
      <c r="C755" s="6">
        <v>152225</v>
      </c>
      <c r="D755" s="7">
        <v>10</v>
      </c>
      <c r="E755" s="6"/>
      <c r="F755" s="6"/>
      <c r="G755">
        <f>_xlfn.XLOOKUP(B755,[1]Hoja1!$A:$A,[1]Hoja1!$G:$G,0)</f>
        <v>42</v>
      </c>
      <c r="H755" s="11"/>
    </row>
    <row r="756" spans="1:8" ht="15" customHeight="1">
      <c r="A756" s="5">
        <v>45828</v>
      </c>
      <c r="B756" s="6" t="s">
        <v>82</v>
      </c>
      <c r="C756" s="6">
        <v>458733</v>
      </c>
      <c r="D756" s="7">
        <v>9</v>
      </c>
      <c r="E756" s="6" t="s">
        <v>100</v>
      </c>
      <c r="F756" s="6"/>
      <c r="G756">
        <f>_xlfn.XLOOKUP(B756,[1]Hoja1!$A:$A,[1]Hoja1!$G:$G,0)</f>
        <v>38</v>
      </c>
      <c r="H756" s="11"/>
    </row>
    <row r="757" spans="1:8" ht="15" customHeight="1">
      <c r="A757" s="5">
        <v>45828</v>
      </c>
      <c r="B757" s="6" t="s">
        <v>29</v>
      </c>
      <c r="C757" s="6">
        <v>416832</v>
      </c>
      <c r="D757" s="7">
        <v>12</v>
      </c>
      <c r="E757" s="6" t="s">
        <v>100</v>
      </c>
      <c r="F757" s="6"/>
      <c r="G757">
        <f>_xlfn.XLOOKUP(B757,[1]Hoja1!$A:$A,[1]Hoja1!$G:$G,0)</f>
        <v>33</v>
      </c>
      <c r="H757" s="11"/>
    </row>
    <row r="758" spans="1:8" ht="15" customHeight="1">
      <c r="A758" s="5">
        <v>45828</v>
      </c>
      <c r="B758" s="6" t="s">
        <v>65</v>
      </c>
      <c r="C758" s="6">
        <v>64090</v>
      </c>
      <c r="D758" s="7">
        <v>9</v>
      </c>
      <c r="E758" s="6"/>
      <c r="F758" s="6"/>
      <c r="G758">
        <f>_xlfn.XLOOKUP(B758,[1]Hoja1!$A:$A,[1]Hoja1!$G:$G,0)</f>
        <v>31</v>
      </c>
      <c r="H758" s="11"/>
    </row>
    <row r="759" spans="1:8" ht="15" customHeight="1">
      <c r="A759" s="5">
        <v>45828</v>
      </c>
      <c r="B759" s="6" t="s">
        <v>83</v>
      </c>
      <c r="C759" s="6"/>
      <c r="D759" s="7">
        <v>40</v>
      </c>
      <c r="E759" s="6"/>
      <c r="F759" s="6"/>
      <c r="G759">
        <f>_xlfn.XLOOKUP(B759,[1]Hoja1!$A:$A,[1]Hoja1!$G:$G,0)</f>
        <v>12</v>
      </c>
      <c r="H759" s="11"/>
    </row>
    <row r="760" spans="1:8" ht="15" customHeight="1">
      <c r="A760" s="5">
        <v>45828</v>
      </c>
      <c r="B760" s="6" t="s">
        <v>83</v>
      </c>
      <c r="C760" s="6"/>
      <c r="D760" s="7">
        <v>35</v>
      </c>
      <c r="E760" s="6"/>
      <c r="F760" s="6"/>
      <c r="G760">
        <f>_xlfn.XLOOKUP(B760,[1]Hoja1!$A:$A,[1]Hoja1!$G:$G,0)</f>
        <v>12</v>
      </c>
      <c r="H760" s="11"/>
    </row>
    <row r="761" spans="1:8" ht="15" customHeight="1">
      <c r="A761" s="5">
        <v>45828</v>
      </c>
      <c r="B761" s="6" t="s">
        <v>24</v>
      </c>
      <c r="C761" s="6">
        <v>98346</v>
      </c>
      <c r="D761" s="7">
        <v>8</v>
      </c>
      <c r="E761" s="6" t="s">
        <v>100</v>
      </c>
      <c r="F761" s="6"/>
      <c r="G761">
        <f>_xlfn.XLOOKUP(B761,[1]Hoja1!$A:$A,[1]Hoja1!$G:$G,0)</f>
        <v>33</v>
      </c>
      <c r="H761" s="11"/>
    </row>
    <row r="762" spans="1:8" ht="15" customHeight="1">
      <c r="A762" s="5">
        <v>45828</v>
      </c>
      <c r="B762" s="6" t="s">
        <v>94</v>
      </c>
      <c r="C762" s="6"/>
      <c r="D762" s="7">
        <v>14</v>
      </c>
      <c r="E762" s="6" t="s">
        <v>81</v>
      </c>
      <c r="F762" s="6"/>
      <c r="G762">
        <f>_xlfn.XLOOKUP(B762,[1]Hoja1!$A:$A,[1]Hoja1!$G:$G,0)</f>
        <v>29</v>
      </c>
      <c r="H762" s="11"/>
    </row>
    <row r="763" spans="1:8" ht="15" customHeight="1">
      <c r="A763" s="5">
        <v>45828</v>
      </c>
      <c r="B763" s="6" t="s">
        <v>55</v>
      </c>
      <c r="C763" s="6">
        <v>198778</v>
      </c>
      <c r="D763" s="7">
        <v>8</v>
      </c>
      <c r="E763" s="6" t="s">
        <v>81</v>
      </c>
      <c r="F763" s="6"/>
      <c r="G763">
        <f>_xlfn.XLOOKUP(B763,[1]Hoja1!$A:$A,[1]Hoja1!$G:$G,0)</f>
        <v>38</v>
      </c>
      <c r="H763" s="11"/>
    </row>
    <row r="764" spans="1:8" ht="15" customHeight="1">
      <c r="A764" s="5">
        <v>45828</v>
      </c>
      <c r="B764" s="6" t="s">
        <v>58</v>
      </c>
      <c r="C764" s="6">
        <v>10406</v>
      </c>
      <c r="D764" s="7">
        <v>9</v>
      </c>
      <c r="E764" s="6"/>
      <c r="F764" s="6"/>
      <c r="G764">
        <f>_xlfn.XLOOKUP(B764,[1]Hoja1!$A:$A,[1]Hoja1!$G:$G,0)</f>
        <v>35</v>
      </c>
      <c r="H764" s="11"/>
    </row>
    <row r="765" spans="1:8" ht="15" customHeight="1">
      <c r="A765" s="5">
        <v>45828</v>
      </c>
      <c r="B765" s="6" t="s">
        <v>12</v>
      </c>
      <c r="C765" s="6">
        <v>52990</v>
      </c>
      <c r="D765" s="7">
        <v>9</v>
      </c>
      <c r="E765" s="6" t="s">
        <v>81</v>
      </c>
      <c r="F765" s="6"/>
      <c r="G765">
        <f>_xlfn.XLOOKUP(B765,[1]Hoja1!$A:$A,[1]Hoja1!$G:$G,0)</f>
        <v>33</v>
      </c>
      <c r="H765" s="11"/>
    </row>
    <row r="766" spans="1:8" ht="15" customHeight="1">
      <c r="A766" s="5">
        <v>45828</v>
      </c>
      <c r="B766" s="6" t="s">
        <v>28</v>
      </c>
      <c r="C766" s="6">
        <v>212421</v>
      </c>
      <c r="D766" s="7">
        <v>9</v>
      </c>
      <c r="E766" s="6" t="s">
        <v>81</v>
      </c>
      <c r="F766" s="6"/>
      <c r="G766">
        <f>_xlfn.XLOOKUP(B766,[1]Hoja1!$A:$A,[1]Hoja1!$G:$G,0)</f>
        <v>43</v>
      </c>
      <c r="H766" s="11"/>
    </row>
    <row r="767" spans="1:8" ht="15" customHeight="1">
      <c r="A767" s="5">
        <v>45828</v>
      </c>
      <c r="B767" s="6" t="s">
        <v>51</v>
      </c>
      <c r="C767" s="6">
        <v>852310</v>
      </c>
      <c r="D767" s="7">
        <v>35</v>
      </c>
      <c r="E767" s="6" t="s">
        <v>81</v>
      </c>
      <c r="F767" s="6"/>
      <c r="G767">
        <f>_xlfn.XLOOKUP(B767,[1]Hoja1!$A:$A,[1]Hoja1!$G:$G,0)</f>
        <v>19</v>
      </c>
      <c r="H767" s="11"/>
    </row>
    <row r="768" spans="1:8" ht="15" customHeight="1">
      <c r="A768" s="5">
        <v>45828</v>
      </c>
      <c r="B768" s="6" t="s">
        <v>52</v>
      </c>
      <c r="C768" s="6">
        <v>31025</v>
      </c>
      <c r="D768" s="7">
        <v>5</v>
      </c>
      <c r="E768" s="6" t="s">
        <v>81</v>
      </c>
      <c r="F768" s="6"/>
      <c r="G768">
        <f>_xlfn.XLOOKUP(B768,[1]Hoja1!$A:$A,[1]Hoja1!$G:$G,0)</f>
        <v>33</v>
      </c>
      <c r="H768" s="11"/>
    </row>
    <row r="769" spans="1:8" ht="15" customHeight="1">
      <c r="A769" s="5">
        <v>45828</v>
      </c>
      <c r="B769" s="6" t="s">
        <v>40</v>
      </c>
      <c r="C769" s="6">
        <v>142107</v>
      </c>
      <c r="D769" s="7">
        <v>8</v>
      </c>
      <c r="E769" s="6" t="s">
        <v>105</v>
      </c>
      <c r="F769" s="6"/>
      <c r="G769">
        <f>_xlfn.XLOOKUP(B769,[1]Hoja1!$A:$A,[1]Hoja1!$G:$G,0)</f>
        <v>33</v>
      </c>
      <c r="H769" s="11"/>
    </row>
    <row r="770" spans="1:8" ht="15" customHeight="1">
      <c r="A770" s="5">
        <v>45828</v>
      </c>
      <c r="B770" s="6" t="s">
        <v>70</v>
      </c>
      <c r="C770" s="6">
        <v>237153</v>
      </c>
      <c r="D770" s="7">
        <v>9</v>
      </c>
      <c r="E770" s="6" t="s">
        <v>100</v>
      </c>
      <c r="F770" s="6"/>
      <c r="G770">
        <f>_xlfn.XLOOKUP(B770,[1]Hoja1!$A:$A,[1]Hoja1!$G:$G,0)</f>
        <v>33</v>
      </c>
      <c r="H770" s="11"/>
    </row>
    <row r="771" spans="1:8" ht="15" customHeight="1">
      <c r="A771" s="5">
        <v>45828</v>
      </c>
      <c r="B771" s="6" t="s">
        <v>120</v>
      </c>
      <c r="C771" s="6">
        <v>325602</v>
      </c>
      <c r="D771" s="7">
        <v>14.82</v>
      </c>
      <c r="E771" s="6" t="s">
        <v>121</v>
      </c>
      <c r="F771" s="6"/>
      <c r="G771">
        <f>_xlfn.XLOOKUP(B771,[1]Hoja1!$A:$A,[1]Hoja1!$G:$G,0)</f>
        <v>38</v>
      </c>
      <c r="H771" s="11"/>
    </row>
    <row r="772" spans="1:8" ht="15" customHeight="1">
      <c r="A772" s="5">
        <v>45828</v>
      </c>
      <c r="B772" s="6" t="s">
        <v>25</v>
      </c>
      <c r="C772" s="6">
        <v>233563</v>
      </c>
      <c r="D772" s="7">
        <v>16</v>
      </c>
      <c r="E772" s="6" t="s">
        <v>122</v>
      </c>
      <c r="F772" s="6"/>
      <c r="G772">
        <f>_xlfn.XLOOKUP(B772,[1]Hoja1!$A:$A,[1]Hoja1!$G:$G,0)</f>
        <v>33</v>
      </c>
      <c r="H772" s="11"/>
    </row>
    <row r="773" spans="1:8" ht="15" customHeight="1">
      <c r="A773" s="5">
        <v>45828</v>
      </c>
      <c r="B773" s="6" t="s">
        <v>68</v>
      </c>
      <c r="C773" s="6"/>
      <c r="D773" s="7">
        <v>5</v>
      </c>
      <c r="E773" s="6"/>
      <c r="F773" s="6"/>
      <c r="G773">
        <f>_xlfn.XLOOKUP(B773,[1]Hoja1!$A:$A,[1]Hoja1!$G:$G,0)</f>
        <v>33</v>
      </c>
      <c r="H773" s="11"/>
    </row>
    <row r="774" spans="1:8" ht="15" customHeight="1">
      <c r="A774" s="5">
        <v>45828</v>
      </c>
      <c r="B774" s="6" t="s">
        <v>68</v>
      </c>
      <c r="C774" s="6"/>
      <c r="D774" s="7">
        <v>5</v>
      </c>
      <c r="E774" s="6"/>
      <c r="F774" s="6"/>
      <c r="G774">
        <f>_xlfn.XLOOKUP(B774,[1]Hoja1!$A:$A,[1]Hoja1!$G:$G,0)</f>
        <v>33</v>
      </c>
      <c r="H774" s="11"/>
    </row>
    <row r="775" spans="1:8" ht="15" customHeight="1">
      <c r="A775" s="5">
        <v>45829</v>
      </c>
      <c r="B775" s="6" t="s">
        <v>26</v>
      </c>
      <c r="C775" s="6">
        <v>623147</v>
      </c>
      <c r="D775" s="7">
        <v>15</v>
      </c>
      <c r="E775" s="6" t="s">
        <v>81</v>
      </c>
      <c r="F775" s="6"/>
      <c r="G775">
        <f>_xlfn.XLOOKUP(B775,[1]Hoja1!$A:$A,[1]Hoja1!$G:$G,0)</f>
        <v>17</v>
      </c>
      <c r="H775" s="11"/>
    </row>
    <row r="776" spans="1:8" ht="15" customHeight="1">
      <c r="A776" s="5">
        <v>45829</v>
      </c>
      <c r="B776" s="6" t="s">
        <v>17</v>
      </c>
      <c r="C776" s="6">
        <v>639050</v>
      </c>
      <c r="D776" s="7">
        <v>28</v>
      </c>
      <c r="E776" s="6" t="s">
        <v>81</v>
      </c>
      <c r="F776" s="6"/>
      <c r="G776">
        <f>_xlfn.XLOOKUP(B776,[1]Hoja1!$A:$A,[1]Hoja1!$G:$G,0)</f>
        <v>14</v>
      </c>
      <c r="H776" s="11"/>
    </row>
    <row r="777" spans="1:8" ht="15" customHeight="1">
      <c r="A777" s="5">
        <v>45829</v>
      </c>
      <c r="B777" s="11" t="s">
        <v>30</v>
      </c>
      <c r="C777" s="6">
        <v>79790</v>
      </c>
      <c r="D777" s="7">
        <v>9</v>
      </c>
      <c r="E777" s="6" t="s">
        <v>81</v>
      </c>
      <c r="F777" s="6"/>
      <c r="G777">
        <f>_xlfn.XLOOKUP(B777,[1]Hoja1!$A:$A,[1]Hoja1!$G:$G,0)</f>
        <v>33</v>
      </c>
      <c r="H777" s="11"/>
    </row>
    <row r="778" spans="1:8" ht="15" customHeight="1">
      <c r="A778" s="5">
        <v>45829</v>
      </c>
      <c r="B778" s="6" t="s">
        <v>73</v>
      </c>
      <c r="C778" s="6">
        <v>165237</v>
      </c>
      <c r="D778" s="7">
        <v>10</v>
      </c>
      <c r="E778" s="6" t="s">
        <v>123</v>
      </c>
      <c r="F778" s="6"/>
      <c r="G778">
        <f>_xlfn.XLOOKUP(B778,[1]Hoja1!$A:$A,[1]Hoja1!$G:$G,0)</f>
        <v>38</v>
      </c>
      <c r="H778" s="11"/>
    </row>
    <row r="779" spans="1:8" ht="15" customHeight="1">
      <c r="A779" s="5">
        <v>45829</v>
      </c>
      <c r="B779" s="6" t="s">
        <v>36</v>
      </c>
      <c r="C779" s="6">
        <v>90871</v>
      </c>
      <c r="D779" s="7">
        <v>9</v>
      </c>
      <c r="E779" s="6"/>
      <c r="F779" s="6"/>
      <c r="G779">
        <f>_xlfn.XLOOKUP(B779,[1]Hoja1!$A:$A,[1]Hoja1!$G:$G,0)</f>
        <v>32</v>
      </c>
      <c r="H779" s="11"/>
    </row>
    <row r="780" spans="1:8" ht="15" customHeight="1">
      <c r="A780" s="5">
        <v>45829</v>
      </c>
      <c r="B780" s="6" t="s">
        <v>35</v>
      </c>
      <c r="C780" s="6">
        <v>54486</v>
      </c>
      <c r="D780" s="7">
        <v>8</v>
      </c>
      <c r="E780" s="6" t="s">
        <v>81</v>
      </c>
      <c r="F780" s="6"/>
      <c r="G780">
        <f>_xlfn.XLOOKUP(B780,[1]Hoja1!$A:$A,[1]Hoja1!$G:$G,0)</f>
        <v>35</v>
      </c>
      <c r="H780" s="11"/>
    </row>
    <row r="781" spans="1:8" ht="15" customHeight="1">
      <c r="A781" s="5">
        <v>45829</v>
      </c>
      <c r="B781" s="16" t="s">
        <v>63</v>
      </c>
      <c r="C781" s="6">
        <v>11901</v>
      </c>
      <c r="D781" s="7">
        <v>12</v>
      </c>
      <c r="E781" s="6"/>
      <c r="F781" s="6"/>
      <c r="G781">
        <f>_xlfn.XLOOKUP(B781,[1]Hoja1!$A:$A,[1]Hoja1!$G:$G,0)</f>
        <v>38</v>
      </c>
      <c r="H781" s="11"/>
    </row>
    <row r="782" spans="1:8" ht="15" customHeight="1">
      <c r="A782" s="5">
        <v>45829</v>
      </c>
      <c r="B782" s="6" t="s">
        <v>47</v>
      </c>
      <c r="C782" s="6">
        <v>345914</v>
      </c>
      <c r="D782" s="7">
        <v>25</v>
      </c>
      <c r="E782" s="6" t="s">
        <v>81</v>
      </c>
      <c r="F782" s="6"/>
      <c r="G782">
        <f>_xlfn.XLOOKUP(B782,[1]Hoja1!$A:$A,[1]Hoja1!$G:$G,0)</f>
        <v>16</v>
      </c>
      <c r="H782" s="11"/>
    </row>
    <row r="783" spans="1:8" ht="15" customHeight="1">
      <c r="A783" s="5">
        <v>45829</v>
      </c>
      <c r="B783" s="6" t="s">
        <v>41</v>
      </c>
      <c r="C783" s="6">
        <v>50042</v>
      </c>
      <c r="D783" s="7">
        <v>10</v>
      </c>
      <c r="E783" s="6"/>
      <c r="F783" s="6"/>
      <c r="G783">
        <f>_xlfn.XLOOKUP(B783,[1]Hoja1!$A:$A,[1]Hoja1!$G:$G,0)</f>
        <v>33</v>
      </c>
      <c r="H783" s="11"/>
    </row>
    <row r="784" spans="1:8" ht="15" customHeight="1">
      <c r="A784" s="5">
        <v>45829</v>
      </c>
      <c r="B784" s="6" t="s">
        <v>46</v>
      </c>
      <c r="C784" s="6">
        <v>143123</v>
      </c>
      <c r="D784" s="7">
        <v>8</v>
      </c>
      <c r="E784" s="6" t="s">
        <v>81</v>
      </c>
      <c r="F784" s="6"/>
      <c r="G784">
        <f>_xlfn.XLOOKUP(B784,[1]Hoja1!$A:$A,[1]Hoja1!$G:$G,0)</f>
        <v>30</v>
      </c>
      <c r="H784" s="11"/>
    </row>
    <row r="785" spans="1:8" ht="15" customHeight="1">
      <c r="A785" s="5">
        <v>45829</v>
      </c>
      <c r="B785" s="6" t="s">
        <v>10</v>
      </c>
      <c r="C785" s="6">
        <v>139310</v>
      </c>
      <c r="D785" s="7">
        <v>10</v>
      </c>
      <c r="E785" s="6"/>
      <c r="F785" s="6"/>
      <c r="G785">
        <f>_xlfn.XLOOKUP(B785,[1]Hoja1!$A:$A,[1]Hoja1!$G:$G,0)</f>
        <v>40</v>
      </c>
      <c r="H785" s="11"/>
    </row>
    <row r="786" spans="1:8" ht="15" customHeight="1">
      <c r="A786" s="5">
        <v>45829</v>
      </c>
      <c r="B786" s="6" t="s">
        <v>56</v>
      </c>
      <c r="C786" s="6">
        <v>8884</v>
      </c>
      <c r="D786" s="7">
        <v>4</v>
      </c>
      <c r="E786" s="6"/>
      <c r="F786" s="6"/>
      <c r="G786">
        <f>_xlfn.XLOOKUP(B786,[1]Hoja1!$A:$A,[1]Hoja1!$G:$G,0)</f>
        <v>33</v>
      </c>
      <c r="H786" s="11"/>
    </row>
    <row r="787" spans="1:8" ht="15" customHeight="1">
      <c r="A787" s="5">
        <v>45829</v>
      </c>
      <c r="B787" s="16" t="s">
        <v>45</v>
      </c>
      <c r="C787" s="6">
        <v>170080</v>
      </c>
      <c r="D787" s="7">
        <v>8</v>
      </c>
      <c r="E787" s="6" t="s">
        <v>81</v>
      </c>
      <c r="F787" s="6"/>
      <c r="G787">
        <f>_xlfn.XLOOKUP(B787,[1]Hoja1!$A:$A,[1]Hoja1!$G:$G,0)</f>
        <v>29</v>
      </c>
      <c r="H787" s="11"/>
    </row>
    <row r="788" spans="1:8" ht="15" customHeight="1">
      <c r="A788" s="5">
        <v>45829</v>
      </c>
      <c r="B788" s="6" t="s">
        <v>49</v>
      </c>
      <c r="C788" s="6">
        <v>50515</v>
      </c>
      <c r="D788" s="7">
        <v>9</v>
      </c>
      <c r="E788" s="6" t="s">
        <v>81</v>
      </c>
      <c r="F788" s="6"/>
      <c r="G788">
        <f>_xlfn.XLOOKUP(B788,[1]Hoja1!$A:$A,[1]Hoja1!$G:$G,0)</f>
        <v>35</v>
      </c>
      <c r="H788" s="11"/>
    </row>
    <row r="789" spans="1:8" ht="15" customHeight="1">
      <c r="A789" s="5">
        <v>45829</v>
      </c>
      <c r="B789" s="6" t="s">
        <v>69</v>
      </c>
      <c r="C789" s="6">
        <v>2889</v>
      </c>
      <c r="D789" s="7">
        <v>10</v>
      </c>
      <c r="E789" s="6" t="s">
        <v>81</v>
      </c>
      <c r="F789" s="6"/>
      <c r="G789">
        <f>_xlfn.XLOOKUP(B789,[1]Hoja1!$A:$A,[1]Hoja1!$G:$G,0)</f>
        <v>35</v>
      </c>
      <c r="H789" s="11"/>
    </row>
    <row r="790" spans="1:8" ht="15" customHeight="1">
      <c r="A790" s="5">
        <v>45829</v>
      </c>
      <c r="B790" s="6" t="s">
        <v>32</v>
      </c>
      <c r="C790" s="6">
        <v>35611</v>
      </c>
      <c r="D790" s="7">
        <v>9</v>
      </c>
      <c r="E790" s="6" t="s">
        <v>81</v>
      </c>
      <c r="F790" s="6"/>
      <c r="G790">
        <f>_xlfn.XLOOKUP(B790,[1]Hoja1!$A:$A,[1]Hoja1!$G:$G,0)</f>
        <v>30</v>
      </c>
      <c r="H790" s="11"/>
    </row>
    <row r="791" spans="1:8" ht="15" customHeight="1">
      <c r="A791" s="5">
        <v>45829</v>
      </c>
      <c r="B791" s="6" t="s">
        <v>62</v>
      </c>
      <c r="C791" s="6"/>
      <c r="D791" s="7">
        <v>8</v>
      </c>
      <c r="E791" s="6" t="s">
        <v>124</v>
      </c>
      <c r="F791" s="6"/>
      <c r="G791">
        <f>_xlfn.XLOOKUP(B791,[1]Hoja1!$A:$A,[1]Hoja1!$G:$G,0)</f>
        <v>39</v>
      </c>
      <c r="H791" s="11"/>
    </row>
    <row r="792" spans="1:8" ht="15" customHeight="1">
      <c r="A792" s="5">
        <v>45829</v>
      </c>
      <c r="B792" s="6" t="s">
        <v>61</v>
      </c>
      <c r="C792" s="6"/>
      <c r="D792" s="7">
        <v>12</v>
      </c>
      <c r="E792" s="6"/>
      <c r="F792" s="6"/>
      <c r="G792">
        <f>_xlfn.XLOOKUP(B792,[1]Hoja1!$A:$A,[1]Hoja1!$G:$G,0)</f>
        <v>29</v>
      </c>
      <c r="H792" s="11"/>
    </row>
    <row r="793" spans="1:8" ht="15" customHeight="1">
      <c r="A793" s="5">
        <v>45829</v>
      </c>
      <c r="B793" s="6" t="s">
        <v>62</v>
      </c>
      <c r="C793" s="6">
        <v>190342</v>
      </c>
      <c r="D793" s="7">
        <v>8</v>
      </c>
      <c r="E793" s="6"/>
      <c r="F793" s="6"/>
      <c r="G793">
        <f>_xlfn.XLOOKUP(B793,[1]Hoja1!$A:$A,[1]Hoja1!$G:$G,0)</f>
        <v>39</v>
      </c>
      <c r="H793" s="11"/>
    </row>
    <row r="794" spans="1:8" ht="15" customHeight="1">
      <c r="A794" s="5">
        <v>45829</v>
      </c>
      <c r="B794" s="6" t="s">
        <v>22</v>
      </c>
      <c r="C794" s="6">
        <v>164522</v>
      </c>
      <c r="D794" s="7">
        <v>9</v>
      </c>
      <c r="E794" s="6"/>
      <c r="F794" s="6"/>
      <c r="G794">
        <f>_xlfn.XLOOKUP(B794,[1]Hoja1!$A:$A,[1]Hoja1!$G:$G,0)</f>
        <v>38</v>
      </c>
      <c r="H794" s="11"/>
    </row>
    <row r="795" spans="1:8" ht="15" customHeight="1">
      <c r="A795" s="5">
        <v>45829</v>
      </c>
      <c r="B795" s="6" t="s">
        <v>21</v>
      </c>
      <c r="C795" s="6">
        <v>57616</v>
      </c>
      <c r="D795" s="7">
        <v>8</v>
      </c>
      <c r="E795" s="6" t="s">
        <v>100</v>
      </c>
      <c r="F795" s="6"/>
      <c r="G795">
        <f>_xlfn.XLOOKUP(B795,[1]Hoja1!$A:$A,[1]Hoja1!$G:$G,0)</f>
        <v>33</v>
      </c>
      <c r="H795" s="11"/>
    </row>
    <row r="796" spans="1:8" ht="15" customHeight="1">
      <c r="A796" s="5">
        <v>45829</v>
      </c>
      <c r="B796" s="6" t="s">
        <v>68</v>
      </c>
      <c r="C796" s="6"/>
      <c r="D796" s="7">
        <v>15</v>
      </c>
      <c r="E796" s="6" t="s">
        <v>125</v>
      </c>
      <c r="F796" s="6"/>
      <c r="G796">
        <f>_xlfn.XLOOKUP(B796,[1]Hoja1!$A:$A,[1]Hoja1!$G:$G,0)</f>
        <v>33</v>
      </c>
      <c r="H796" s="11"/>
    </row>
    <row r="797" spans="1:8" ht="15" customHeight="1">
      <c r="A797" s="5">
        <v>45829</v>
      </c>
      <c r="B797" t="s">
        <v>51</v>
      </c>
      <c r="C797" s="6">
        <v>852896</v>
      </c>
      <c r="D797" s="7">
        <v>35</v>
      </c>
      <c r="E797" s="6" t="s">
        <v>81</v>
      </c>
      <c r="F797" s="6"/>
      <c r="G797">
        <f>_xlfn.XLOOKUP(B797,[1]Hoja1!$A:$A,[1]Hoja1!$G:$G,0)</f>
        <v>19</v>
      </c>
      <c r="H797" s="11"/>
    </row>
    <row r="798" spans="1:8" ht="15" customHeight="1">
      <c r="A798" s="5">
        <v>45829</v>
      </c>
      <c r="B798" s="6" t="s">
        <v>38</v>
      </c>
      <c r="C798" s="6">
        <v>558693</v>
      </c>
      <c r="D798" s="7">
        <v>9</v>
      </c>
      <c r="E798" s="6" t="s">
        <v>126</v>
      </c>
      <c r="F798" s="6">
        <v>82494.100000000006</v>
      </c>
      <c r="G798">
        <f>_xlfn.XLOOKUP(B798,[1]Hoja1!$A:$A,[1]Hoja1!$G:$G,0)</f>
        <v>15</v>
      </c>
      <c r="H798" s="11"/>
    </row>
    <row r="799" spans="1:8" ht="15" customHeight="1">
      <c r="A799" s="5">
        <v>45829</v>
      </c>
      <c r="B799" s="6" t="s">
        <v>18</v>
      </c>
      <c r="D799" s="7">
        <v>5.3</v>
      </c>
      <c r="E799" s="6"/>
      <c r="F799" s="6"/>
      <c r="G799">
        <f>_xlfn.XLOOKUP(B799,[1]Hoja1!$A:$A,[1]Hoja1!$G:$G,0)</f>
        <v>42</v>
      </c>
      <c r="H799" s="11"/>
    </row>
    <row r="800" spans="1:8" ht="15" customHeight="1">
      <c r="A800" s="5">
        <v>45829</v>
      </c>
      <c r="B800" s="6" t="s">
        <v>18</v>
      </c>
      <c r="C800" s="6">
        <v>152711</v>
      </c>
      <c r="D800" s="7">
        <v>6</v>
      </c>
      <c r="E800" s="6"/>
      <c r="F800" s="6"/>
      <c r="G800">
        <f>_xlfn.XLOOKUP(B800,[1]Hoja1!$A:$A,[1]Hoja1!$G:$G,0)</f>
        <v>42</v>
      </c>
      <c r="H800" s="11"/>
    </row>
    <row r="801" spans="1:8" ht="15" customHeight="1">
      <c r="A801" s="5">
        <v>45829</v>
      </c>
      <c r="B801" s="6" t="s">
        <v>29</v>
      </c>
      <c r="C801" s="6">
        <v>416832</v>
      </c>
      <c r="D801" s="7">
        <v>13</v>
      </c>
      <c r="E801" s="6" t="s">
        <v>100</v>
      </c>
      <c r="F801" s="6"/>
      <c r="G801">
        <f>_xlfn.XLOOKUP(B801,[1]Hoja1!$A:$A,[1]Hoja1!$G:$G,0)</f>
        <v>33</v>
      </c>
      <c r="H801" s="11"/>
    </row>
    <row r="802" spans="1:8" ht="15" customHeight="1">
      <c r="A802" s="5">
        <v>45829</v>
      </c>
      <c r="B802" s="6" t="s">
        <v>52</v>
      </c>
      <c r="C802" s="6">
        <v>31131</v>
      </c>
      <c r="D802" s="7">
        <v>5</v>
      </c>
      <c r="E802" s="6" t="s">
        <v>81</v>
      </c>
      <c r="F802" s="6"/>
      <c r="G802">
        <f>_xlfn.XLOOKUP(B802,[1]Hoja1!$A:$A,[1]Hoja1!$G:$G,0)</f>
        <v>33</v>
      </c>
      <c r="H802" s="11"/>
    </row>
    <row r="803" spans="1:8" ht="15" customHeight="1">
      <c r="A803" s="5">
        <v>45829</v>
      </c>
      <c r="B803" s="6" t="s">
        <v>28</v>
      </c>
      <c r="C803" s="6">
        <v>212721</v>
      </c>
      <c r="D803" s="7">
        <v>9</v>
      </c>
      <c r="E803" s="6" t="s">
        <v>81</v>
      </c>
      <c r="F803" s="6"/>
      <c r="G803">
        <f>_xlfn.XLOOKUP(B803,[1]Hoja1!$A:$A,[1]Hoja1!$G:$G,0)</f>
        <v>43</v>
      </c>
      <c r="H803" s="11"/>
    </row>
    <row r="804" spans="1:8" ht="15" customHeight="1">
      <c r="A804" s="5">
        <v>45829</v>
      </c>
      <c r="B804" s="11" t="s">
        <v>16</v>
      </c>
      <c r="C804" s="6">
        <v>207347</v>
      </c>
      <c r="D804" s="7">
        <v>8</v>
      </c>
      <c r="E804" s="6" t="s">
        <v>100</v>
      </c>
      <c r="F804" s="6"/>
      <c r="G804">
        <f>_xlfn.XLOOKUP(B804,[1]Hoja1!$A:$A,[1]Hoja1!$G:$G,0)</f>
        <v>33</v>
      </c>
      <c r="H804" s="11"/>
    </row>
    <row r="805" spans="1:8" ht="15" customHeight="1">
      <c r="A805" s="5">
        <v>45830</v>
      </c>
      <c r="B805" s="6" t="s">
        <v>19</v>
      </c>
      <c r="C805" s="6">
        <v>104008</v>
      </c>
      <c r="D805" s="7">
        <v>12</v>
      </c>
      <c r="E805" s="6"/>
      <c r="F805" s="6">
        <v>3581.7</v>
      </c>
      <c r="G805">
        <f>_xlfn.XLOOKUP(B805,[1]Hoja1!$A:$A,[1]Hoja1!$G:$G,0)</f>
        <v>20</v>
      </c>
      <c r="H805" s="11"/>
    </row>
    <row r="806" spans="1:8" ht="15" customHeight="1">
      <c r="A806" s="5">
        <v>45830</v>
      </c>
      <c r="B806" s="6" t="s">
        <v>83</v>
      </c>
      <c r="C806" s="6"/>
      <c r="D806" s="7">
        <v>35</v>
      </c>
      <c r="E806" s="6"/>
      <c r="F806" s="6"/>
      <c r="G806">
        <f>_xlfn.XLOOKUP(B806,[1]Hoja1!$A:$A,[1]Hoja1!$G:$G,0)</f>
        <v>12</v>
      </c>
      <c r="H806" s="11"/>
    </row>
    <row r="807" spans="1:8" ht="15" customHeight="1">
      <c r="A807" s="5">
        <v>45831</v>
      </c>
      <c r="B807" s="6" t="s">
        <v>18</v>
      </c>
      <c r="C807" s="6">
        <v>152858</v>
      </c>
      <c r="D807" s="7">
        <v>6</v>
      </c>
      <c r="E807" s="6"/>
      <c r="F807" s="6"/>
      <c r="G807">
        <f>_xlfn.XLOOKUP(B807,[1]Hoja1!$A:$A,[1]Hoja1!$G:$G,0)</f>
        <v>42</v>
      </c>
      <c r="H807" s="11"/>
    </row>
    <row r="808" spans="1:8" ht="15" customHeight="1">
      <c r="A808" s="5">
        <v>45831</v>
      </c>
      <c r="B808" s="6" t="s">
        <v>12</v>
      </c>
      <c r="C808" s="6">
        <v>53329</v>
      </c>
      <c r="D808" s="7">
        <v>9</v>
      </c>
      <c r="E808" s="6"/>
      <c r="F808" s="6"/>
      <c r="G808">
        <f>_xlfn.XLOOKUP(B808,[1]Hoja1!$A:$A,[1]Hoja1!$G:$G,0)</f>
        <v>33</v>
      </c>
      <c r="H808" s="11"/>
    </row>
    <row r="809" spans="1:8" ht="15" customHeight="1">
      <c r="A809" s="5">
        <v>45831</v>
      </c>
      <c r="B809" s="6" t="s">
        <v>73</v>
      </c>
      <c r="C809" s="6">
        <v>165592</v>
      </c>
      <c r="D809" s="7">
        <v>9</v>
      </c>
      <c r="E809" s="6"/>
      <c r="F809" s="6"/>
      <c r="G809">
        <f>_xlfn.XLOOKUP(B809,[1]Hoja1!$A:$A,[1]Hoja1!$G:$G,0)</f>
        <v>38</v>
      </c>
      <c r="H809" s="11"/>
    </row>
    <row r="810" spans="1:8" ht="15" customHeight="1">
      <c r="A810" s="5">
        <v>45831</v>
      </c>
      <c r="B810" s="6" t="s">
        <v>26</v>
      </c>
      <c r="C810" s="6">
        <v>623415</v>
      </c>
      <c r="D810" s="7">
        <v>6.0789999999999997</v>
      </c>
      <c r="E810" s="6"/>
      <c r="F810" s="6"/>
      <c r="G810">
        <f>_xlfn.XLOOKUP(B810,[1]Hoja1!$A:$A,[1]Hoja1!$G:$G,0)</f>
        <v>17</v>
      </c>
      <c r="H810" s="11"/>
    </row>
    <row r="811" spans="1:8" ht="15" customHeight="1">
      <c r="A811" s="5">
        <v>45831</v>
      </c>
      <c r="B811" s="6" t="s">
        <v>19</v>
      </c>
      <c r="C811" s="6">
        <v>104245</v>
      </c>
      <c r="D811" s="7">
        <v>32</v>
      </c>
      <c r="E811" s="6"/>
      <c r="F811" s="6">
        <v>3819.5</v>
      </c>
      <c r="G811">
        <f>_xlfn.XLOOKUP(B811,[1]Hoja1!$A:$A,[1]Hoja1!$G:$G,0)</f>
        <v>20</v>
      </c>
      <c r="H811" s="11"/>
    </row>
    <row r="812" spans="1:8" ht="15" customHeight="1">
      <c r="A812" s="5">
        <v>45831</v>
      </c>
      <c r="B812" s="6" t="s">
        <v>36</v>
      </c>
      <c r="C812" s="6">
        <v>91279</v>
      </c>
      <c r="D812" s="7">
        <v>9</v>
      </c>
      <c r="E812" s="6"/>
      <c r="F812" s="6"/>
      <c r="G812">
        <f>_xlfn.XLOOKUP(B812,[1]Hoja1!$A:$A,[1]Hoja1!$G:$G,0)</f>
        <v>32</v>
      </c>
      <c r="H812" s="11"/>
    </row>
    <row r="813" spans="1:8" ht="15" customHeight="1">
      <c r="A813" s="5">
        <v>45831</v>
      </c>
      <c r="B813" s="6" t="s">
        <v>83</v>
      </c>
      <c r="C813" s="6"/>
      <c r="D813" s="7">
        <v>10</v>
      </c>
      <c r="E813" s="6"/>
      <c r="F813" s="6"/>
      <c r="G813">
        <f>_xlfn.XLOOKUP(B813,[1]Hoja1!$A:$A,[1]Hoja1!$G:$G,0)</f>
        <v>12</v>
      </c>
      <c r="H813" s="11"/>
    </row>
    <row r="814" spans="1:8" ht="15" customHeight="1">
      <c r="A814" s="5">
        <v>45831</v>
      </c>
      <c r="B814" s="6" t="s">
        <v>83</v>
      </c>
      <c r="C814" s="6"/>
      <c r="D814" s="7">
        <v>35</v>
      </c>
      <c r="E814" s="6"/>
      <c r="F814" s="6"/>
      <c r="G814">
        <f>_xlfn.XLOOKUP(B814,[1]Hoja1!$A:$A,[1]Hoja1!$G:$G,0)</f>
        <v>12</v>
      </c>
      <c r="H814" s="11"/>
    </row>
    <row r="815" spans="1:8" ht="15" customHeight="1">
      <c r="A815" s="5">
        <v>45831</v>
      </c>
      <c r="B815" s="6" t="s">
        <v>47</v>
      </c>
      <c r="C815" s="6">
        <v>346256</v>
      </c>
      <c r="D815" s="7">
        <v>26.129000000000001</v>
      </c>
      <c r="E815" s="6"/>
      <c r="F815" s="6"/>
      <c r="G815">
        <f>_xlfn.XLOOKUP(B815,[1]Hoja1!$A:$A,[1]Hoja1!$G:$G,0)</f>
        <v>16</v>
      </c>
      <c r="H815" s="11"/>
    </row>
    <row r="816" spans="1:8" ht="15" customHeight="1">
      <c r="A816" s="5">
        <v>45831</v>
      </c>
      <c r="B816" s="6" t="s">
        <v>48</v>
      </c>
      <c r="C816" s="6">
        <v>4346</v>
      </c>
      <c r="D816" s="7">
        <v>9</v>
      </c>
      <c r="E816" s="6"/>
      <c r="F816" s="6"/>
      <c r="G816">
        <f>_xlfn.XLOOKUP(B816,[1]Hoja1!$A:$A,[1]Hoja1!$G:$G,0)</f>
        <v>38</v>
      </c>
      <c r="H816" s="11"/>
    </row>
    <row r="817" spans="1:8" ht="15" customHeight="1">
      <c r="A817" s="5">
        <v>45831</v>
      </c>
      <c r="B817" s="6" t="s">
        <v>66</v>
      </c>
      <c r="C817" s="6">
        <v>195336</v>
      </c>
      <c r="D817" s="7">
        <v>10</v>
      </c>
      <c r="E817" s="6"/>
      <c r="F817" s="6"/>
      <c r="G817">
        <f>_xlfn.XLOOKUP(B817,[1]Hoja1!$A:$A,[1]Hoja1!$G:$G,0)</f>
        <v>33</v>
      </c>
      <c r="H817" s="11"/>
    </row>
    <row r="818" spans="1:8" ht="15" customHeight="1">
      <c r="A818" s="5">
        <v>45831</v>
      </c>
      <c r="B818" s="6" t="s">
        <v>101</v>
      </c>
      <c r="C818" s="6">
        <v>609865</v>
      </c>
      <c r="D818" s="7">
        <v>13</v>
      </c>
      <c r="E818" s="6"/>
      <c r="F818" s="6"/>
      <c r="G818">
        <f>_xlfn.XLOOKUP(B818,[1]Hoja1!$A:$A,[1]Hoja1!$G:$G,0)</f>
        <v>17</v>
      </c>
      <c r="H818" s="11"/>
    </row>
    <row r="819" spans="1:8" ht="15" customHeight="1">
      <c r="A819" s="5">
        <v>45831</v>
      </c>
      <c r="B819" s="6" t="s">
        <v>45</v>
      </c>
      <c r="C819" s="6">
        <v>170800</v>
      </c>
      <c r="D819" s="7">
        <v>8</v>
      </c>
      <c r="E819" s="6"/>
      <c r="F819" s="6"/>
      <c r="G819">
        <f>_xlfn.XLOOKUP(B819,[1]Hoja1!$A:$A,[1]Hoja1!$G:$G,0)</f>
        <v>29</v>
      </c>
      <c r="H819" s="11"/>
    </row>
    <row r="820" spans="1:8" ht="15" customHeight="1">
      <c r="A820" s="5">
        <v>45831</v>
      </c>
      <c r="B820" s="6" t="s">
        <v>67</v>
      </c>
      <c r="C820" s="6">
        <v>987923</v>
      </c>
      <c r="D820" s="7">
        <v>18</v>
      </c>
      <c r="E820" s="6"/>
      <c r="F820" s="6"/>
      <c r="G820">
        <f>_xlfn.XLOOKUP(B820,[1]Hoja1!$A:$A,[1]Hoja1!$G:$G,0)</f>
        <v>19</v>
      </c>
      <c r="H820" s="11"/>
    </row>
    <row r="821" spans="1:8" ht="15" customHeight="1">
      <c r="A821" s="5">
        <v>45831</v>
      </c>
      <c r="B821" s="6" t="s">
        <v>40</v>
      </c>
      <c r="C821" s="6">
        <v>142243</v>
      </c>
      <c r="D821" s="7">
        <v>8</v>
      </c>
      <c r="E821" s="6"/>
      <c r="F821" s="6"/>
      <c r="G821">
        <f>_xlfn.XLOOKUP(B821,[1]Hoja1!$A:$A,[1]Hoja1!$G:$G,0)</f>
        <v>33</v>
      </c>
      <c r="H821" s="11"/>
    </row>
    <row r="822" spans="1:8" ht="15" customHeight="1">
      <c r="A822" s="5">
        <v>45831</v>
      </c>
      <c r="B822" s="6" t="s">
        <v>26</v>
      </c>
      <c r="C822" s="6">
        <v>623572</v>
      </c>
      <c r="D822" s="7">
        <v>10</v>
      </c>
      <c r="E822" s="6"/>
      <c r="F822" s="6"/>
      <c r="G822">
        <f>_xlfn.XLOOKUP(B822,[1]Hoja1!$A:$A,[1]Hoja1!$G:$G,0)</f>
        <v>17</v>
      </c>
      <c r="H822" s="11"/>
    </row>
    <row r="823" spans="1:8" ht="15" customHeight="1">
      <c r="A823" s="5">
        <v>45831</v>
      </c>
      <c r="B823" s="6" t="s">
        <v>17</v>
      </c>
      <c r="C823" s="6">
        <v>639402</v>
      </c>
      <c r="D823" s="7">
        <v>30</v>
      </c>
      <c r="E823" s="6"/>
      <c r="F823" s="6"/>
      <c r="G823">
        <f>_xlfn.XLOOKUP(B823,[1]Hoja1!$A:$A,[1]Hoja1!$G:$G,0)</f>
        <v>14</v>
      </c>
      <c r="H823" s="11"/>
    </row>
    <row r="824" spans="1:8" ht="15" customHeight="1">
      <c r="A824" s="5">
        <v>45831</v>
      </c>
      <c r="B824" s="6" t="s">
        <v>32</v>
      </c>
      <c r="C824" s="6">
        <v>35854</v>
      </c>
      <c r="D824" s="7">
        <v>10</v>
      </c>
      <c r="E824" s="6"/>
      <c r="F824" s="6"/>
      <c r="G824">
        <f>_xlfn.XLOOKUP(B824,[1]Hoja1!$A:$A,[1]Hoja1!$G:$G,0)</f>
        <v>30</v>
      </c>
      <c r="H824" s="11"/>
    </row>
    <row r="825" spans="1:8" ht="15" customHeight="1">
      <c r="A825" s="5">
        <v>45831</v>
      </c>
      <c r="B825" s="6" t="s">
        <v>58</v>
      </c>
      <c r="C825" s="6">
        <v>10759</v>
      </c>
      <c r="D825" s="7">
        <v>9</v>
      </c>
      <c r="E825" s="6"/>
      <c r="F825" s="6"/>
      <c r="G825">
        <f>_xlfn.XLOOKUP(B825,[1]Hoja1!$A:$A,[1]Hoja1!$G:$G,0)</f>
        <v>35</v>
      </c>
      <c r="H825" s="11"/>
    </row>
    <row r="826" spans="1:8" ht="15" customHeight="1">
      <c r="A826" s="5">
        <v>45831</v>
      </c>
      <c r="B826" s="6" t="s">
        <v>101</v>
      </c>
      <c r="C826" s="6">
        <v>609988</v>
      </c>
      <c r="D826" s="7"/>
      <c r="E826" s="6"/>
      <c r="F826" s="6"/>
      <c r="G826">
        <f>_xlfn.XLOOKUP(B826,[1]Hoja1!$A:$A,[1]Hoja1!$G:$G,0)</f>
        <v>17</v>
      </c>
      <c r="H826" s="11"/>
    </row>
    <row r="827" spans="1:8" ht="15" customHeight="1">
      <c r="A827" s="5">
        <v>45831</v>
      </c>
      <c r="B827" s="6" t="s">
        <v>41</v>
      </c>
      <c r="C827" s="6">
        <v>50288</v>
      </c>
      <c r="D827" s="7">
        <v>12</v>
      </c>
      <c r="E827" s="6"/>
      <c r="F827" s="6"/>
      <c r="G827">
        <f>_xlfn.XLOOKUP(B827,[1]Hoja1!$A:$A,[1]Hoja1!$G:$G,0)</f>
        <v>33</v>
      </c>
      <c r="H827" s="11"/>
    </row>
    <row r="828" spans="1:8" ht="15" customHeight="1">
      <c r="A828" s="5">
        <v>45831</v>
      </c>
      <c r="B828" s="6" t="s">
        <v>29</v>
      </c>
      <c r="C828" s="6">
        <v>416832</v>
      </c>
      <c r="D828" s="7">
        <v>13</v>
      </c>
      <c r="E828" s="6"/>
      <c r="F828" s="6"/>
      <c r="G828">
        <f>_xlfn.XLOOKUP(B828,[1]Hoja1!$A:$A,[1]Hoja1!$G:$G,0)</f>
        <v>33</v>
      </c>
      <c r="H828" s="11"/>
    </row>
    <row r="829" spans="1:8" ht="15" customHeight="1">
      <c r="A829" s="5">
        <v>45831</v>
      </c>
      <c r="B829" s="6" t="s">
        <v>51</v>
      </c>
      <c r="C829" s="6">
        <v>853461</v>
      </c>
      <c r="D829" s="7">
        <v>35</v>
      </c>
      <c r="E829" s="6"/>
      <c r="F829" s="6"/>
      <c r="G829">
        <f>_xlfn.XLOOKUP(B829,[1]Hoja1!$A:$A,[1]Hoja1!$G:$G,0)</f>
        <v>19</v>
      </c>
      <c r="H829" s="11"/>
    </row>
    <row r="830" spans="1:8" ht="15" customHeight="1">
      <c r="A830" s="5">
        <v>45831</v>
      </c>
      <c r="B830" s="6" t="s">
        <v>18</v>
      </c>
      <c r="C830" s="12">
        <v>153329</v>
      </c>
      <c r="D830" s="7">
        <v>6</v>
      </c>
      <c r="E830" s="6" t="s">
        <v>127</v>
      </c>
      <c r="F830" s="6"/>
      <c r="G830">
        <f>_xlfn.XLOOKUP(B830,[1]Hoja1!$A:$A,[1]Hoja1!$G:$G,0)</f>
        <v>42</v>
      </c>
      <c r="H830" s="11"/>
    </row>
    <row r="831" spans="1:8" ht="15" customHeight="1">
      <c r="A831" s="5">
        <v>45831</v>
      </c>
      <c r="B831" s="6" t="s">
        <v>15</v>
      </c>
      <c r="C831" s="6">
        <v>171222</v>
      </c>
      <c r="D831" s="7">
        <v>27</v>
      </c>
      <c r="E831" s="6"/>
      <c r="F831" s="6"/>
      <c r="G831">
        <f>_xlfn.XLOOKUP(B831,[1]Hoja1!$A:$A,[1]Hoja1!$G:$G,0)</f>
        <v>16</v>
      </c>
      <c r="H831" s="11"/>
    </row>
    <row r="832" spans="1:8" ht="15" customHeight="1">
      <c r="A832" s="5">
        <v>45831</v>
      </c>
      <c r="B832" s="6" t="s">
        <v>62</v>
      </c>
      <c r="C832" s="6">
        <v>190997</v>
      </c>
      <c r="D832" s="7">
        <v>8</v>
      </c>
      <c r="E832" s="6"/>
      <c r="F832" s="6"/>
      <c r="G832">
        <f>_xlfn.XLOOKUP(B832,[1]Hoja1!$A:$A,[1]Hoja1!$G:$G,0)</f>
        <v>39</v>
      </c>
      <c r="H832" s="11"/>
    </row>
    <row r="833" spans="1:8" ht="15" customHeight="1">
      <c r="A833" s="5">
        <v>45831</v>
      </c>
      <c r="B833" s="6" t="s">
        <v>52</v>
      </c>
      <c r="C833" s="6">
        <v>31238</v>
      </c>
      <c r="D833" s="7">
        <v>5</v>
      </c>
      <c r="E833" s="6"/>
      <c r="F833" s="6"/>
      <c r="G833">
        <f>_xlfn.XLOOKUP(B833,[1]Hoja1!$A:$A,[1]Hoja1!$G:$G,0)</f>
        <v>33</v>
      </c>
      <c r="H833" s="11"/>
    </row>
    <row r="834" spans="1:8" ht="15" customHeight="1">
      <c r="A834" s="5">
        <v>45831</v>
      </c>
      <c r="B834" s="6" t="s">
        <v>49</v>
      </c>
      <c r="C834" s="6">
        <v>50632</v>
      </c>
      <c r="D834" s="7">
        <v>9</v>
      </c>
      <c r="E834" s="6"/>
      <c r="F834" s="6"/>
      <c r="G834">
        <f>_xlfn.XLOOKUP(B834,[1]Hoja1!$A:$A,[1]Hoja1!$G:$G,0)</f>
        <v>35</v>
      </c>
      <c r="H834" s="11"/>
    </row>
    <row r="835" spans="1:8" ht="15" customHeight="1">
      <c r="A835" s="5">
        <v>45831</v>
      </c>
      <c r="B835" s="6" t="s">
        <v>38</v>
      </c>
      <c r="C835" s="6">
        <v>558806</v>
      </c>
      <c r="D835" s="7">
        <v>35</v>
      </c>
      <c r="E835" s="6"/>
      <c r="F835" s="6">
        <v>82607.199999999997</v>
      </c>
      <c r="G835">
        <f>_xlfn.XLOOKUP(B835,[1]Hoja1!$A:$A,[1]Hoja1!$G:$G,0)</f>
        <v>15</v>
      </c>
      <c r="H835" s="11"/>
    </row>
    <row r="836" spans="1:8" ht="15" customHeight="1">
      <c r="A836" s="5">
        <v>45831</v>
      </c>
      <c r="B836" s="6" t="s">
        <v>28</v>
      </c>
      <c r="C836" s="6">
        <v>213056</v>
      </c>
      <c r="D836" s="7">
        <v>9</v>
      </c>
      <c r="E836" s="6"/>
      <c r="F836" s="6"/>
      <c r="G836">
        <f>_xlfn.XLOOKUP(B836,[1]Hoja1!$A:$A,[1]Hoja1!$G:$G,0)</f>
        <v>43</v>
      </c>
      <c r="H836" s="11"/>
    </row>
    <row r="837" spans="1:8" ht="15" customHeight="1">
      <c r="A837" s="5">
        <v>45831</v>
      </c>
      <c r="B837" s="6" t="s">
        <v>21</v>
      </c>
      <c r="C837" s="6">
        <v>57787</v>
      </c>
      <c r="D837" s="7">
        <v>8</v>
      </c>
      <c r="E837" s="6"/>
      <c r="F837" s="6"/>
      <c r="G837">
        <f>_xlfn.XLOOKUP(B837,[1]Hoja1!$A:$A,[1]Hoja1!$G:$G,0)</f>
        <v>33</v>
      </c>
      <c r="H837" s="11"/>
    </row>
    <row r="838" spans="1:8" ht="15" customHeight="1">
      <c r="A838" s="5">
        <v>45831</v>
      </c>
      <c r="B838" s="6" t="s">
        <v>73</v>
      </c>
      <c r="C838" s="6"/>
      <c r="D838" s="7">
        <v>9</v>
      </c>
      <c r="E838" s="6"/>
      <c r="F838" s="6"/>
      <c r="G838">
        <f>_xlfn.XLOOKUP(B838,[1]Hoja1!$A:$A,[1]Hoja1!$G:$G,0)</f>
        <v>38</v>
      </c>
      <c r="H838" s="11"/>
    </row>
    <row r="839" spans="1:8" ht="15" customHeight="1">
      <c r="A839" s="5">
        <v>45832</v>
      </c>
      <c r="B839" s="6" t="s">
        <v>11</v>
      </c>
      <c r="C839" s="6">
        <v>50350</v>
      </c>
      <c r="D839" s="7">
        <v>11</v>
      </c>
      <c r="E839" s="6"/>
      <c r="F839" s="6"/>
      <c r="G839">
        <f>_xlfn.XLOOKUP(B839,[1]Hoja1!$A:$A,[1]Hoja1!$G:$G,0)</f>
        <v>35</v>
      </c>
      <c r="H839" s="11"/>
    </row>
    <row r="840" spans="1:8" ht="15" customHeight="1">
      <c r="A840" s="5">
        <v>45832</v>
      </c>
      <c r="B840" s="6" t="s">
        <v>19</v>
      </c>
      <c r="C840" s="6">
        <v>104612</v>
      </c>
      <c r="D840" s="7">
        <v>20</v>
      </c>
      <c r="E840" s="6" t="s">
        <v>100</v>
      </c>
      <c r="F840" s="6"/>
      <c r="G840">
        <f>_xlfn.XLOOKUP(B840,[1]Hoja1!$A:$A,[1]Hoja1!$G:$G,0)</f>
        <v>20</v>
      </c>
      <c r="H840" s="11"/>
    </row>
    <row r="841" spans="1:8" ht="15" customHeight="1">
      <c r="A841" s="5">
        <v>45832</v>
      </c>
      <c r="B841" s="6" t="s">
        <v>101</v>
      </c>
      <c r="C841" s="6">
        <v>610255</v>
      </c>
      <c r="D841" s="7">
        <v>10</v>
      </c>
      <c r="E841" s="6" t="s">
        <v>100</v>
      </c>
      <c r="F841" s="6"/>
      <c r="G841">
        <f>_xlfn.XLOOKUP(B841,[1]Hoja1!$A:$A,[1]Hoja1!$G:$G,0)</f>
        <v>17</v>
      </c>
      <c r="H841" s="11"/>
    </row>
    <row r="842" spans="1:8" ht="15" customHeight="1">
      <c r="A842" s="5">
        <v>45832</v>
      </c>
      <c r="B842" s="6" t="s">
        <v>88</v>
      </c>
      <c r="C842" s="6">
        <v>430395</v>
      </c>
      <c r="D842" s="7">
        <v>10</v>
      </c>
      <c r="E842" s="6" t="s">
        <v>100</v>
      </c>
      <c r="F842" s="6"/>
      <c r="G842">
        <f>_xlfn.XLOOKUP(B842,[1]Hoja1!$A:$A,[1]Hoja1!$G:$G,0)</f>
        <v>21</v>
      </c>
      <c r="H842" s="11"/>
    </row>
    <row r="843" spans="1:8" ht="15" customHeight="1">
      <c r="A843" s="5">
        <v>45832</v>
      </c>
      <c r="B843" s="6" t="s">
        <v>12</v>
      </c>
      <c r="C843" s="6">
        <v>53573</v>
      </c>
      <c r="D843" s="7">
        <v>9</v>
      </c>
      <c r="E843" s="6" t="s">
        <v>81</v>
      </c>
      <c r="F843" s="6"/>
      <c r="G843">
        <f>_xlfn.XLOOKUP(B843,[1]Hoja1!$A:$A,[1]Hoja1!$G:$G,0)</f>
        <v>33</v>
      </c>
      <c r="H843" s="11"/>
    </row>
    <row r="844" spans="1:8" ht="15" customHeight="1">
      <c r="A844" s="5">
        <v>45832</v>
      </c>
      <c r="B844" s="6" t="s">
        <v>16</v>
      </c>
      <c r="C844" s="6">
        <v>207576</v>
      </c>
      <c r="D844" s="7">
        <v>8</v>
      </c>
      <c r="E844" s="6" t="s">
        <v>100</v>
      </c>
      <c r="F844" s="6"/>
      <c r="G844">
        <f>_xlfn.XLOOKUP(B844,[1]Hoja1!$A:$A,[1]Hoja1!$G:$G,0)</f>
        <v>33</v>
      </c>
      <c r="H844" s="11"/>
    </row>
    <row r="845" spans="1:8" ht="15" customHeight="1">
      <c r="A845" s="5">
        <v>45832</v>
      </c>
      <c r="B845" s="6" t="s">
        <v>63</v>
      </c>
      <c r="C845" s="6">
        <v>12253</v>
      </c>
      <c r="D845" s="7">
        <v>12</v>
      </c>
      <c r="E845" s="6" t="s">
        <v>81</v>
      </c>
      <c r="F845" s="6"/>
      <c r="G845">
        <f>_xlfn.XLOOKUP(B845,[1]Hoja1!$A:$A,[1]Hoja1!$G:$G,0)</f>
        <v>38</v>
      </c>
      <c r="H845" s="11"/>
    </row>
    <row r="846" spans="1:8" ht="15" customHeight="1">
      <c r="A846" s="5">
        <v>45832</v>
      </c>
      <c r="B846" s="6" t="s">
        <v>39</v>
      </c>
      <c r="C846" s="6">
        <v>41731</v>
      </c>
      <c r="D846" s="7">
        <v>9</v>
      </c>
      <c r="E846" s="6" t="s">
        <v>100</v>
      </c>
      <c r="F846" s="6"/>
      <c r="G846">
        <f>_xlfn.XLOOKUP(B846,[1]Hoja1!$A:$A,[1]Hoja1!$G:$G,0)</f>
        <v>35</v>
      </c>
      <c r="H846" s="11"/>
    </row>
    <row r="847" spans="1:8" ht="15" customHeight="1">
      <c r="A847" s="5">
        <v>45832</v>
      </c>
      <c r="B847" s="6" t="s">
        <v>21</v>
      </c>
      <c r="C847" s="6">
        <v>57905</v>
      </c>
      <c r="D847" s="7">
        <v>8</v>
      </c>
      <c r="E847" s="6" t="s">
        <v>100</v>
      </c>
      <c r="F847" s="6"/>
      <c r="G847">
        <f>_xlfn.XLOOKUP(B847,[1]Hoja1!$A:$A,[1]Hoja1!$G:$G,0)</f>
        <v>33</v>
      </c>
      <c r="H847" s="11"/>
    </row>
    <row r="848" spans="1:8" ht="15" customHeight="1">
      <c r="A848" s="5">
        <v>45832</v>
      </c>
      <c r="B848" s="6" t="s">
        <v>15</v>
      </c>
      <c r="C848" s="6"/>
      <c r="D848" s="7">
        <v>3</v>
      </c>
      <c r="E848" s="6" t="s">
        <v>128</v>
      </c>
      <c r="F848" s="6"/>
      <c r="G848">
        <f>_xlfn.XLOOKUP(B848,[1]Hoja1!$A:$A,[1]Hoja1!$G:$G,0)</f>
        <v>16</v>
      </c>
      <c r="H848" s="11"/>
    </row>
    <row r="849" spans="1:8" ht="15" customHeight="1">
      <c r="A849" s="5">
        <v>45832</v>
      </c>
      <c r="B849" s="6" t="s">
        <v>26</v>
      </c>
      <c r="C849" s="6"/>
      <c r="D849" s="7">
        <v>0</v>
      </c>
      <c r="E849" s="6" t="s">
        <v>129</v>
      </c>
      <c r="F849" s="6"/>
      <c r="G849">
        <f>_xlfn.XLOOKUP(B849,[1]Hoja1!$A:$A,[1]Hoja1!$G:$G,0)</f>
        <v>17</v>
      </c>
      <c r="H849" s="11"/>
    </row>
    <row r="850" spans="1:8" ht="15" customHeight="1">
      <c r="A850" s="5">
        <v>45832</v>
      </c>
      <c r="B850" s="6" t="s">
        <v>25</v>
      </c>
      <c r="C850" s="6">
        <v>233902</v>
      </c>
      <c r="D850" s="7">
        <v>14</v>
      </c>
      <c r="E850" s="6" t="s">
        <v>100</v>
      </c>
      <c r="F850" s="6"/>
      <c r="G850">
        <f>_xlfn.XLOOKUP(B850,[1]Hoja1!$A:$A,[1]Hoja1!$G:$G,0)</f>
        <v>33</v>
      </c>
      <c r="H850" s="11"/>
    </row>
    <row r="851" spans="1:8" ht="15" customHeight="1">
      <c r="A851" s="5">
        <v>45832</v>
      </c>
      <c r="B851" s="6" t="s">
        <v>47</v>
      </c>
      <c r="C851" s="6">
        <v>346755</v>
      </c>
      <c r="D851" s="7">
        <v>25</v>
      </c>
      <c r="E851" s="6" t="s">
        <v>81</v>
      </c>
      <c r="F851" s="6"/>
      <c r="G851">
        <f>_xlfn.XLOOKUP(B851,[1]Hoja1!$A:$A,[1]Hoja1!$G:$G,0)</f>
        <v>16</v>
      </c>
      <c r="H851" s="11"/>
    </row>
    <row r="852" spans="1:8" ht="15" customHeight="1">
      <c r="A852" s="5">
        <v>45832</v>
      </c>
      <c r="B852" s="6" t="s">
        <v>10</v>
      </c>
      <c r="C852" s="6">
        <v>140031</v>
      </c>
      <c r="D852" s="7">
        <v>10</v>
      </c>
      <c r="E852" s="6" t="s">
        <v>81</v>
      </c>
      <c r="F852" s="6"/>
      <c r="G852">
        <f>_xlfn.XLOOKUP(B852,[1]Hoja1!$A:$A,[1]Hoja1!$G:$G,0)</f>
        <v>40</v>
      </c>
      <c r="H852" s="11"/>
    </row>
    <row r="853" spans="1:8" ht="15" customHeight="1">
      <c r="A853" s="5">
        <v>45832</v>
      </c>
      <c r="B853" s="6" t="s">
        <v>63</v>
      </c>
      <c r="C853" s="6">
        <v>12311</v>
      </c>
      <c r="D853" s="7">
        <v>12</v>
      </c>
      <c r="E853" s="6" t="s">
        <v>81</v>
      </c>
      <c r="F853" s="6"/>
      <c r="G853">
        <f>_xlfn.XLOOKUP(B853,[1]Hoja1!$A:$A,[1]Hoja1!$G:$G,0)</f>
        <v>38</v>
      </c>
      <c r="H853" s="11"/>
    </row>
    <row r="854" spans="1:8" ht="15" customHeight="1">
      <c r="A854" s="5">
        <v>45832</v>
      </c>
      <c r="B854" s="6" t="s">
        <v>43</v>
      </c>
      <c r="C854" s="6">
        <v>13890</v>
      </c>
      <c r="D854" s="7">
        <v>9</v>
      </c>
      <c r="E854" s="6" t="s">
        <v>81</v>
      </c>
      <c r="F854" s="6"/>
      <c r="G854">
        <f>_xlfn.XLOOKUP(B854,[1]Hoja1!$A:$A,[1]Hoja1!$G:$G,0)</f>
        <v>35</v>
      </c>
      <c r="H854" s="11"/>
    </row>
    <row r="855" spans="1:8" ht="15" customHeight="1">
      <c r="A855" s="5">
        <v>45832</v>
      </c>
      <c r="B855" s="6" t="s">
        <v>55</v>
      </c>
      <c r="C855" s="6">
        <v>199144</v>
      </c>
      <c r="D855" s="7">
        <v>8</v>
      </c>
      <c r="E855" s="6" t="s">
        <v>81</v>
      </c>
      <c r="F855" s="6"/>
      <c r="G855">
        <f>_xlfn.XLOOKUP(B855,[1]Hoja1!$A:$A,[1]Hoja1!$G:$G,0)</f>
        <v>38</v>
      </c>
      <c r="H855" s="11"/>
    </row>
    <row r="856" spans="1:8" ht="15" customHeight="1">
      <c r="A856" s="5">
        <v>45832</v>
      </c>
      <c r="B856" s="6" t="s">
        <v>36</v>
      </c>
      <c r="C856" s="6">
        <v>91568</v>
      </c>
      <c r="D856" s="7">
        <v>9</v>
      </c>
      <c r="E856" s="6" t="s">
        <v>100</v>
      </c>
      <c r="F856" s="6">
        <v>4309</v>
      </c>
      <c r="G856">
        <f>_xlfn.XLOOKUP(B856,[1]Hoja1!$A:$A,[1]Hoja1!$G:$G,0)</f>
        <v>32</v>
      </c>
      <c r="H856" s="11"/>
    </row>
    <row r="857" spans="1:8" ht="15" customHeight="1">
      <c r="A857" s="5">
        <v>45832</v>
      </c>
      <c r="B857" s="6" t="s">
        <v>35</v>
      </c>
      <c r="C857" s="6">
        <v>54829</v>
      </c>
      <c r="D857" s="7">
        <v>8</v>
      </c>
      <c r="E857" s="6"/>
      <c r="F857" s="6"/>
      <c r="G857">
        <f>_xlfn.XLOOKUP(B857,[1]Hoja1!$A:$A,[1]Hoja1!$G:$G,0)</f>
        <v>35</v>
      </c>
      <c r="H857" s="11"/>
    </row>
    <row r="858" spans="1:8" ht="15" customHeight="1">
      <c r="A858" s="5">
        <v>45832</v>
      </c>
      <c r="B858" s="6" t="s">
        <v>41</v>
      </c>
      <c r="C858" s="6">
        <v>50640</v>
      </c>
      <c r="D858" s="7">
        <v>11</v>
      </c>
      <c r="E858" s="6" t="s">
        <v>100</v>
      </c>
      <c r="F858" s="6"/>
      <c r="G858">
        <f>_xlfn.XLOOKUP(B858,[1]Hoja1!$A:$A,[1]Hoja1!$G:$G,0)</f>
        <v>33</v>
      </c>
      <c r="H858" s="11"/>
    </row>
    <row r="859" spans="1:8" ht="15" customHeight="1">
      <c r="A859" s="5">
        <v>45832</v>
      </c>
      <c r="B859" s="6" t="s">
        <v>38</v>
      </c>
      <c r="C859" s="6">
        <v>559390</v>
      </c>
      <c r="D859" s="7">
        <v>32</v>
      </c>
      <c r="E859" s="6" t="s">
        <v>100</v>
      </c>
      <c r="F859" s="6">
        <v>83191.8</v>
      </c>
      <c r="G859">
        <f>_xlfn.XLOOKUP(B859,[1]Hoja1!$A:$A,[1]Hoja1!$G:$G,0)</f>
        <v>15</v>
      </c>
      <c r="H859" s="11"/>
    </row>
    <row r="860" spans="1:8" ht="15" customHeight="1">
      <c r="A860" s="5">
        <v>45832</v>
      </c>
      <c r="B860" s="6" t="s">
        <v>46</v>
      </c>
      <c r="C860" s="6">
        <v>143289</v>
      </c>
      <c r="D860" s="7">
        <v>8</v>
      </c>
      <c r="E860" s="6" t="s">
        <v>81</v>
      </c>
      <c r="F860" s="6"/>
      <c r="G860">
        <f>_xlfn.XLOOKUP(B860,[1]Hoja1!$A:$A,[1]Hoja1!$G:$G,0)</f>
        <v>30</v>
      </c>
      <c r="H860" s="11"/>
    </row>
    <row r="861" spans="1:8" ht="15" customHeight="1">
      <c r="A861" s="5">
        <v>45832</v>
      </c>
      <c r="B861" s="6" t="s">
        <v>65</v>
      </c>
      <c r="C861" s="6">
        <v>64358</v>
      </c>
      <c r="D861" s="7">
        <v>9</v>
      </c>
      <c r="E861" s="6" t="s">
        <v>100</v>
      </c>
      <c r="F861" s="6"/>
      <c r="G861">
        <f>_xlfn.XLOOKUP(B861,[1]Hoja1!$A:$A,[1]Hoja1!$G:$G,0)</f>
        <v>31</v>
      </c>
      <c r="H861" s="11"/>
    </row>
    <row r="862" spans="1:8" ht="15" customHeight="1">
      <c r="A862" s="5">
        <v>45832</v>
      </c>
      <c r="B862" s="6" t="s">
        <v>19</v>
      </c>
      <c r="C862" s="6">
        <v>104908</v>
      </c>
      <c r="D862" s="7">
        <v>20</v>
      </c>
      <c r="E862" s="6" t="s">
        <v>81</v>
      </c>
      <c r="F862" s="6"/>
      <c r="G862">
        <f>_xlfn.XLOOKUP(B862,[1]Hoja1!$A:$A,[1]Hoja1!$G:$G,0)</f>
        <v>20</v>
      </c>
      <c r="H862" s="11"/>
    </row>
    <row r="863" spans="1:8" ht="15" customHeight="1">
      <c r="A863" s="5">
        <v>45832</v>
      </c>
      <c r="B863" s="6" t="s">
        <v>45</v>
      </c>
      <c r="C863" s="6">
        <v>170800</v>
      </c>
      <c r="D863" s="7">
        <v>8</v>
      </c>
      <c r="E863" s="6" t="s">
        <v>81</v>
      </c>
      <c r="F863" s="6"/>
      <c r="G863">
        <f>_xlfn.XLOOKUP(B863,[1]Hoja1!$A:$A,[1]Hoja1!$G:$G,0)</f>
        <v>29</v>
      </c>
      <c r="H863" s="11"/>
    </row>
    <row r="864" spans="1:8" ht="15" customHeight="1">
      <c r="A864" s="5">
        <v>45832</v>
      </c>
      <c r="B864" s="6" t="s">
        <v>30</v>
      </c>
      <c r="C864" s="6">
        <v>80053</v>
      </c>
      <c r="D864" s="7">
        <v>9</v>
      </c>
      <c r="E864" s="6" t="s">
        <v>81</v>
      </c>
      <c r="F864" s="6"/>
      <c r="G864">
        <f>_xlfn.XLOOKUP(B864,[1]Hoja1!$A:$A,[1]Hoja1!$G:$G,0)</f>
        <v>33</v>
      </c>
      <c r="H864" s="11"/>
    </row>
    <row r="865" spans="1:8" ht="15" customHeight="1">
      <c r="A865" s="5">
        <v>45832</v>
      </c>
      <c r="B865" s="6" t="s">
        <v>11</v>
      </c>
      <c r="C865" s="6">
        <v>50726</v>
      </c>
      <c r="D865" s="7">
        <v>11</v>
      </c>
      <c r="E865" s="6" t="s">
        <v>130</v>
      </c>
      <c r="F865" s="6"/>
      <c r="G865">
        <f>_xlfn.XLOOKUP(B865,[1]Hoja1!$A:$A,[1]Hoja1!$G:$G,0)</f>
        <v>35</v>
      </c>
      <c r="H865" s="11"/>
    </row>
    <row r="866" spans="1:8" ht="15" customHeight="1">
      <c r="A866" s="5">
        <v>45832</v>
      </c>
      <c r="B866" s="6" t="s">
        <v>44</v>
      </c>
      <c r="C866" s="6">
        <v>2825</v>
      </c>
      <c r="D866" s="7">
        <v>10</v>
      </c>
      <c r="E866" s="6"/>
      <c r="F866" s="6"/>
      <c r="G866">
        <f>_xlfn.XLOOKUP(B866,[1]Hoja1!$A:$A,[1]Hoja1!$G:$G,0)</f>
        <v>35</v>
      </c>
      <c r="H866" s="11"/>
    </row>
    <row r="867" spans="1:8" ht="15" customHeight="1">
      <c r="A867" s="5">
        <v>45832</v>
      </c>
      <c r="B867" s="6" t="s">
        <v>103</v>
      </c>
      <c r="C867" s="6">
        <v>515502</v>
      </c>
      <c r="D867" s="7">
        <v>14</v>
      </c>
      <c r="E867" s="6"/>
      <c r="F867" s="6"/>
      <c r="G867">
        <f>_xlfn.XLOOKUP(B867,[1]Hoja1!$A:$A,[1]Hoja1!$G:$G,0)</f>
        <v>20</v>
      </c>
      <c r="H867" s="11"/>
    </row>
    <row r="868" spans="1:8" ht="15" customHeight="1">
      <c r="A868" s="5">
        <v>45832</v>
      </c>
      <c r="B868" s="6" t="s">
        <v>99</v>
      </c>
      <c r="C868" s="6">
        <v>15695</v>
      </c>
      <c r="D868" s="7">
        <v>12</v>
      </c>
      <c r="E868" s="6"/>
      <c r="F868" s="6"/>
      <c r="G868">
        <f>_xlfn.XLOOKUP(B868,[1]Hoja1!$A:$A,[1]Hoja1!$G:$G,0)</f>
        <v>32</v>
      </c>
      <c r="H868" s="11"/>
    </row>
    <row r="869" spans="1:8" ht="15" customHeight="1">
      <c r="A869" s="5">
        <v>45832</v>
      </c>
      <c r="B869" s="6" t="s">
        <v>131</v>
      </c>
      <c r="C869" s="6">
        <v>62377</v>
      </c>
      <c r="D869" s="7">
        <v>12</v>
      </c>
      <c r="E869" s="6"/>
      <c r="F869" s="6"/>
      <c r="G869">
        <f>_xlfn.XLOOKUP(B869,[1]Hoja1!$A:$A,[1]Hoja1!$G:$G,0)</f>
        <v>14</v>
      </c>
      <c r="H869" s="11"/>
    </row>
    <row r="870" spans="1:8" ht="15" customHeight="1">
      <c r="A870" s="5">
        <v>45832</v>
      </c>
      <c r="B870" s="6" t="s">
        <v>131</v>
      </c>
      <c r="C870" s="6">
        <v>92038</v>
      </c>
      <c r="D870" s="7">
        <v>15</v>
      </c>
      <c r="E870" s="6"/>
      <c r="F870" s="6"/>
      <c r="G870">
        <f>_xlfn.XLOOKUP(B870,[1]Hoja1!$A:$A,[1]Hoja1!$G:$G,0)</f>
        <v>14</v>
      </c>
      <c r="H870" s="11"/>
    </row>
    <row r="871" spans="1:8" ht="15" customHeight="1">
      <c r="A871" s="5">
        <v>45832</v>
      </c>
      <c r="B871" s="6" t="s">
        <v>67</v>
      </c>
      <c r="C871" s="6">
        <v>988489</v>
      </c>
      <c r="D871" s="7">
        <v>18</v>
      </c>
      <c r="E871" s="6"/>
      <c r="F871" s="6"/>
      <c r="G871">
        <f>_xlfn.XLOOKUP(B871,[1]Hoja1!$A:$A,[1]Hoja1!$G:$G,0)</f>
        <v>19</v>
      </c>
      <c r="H871" s="11"/>
    </row>
    <row r="872" spans="1:8" ht="15" customHeight="1">
      <c r="A872" s="5">
        <v>45832</v>
      </c>
      <c r="B872" s="6" t="s">
        <v>18</v>
      </c>
      <c r="C872" s="6">
        <v>153596</v>
      </c>
      <c r="D872" s="7">
        <v>6</v>
      </c>
      <c r="E872" s="6"/>
      <c r="F872" s="6"/>
      <c r="G872">
        <f>_xlfn.XLOOKUP(B872,[1]Hoja1!$A:$A,[1]Hoja1!$G:$G,0)</f>
        <v>42</v>
      </c>
      <c r="H872" s="11"/>
    </row>
    <row r="873" spans="1:8" ht="15" customHeight="1">
      <c r="A873" s="5">
        <v>45832</v>
      </c>
      <c r="B873" s="6" t="s">
        <v>18</v>
      </c>
      <c r="C873" s="6">
        <v>153770</v>
      </c>
      <c r="D873" s="7">
        <v>6</v>
      </c>
      <c r="E873" s="6"/>
      <c r="F873" s="6"/>
      <c r="G873">
        <f>_xlfn.XLOOKUP(B873,[1]Hoja1!$A:$A,[1]Hoja1!$G:$G,0)</f>
        <v>42</v>
      </c>
      <c r="H873" s="11"/>
    </row>
    <row r="874" spans="1:8" ht="15" customHeight="1">
      <c r="A874" s="5">
        <v>45832</v>
      </c>
      <c r="B874" s="6" t="s">
        <v>110</v>
      </c>
      <c r="C874" s="6"/>
      <c r="D874" s="7">
        <v>15</v>
      </c>
      <c r="E874" s="6"/>
      <c r="F874" s="6"/>
      <c r="G874">
        <f>_xlfn.XLOOKUP(B874,[1]Hoja1!$A:$A,[1]Hoja1!$G:$G,0)</f>
        <v>19</v>
      </c>
      <c r="H874" s="11"/>
    </row>
    <row r="875" spans="1:8" ht="15" customHeight="1">
      <c r="A875" s="5">
        <v>45832</v>
      </c>
      <c r="B875" s="6" t="s">
        <v>24</v>
      </c>
      <c r="C875" s="6">
        <v>98537</v>
      </c>
      <c r="D875" s="7">
        <v>9</v>
      </c>
      <c r="E875" s="6"/>
      <c r="F875" s="6"/>
      <c r="G875">
        <f>_xlfn.XLOOKUP(B875,[1]Hoja1!$A:$A,[1]Hoja1!$G:$G,0)</f>
        <v>33</v>
      </c>
      <c r="H875" s="11"/>
    </row>
    <row r="876" spans="1:8" ht="15" customHeight="1">
      <c r="A876" s="5">
        <v>45832</v>
      </c>
      <c r="B876" s="6" t="s">
        <v>29</v>
      </c>
      <c r="C876" s="6">
        <v>416832</v>
      </c>
      <c r="D876" s="7">
        <v>12</v>
      </c>
      <c r="E876" s="6"/>
      <c r="F876" s="6"/>
      <c r="G876">
        <f>_xlfn.XLOOKUP(B876,[1]Hoja1!$A:$A,[1]Hoja1!$G:$G,0)</f>
        <v>33</v>
      </c>
      <c r="H876" s="11"/>
    </row>
    <row r="877" spans="1:8" ht="15" customHeight="1">
      <c r="A877" s="5">
        <v>45832</v>
      </c>
      <c r="B877" s="6" t="s">
        <v>58</v>
      </c>
      <c r="C877" s="6">
        <v>11080</v>
      </c>
      <c r="D877" s="7">
        <v>9</v>
      </c>
      <c r="E877" s="6"/>
      <c r="F877" s="6"/>
      <c r="G877">
        <f>_xlfn.XLOOKUP(B877,[1]Hoja1!$A:$A,[1]Hoja1!$G:$G,0)</f>
        <v>35</v>
      </c>
      <c r="H877" s="11"/>
    </row>
    <row r="878" spans="1:8" ht="15" customHeight="1">
      <c r="A878" s="5">
        <v>45832</v>
      </c>
      <c r="B878" s="6" t="s">
        <v>51</v>
      </c>
      <c r="C878" s="6">
        <v>854075</v>
      </c>
      <c r="D878" s="7">
        <v>35</v>
      </c>
      <c r="E878" s="6"/>
      <c r="F878" s="6"/>
      <c r="G878">
        <f>_xlfn.XLOOKUP(B878,[1]Hoja1!$A:$A,[1]Hoja1!$G:$G,0)</f>
        <v>19</v>
      </c>
      <c r="H878" s="11"/>
    </row>
    <row r="879" spans="1:8" ht="15" customHeight="1">
      <c r="A879" s="5">
        <v>45832</v>
      </c>
      <c r="B879" s="6" t="s">
        <v>52</v>
      </c>
      <c r="C879" s="6">
        <v>31344</v>
      </c>
      <c r="D879" s="7">
        <v>4</v>
      </c>
      <c r="E879" s="6"/>
      <c r="F879" s="6"/>
      <c r="G879">
        <f>_xlfn.XLOOKUP(B879,[1]Hoja1!$A:$A,[1]Hoja1!$G:$G,0)</f>
        <v>33</v>
      </c>
      <c r="H879" s="11"/>
    </row>
    <row r="880" spans="1:8" ht="15" customHeight="1">
      <c r="A880" s="5">
        <v>45832</v>
      </c>
      <c r="B880" s="6" t="s">
        <v>70</v>
      </c>
      <c r="C880" s="6">
        <v>237311</v>
      </c>
      <c r="D880" s="7">
        <v>9</v>
      </c>
      <c r="E880" s="6"/>
      <c r="F880" s="6"/>
      <c r="G880">
        <f>_xlfn.XLOOKUP(B880,[1]Hoja1!$A:$A,[1]Hoja1!$G:$G,0)</f>
        <v>33</v>
      </c>
      <c r="H880" s="11"/>
    </row>
    <row r="881" spans="1:8" ht="15" customHeight="1">
      <c r="A881" s="5">
        <v>45832</v>
      </c>
      <c r="B881" s="6" t="s">
        <v>32</v>
      </c>
      <c r="C881" s="6">
        <v>36118</v>
      </c>
      <c r="D881" s="7">
        <v>10</v>
      </c>
      <c r="E881" s="6"/>
      <c r="F881" s="6"/>
      <c r="G881">
        <f>_xlfn.XLOOKUP(B881,[1]Hoja1!$A:$A,[1]Hoja1!$G:$G,0)</f>
        <v>30</v>
      </c>
      <c r="H881" s="11"/>
    </row>
    <row r="882" spans="1:8" ht="15" customHeight="1">
      <c r="A882" s="5">
        <v>45832</v>
      </c>
      <c r="B882" s="6" t="s">
        <v>101</v>
      </c>
      <c r="C882" s="6">
        <v>610381</v>
      </c>
      <c r="D882" s="7">
        <v>13</v>
      </c>
      <c r="E882" s="6"/>
      <c r="F882" s="6"/>
      <c r="G882">
        <f>_xlfn.XLOOKUP(B882,[1]Hoja1!$A:$A,[1]Hoja1!$G:$G,0)</f>
        <v>17</v>
      </c>
      <c r="H882" s="11"/>
    </row>
    <row r="883" spans="1:8" ht="15" customHeight="1">
      <c r="A883" s="5">
        <v>45832</v>
      </c>
      <c r="B883" s="6" t="s">
        <v>28</v>
      </c>
      <c r="C883" s="6">
        <v>213388</v>
      </c>
      <c r="D883" s="7">
        <v>9</v>
      </c>
      <c r="E883" s="6"/>
      <c r="F883" s="6"/>
      <c r="G883">
        <f>_xlfn.XLOOKUP(B883,[1]Hoja1!$A:$A,[1]Hoja1!$G:$G,0)</f>
        <v>43</v>
      </c>
      <c r="H883" s="11"/>
    </row>
    <row r="884" spans="1:8" ht="15" customHeight="1">
      <c r="A884" s="5">
        <v>45832</v>
      </c>
      <c r="B884" s="6" t="s">
        <v>40</v>
      </c>
      <c r="C884" s="6">
        <v>142406</v>
      </c>
      <c r="D884" s="7">
        <v>8</v>
      </c>
      <c r="E884" s="6"/>
      <c r="F884" s="6"/>
      <c r="G884">
        <f>_xlfn.XLOOKUP(B884,[1]Hoja1!$A:$A,[1]Hoja1!$G:$G,0)</f>
        <v>33</v>
      </c>
      <c r="H884" s="11"/>
    </row>
    <row r="885" spans="1:8" ht="15" customHeight="1">
      <c r="A885" s="5">
        <v>45832</v>
      </c>
      <c r="B885" s="6" t="s">
        <v>37</v>
      </c>
      <c r="C885" s="6">
        <v>139694</v>
      </c>
      <c r="D885" s="7">
        <v>10</v>
      </c>
      <c r="E885" s="6"/>
      <c r="F885" s="6"/>
      <c r="G885">
        <f>_xlfn.XLOOKUP(B885,[1]Hoja1!$A:$A,[1]Hoja1!$G:$G,0)</f>
        <v>32</v>
      </c>
      <c r="H885" s="11"/>
    </row>
    <row r="886" spans="1:8" ht="15" customHeight="1">
      <c r="A886" s="5">
        <v>45832</v>
      </c>
      <c r="B886" s="6" t="s">
        <v>73</v>
      </c>
      <c r="C886" s="6">
        <v>166247</v>
      </c>
      <c r="D886" s="7">
        <v>9</v>
      </c>
      <c r="E886" s="6"/>
      <c r="F886" s="6"/>
      <c r="G886">
        <f>_xlfn.XLOOKUP(B886,[1]Hoja1!$A:$A,[1]Hoja1!$G:$G,0)</f>
        <v>38</v>
      </c>
      <c r="H886" s="11"/>
    </row>
    <row r="887" spans="1:8" ht="15" customHeight="1">
      <c r="A887" s="5">
        <v>45832</v>
      </c>
      <c r="B887" s="6" t="s">
        <v>53</v>
      </c>
      <c r="C887" s="6">
        <v>113442</v>
      </c>
      <c r="D887" s="7">
        <v>17</v>
      </c>
      <c r="E887" s="6"/>
      <c r="F887" s="6"/>
      <c r="G887">
        <f>_xlfn.XLOOKUP(B887,[1]Hoja1!$A:$A,[1]Hoja1!$G:$G,0)</f>
        <v>20</v>
      </c>
      <c r="H887" s="11"/>
    </row>
    <row r="888" spans="1:8" ht="15" customHeight="1">
      <c r="A888" s="5">
        <v>45832</v>
      </c>
      <c r="B888" s="6" t="s">
        <v>53</v>
      </c>
      <c r="C888" s="6">
        <v>113722</v>
      </c>
      <c r="D888" s="7">
        <v>20</v>
      </c>
      <c r="E888" s="6"/>
      <c r="F888" s="6"/>
      <c r="G888">
        <f>_xlfn.XLOOKUP(B888,[1]Hoja1!$A:$A,[1]Hoja1!$G:$G,0)</f>
        <v>20</v>
      </c>
      <c r="H888" s="11"/>
    </row>
    <row r="889" spans="1:8" ht="15" customHeight="1">
      <c r="A889" s="5">
        <v>45832</v>
      </c>
      <c r="B889" s="6" t="s">
        <v>21</v>
      </c>
      <c r="C889" s="6">
        <v>58187</v>
      </c>
      <c r="D889" s="7">
        <v>8</v>
      </c>
      <c r="E889" s="6"/>
      <c r="F889" s="6"/>
      <c r="G889">
        <f>_xlfn.XLOOKUP(B889,[1]Hoja1!$A:$A,[1]Hoja1!$G:$G,0)</f>
        <v>33</v>
      </c>
      <c r="H889" s="11"/>
    </row>
    <row r="890" spans="1:8" ht="15" customHeight="1">
      <c r="A890" s="5">
        <v>45832</v>
      </c>
      <c r="B890" s="6" t="s">
        <v>67</v>
      </c>
      <c r="C890" s="6">
        <v>988656</v>
      </c>
      <c r="D890" s="7">
        <v>10</v>
      </c>
      <c r="E890" s="6"/>
      <c r="F890" s="6"/>
      <c r="G890">
        <f>_xlfn.XLOOKUP(B890,[1]Hoja1!$A:$A,[1]Hoja1!$G:$G,0)</f>
        <v>19</v>
      </c>
      <c r="H890" s="11"/>
    </row>
    <row r="891" spans="1:8" ht="15" customHeight="1">
      <c r="A891" s="5">
        <v>45832</v>
      </c>
      <c r="B891" s="6" t="s">
        <v>132</v>
      </c>
      <c r="C891" s="6"/>
      <c r="D891" s="7">
        <v>5.0599999999999996</v>
      </c>
      <c r="E891" s="6" t="s">
        <v>133</v>
      </c>
      <c r="F891" s="6"/>
      <c r="G891">
        <f>_xlfn.XLOOKUP(B891,[1]Hoja1!$A:$A,[1]Hoja1!$G:$G,0)</f>
        <v>21</v>
      </c>
      <c r="H891" s="11"/>
    </row>
    <row r="892" spans="1:8" ht="15" customHeight="1">
      <c r="A892" s="5">
        <v>45832</v>
      </c>
      <c r="B892" s="6" t="s">
        <v>38</v>
      </c>
      <c r="C892" s="6">
        <v>559744</v>
      </c>
      <c r="D892" s="7">
        <v>30</v>
      </c>
      <c r="E892" s="6"/>
      <c r="F892" s="6">
        <v>83545.3</v>
      </c>
      <c r="G892">
        <f>_xlfn.XLOOKUP(B892,[1]Hoja1!$A:$A,[1]Hoja1!$G:$G,0)</f>
        <v>15</v>
      </c>
      <c r="H892" s="11"/>
    </row>
    <row r="893" spans="1:8" ht="15" customHeight="1">
      <c r="A893" s="5">
        <v>45832</v>
      </c>
      <c r="B893" s="6" t="s">
        <v>22</v>
      </c>
      <c r="C893" s="6">
        <v>164807</v>
      </c>
      <c r="D893" s="7">
        <v>8.74</v>
      </c>
      <c r="E893" s="6"/>
      <c r="F893" s="6"/>
      <c r="G893">
        <f>_xlfn.XLOOKUP(B893,[1]Hoja1!$A:$A,[1]Hoja1!$G:$G,0)</f>
        <v>38</v>
      </c>
      <c r="H893" s="11"/>
    </row>
    <row r="894" spans="1:8" ht="15" customHeight="1">
      <c r="A894" s="5">
        <v>45833</v>
      </c>
      <c r="B894" s="6" t="s">
        <v>110</v>
      </c>
      <c r="C894" s="6"/>
      <c r="D894" s="7">
        <v>8</v>
      </c>
      <c r="E894" s="6"/>
      <c r="F894" s="6"/>
      <c r="G894">
        <f>_xlfn.XLOOKUP(B894,[1]Hoja1!$A:$A,[1]Hoja1!$G:$G,0)</f>
        <v>19</v>
      </c>
      <c r="H894" s="11"/>
    </row>
    <row r="895" spans="1:8" ht="15" customHeight="1">
      <c r="A895" s="5">
        <v>45833</v>
      </c>
      <c r="B895" s="6" t="s">
        <v>18</v>
      </c>
      <c r="C895" s="6">
        <v>153936</v>
      </c>
      <c r="D895" s="7">
        <v>8</v>
      </c>
      <c r="E895" s="6"/>
      <c r="F895" s="6"/>
      <c r="G895">
        <f>_xlfn.XLOOKUP(B895,[1]Hoja1!$A:$A,[1]Hoja1!$G:$G,0)</f>
        <v>42</v>
      </c>
      <c r="H895" s="11"/>
    </row>
    <row r="896" spans="1:8" ht="15" customHeight="1">
      <c r="A896" s="5">
        <v>45833</v>
      </c>
      <c r="B896" s="6" t="s">
        <v>132</v>
      </c>
      <c r="C896" s="6"/>
      <c r="D896" s="7">
        <v>10</v>
      </c>
      <c r="E896" s="6"/>
      <c r="F896" s="6"/>
      <c r="G896">
        <f>_xlfn.XLOOKUP(B896,[1]Hoja1!$A:$A,[1]Hoja1!$G:$G,0)</f>
        <v>21</v>
      </c>
      <c r="H896" s="11"/>
    </row>
    <row r="897" spans="1:8" ht="15" customHeight="1">
      <c r="A897" s="5">
        <v>45833</v>
      </c>
      <c r="B897" s="6" t="s">
        <v>131</v>
      </c>
      <c r="C897" s="6">
        <v>92190</v>
      </c>
      <c r="D897" s="7">
        <v>8.6</v>
      </c>
      <c r="E897" s="6"/>
      <c r="F897" s="6"/>
      <c r="G897">
        <f>_xlfn.XLOOKUP(B897,[1]Hoja1!$A:$A,[1]Hoja1!$G:$G,0)</f>
        <v>14</v>
      </c>
      <c r="H897" s="11"/>
    </row>
    <row r="898" spans="1:8" ht="15" customHeight="1">
      <c r="A898" s="5">
        <v>45833</v>
      </c>
      <c r="B898" s="6" t="s">
        <v>16</v>
      </c>
      <c r="C898" s="6">
        <v>207761</v>
      </c>
      <c r="D898" s="7">
        <v>8</v>
      </c>
      <c r="E898" s="6" t="s">
        <v>100</v>
      </c>
      <c r="F898" s="6"/>
      <c r="G898">
        <f>_xlfn.XLOOKUP(B898,[1]Hoja1!$A:$A,[1]Hoja1!$G:$G,0)</f>
        <v>33</v>
      </c>
      <c r="H898" s="11"/>
    </row>
    <row r="899" spans="1:8" ht="15" customHeight="1">
      <c r="A899" s="5">
        <v>45833</v>
      </c>
      <c r="B899" s="6" t="s">
        <v>49</v>
      </c>
      <c r="C899" s="6">
        <v>50963</v>
      </c>
      <c r="D899" s="7">
        <v>9</v>
      </c>
      <c r="E899" s="6" t="s">
        <v>81</v>
      </c>
      <c r="F899" s="6"/>
      <c r="G899">
        <f>_xlfn.XLOOKUP(B899,[1]Hoja1!$A:$A,[1]Hoja1!$G:$G,0)</f>
        <v>35</v>
      </c>
      <c r="H899" s="11"/>
    </row>
    <row r="900" spans="1:8" ht="15" customHeight="1">
      <c r="A900" s="5">
        <v>45833</v>
      </c>
      <c r="B900" s="6" t="s">
        <v>62</v>
      </c>
      <c r="C900" s="6">
        <v>191695</v>
      </c>
      <c r="D900" s="7">
        <v>8</v>
      </c>
      <c r="E900" s="6"/>
      <c r="F900" s="6"/>
      <c r="G900">
        <f>_xlfn.XLOOKUP(B900,[1]Hoja1!$A:$A,[1]Hoja1!$G:$G,0)</f>
        <v>39</v>
      </c>
      <c r="H900" s="11"/>
    </row>
    <row r="901" spans="1:8" ht="15" customHeight="1">
      <c r="A901" s="5">
        <v>45833</v>
      </c>
      <c r="B901" s="6" t="s">
        <v>47</v>
      </c>
      <c r="C901" s="6">
        <v>347174</v>
      </c>
      <c r="D901" s="7">
        <v>25</v>
      </c>
      <c r="E901" s="6" t="s">
        <v>100</v>
      </c>
      <c r="F901" s="6"/>
      <c r="G901">
        <f>_xlfn.XLOOKUP(B901,[1]Hoja1!$A:$A,[1]Hoja1!$G:$G,0)</f>
        <v>16</v>
      </c>
      <c r="H901" s="11"/>
    </row>
    <row r="902" spans="1:8" ht="15" customHeight="1">
      <c r="A902" s="5">
        <v>45833</v>
      </c>
      <c r="B902" s="6" t="s">
        <v>101</v>
      </c>
      <c r="C902" s="6">
        <v>610633</v>
      </c>
      <c r="D902" s="7">
        <v>13</v>
      </c>
      <c r="E902" s="6" t="s">
        <v>100</v>
      </c>
      <c r="F902" s="6"/>
      <c r="G902">
        <f>_xlfn.XLOOKUP(B902,[1]Hoja1!$A:$A,[1]Hoja1!$G:$G,0)</f>
        <v>17</v>
      </c>
      <c r="H902" s="11"/>
    </row>
    <row r="903" spans="1:8" ht="15" customHeight="1">
      <c r="A903" s="5">
        <v>45833</v>
      </c>
      <c r="B903" s="6" t="s">
        <v>134</v>
      </c>
      <c r="C903" s="6">
        <v>425903</v>
      </c>
      <c r="D903" s="7">
        <v>35</v>
      </c>
      <c r="E903" s="6" t="s">
        <v>81</v>
      </c>
      <c r="F903" s="6"/>
      <c r="G903">
        <f>_xlfn.XLOOKUP(B903,[1]Hoja1!$A:$A,[1]Hoja1!$G:$G,0)</f>
        <v>12</v>
      </c>
      <c r="H903" s="11"/>
    </row>
    <row r="904" spans="1:8" ht="15" customHeight="1">
      <c r="A904" s="5">
        <v>45833</v>
      </c>
      <c r="B904" s="6" t="s">
        <v>12</v>
      </c>
      <c r="C904" s="6">
        <v>53840</v>
      </c>
      <c r="D904" s="7">
        <v>9</v>
      </c>
      <c r="E904" s="6" t="s">
        <v>81</v>
      </c>
      <c r="F904" s="6"/>
      <c r="G904">
        <f>_xlfn.XLOOKUP(B904,[1]Hoja1!$A:$A,[1]Hoja1!$G:$G,0)</f>
        <v>33</v>
      </c>
      <c r="H904" s="11"/>
    </row>
    <row r="905" spans="1:8" ht="15" customHeight="1">
      <c r="A905" s="5">
        <v>45833</v>
      </c>
      <c r="B905" s="6" t="s">
        <v>38</v>
      </c>
      <c r="C905" s="6">
        <v>840194</v>
      </c>
      <c r="D905" s="7">
        <v>7</v>
      </c>
      <c r="E905" s="6" t="s">
        <v>100</v>
      </c>
      <c r="F905" s="6"/>
      <c r="G905">
        <f>_xlfn.XLOOKUP(B905,[1]Hoja1!$A:$A,[1]Hoja1!$G:$G,0)</f>
        <v>15</v>
      </c>
      <c r="H905" s="11"/>
    </row>
    <row r="906" spans="1:8" ht="15" customHeight="1">
      <c r="A906" s="5">
        <v>45833</v>
      </c>
      <c r="B906" s="6" t="s">
        <v>61</v>
      </c>
      <c r="C906" s="6"/>
      <c r="D906" s="7">
        <v>12</v>
      </c>
      <c r="E906" s="6" t="s">
        <v>100</v>
      </c>
      <c r="F906" s="6"/>
      <c r="G906">
        <f>_xlfn.XLOOKUP(B906,[1]Hoja1!$A:$A,[1]Hoja1!$G:$G,0)</f>
        <v>29</v>
      </c>
      <c r="H906" s="11"/>
    </row>
    <row r="907" spans="1:8" ht="15" customHeight="1">
      <c r="A907" s="5">
        <v>45833</v>
      </c>
      <c r="B907" s="6" t="s">
        <v>39</v>
      </c>
      <c r="C907" s="6">
        <v>42121</v>
      </c>
      <c r="D907" s="7">
        <v>9</v>
      </c>
      <c r="E907" s="6" t="s">
        <v>100</v>
      </c>
      <c r="F907" s="6"/>
      <c r="G907">
        <f>_xlfn.XLOOKUP(B907,[1]Hoja1!$A:$A,[1]Hoja1!$G:$G,0)</f>
        <v>35</v>
      </c>
      <c r="H907" s="11"/>
    </row>
    <row r="908" spans="1:8" ht="15" customHeight="1">
      <c r="A908" s="5">
        <v>45833</v>
      </c>
      <c r="B908" s="6" t="s">
        <v>69</v>
      </c>
      <c r="C908" s="6">
        <v>3307</v>
      </c>
      <c r="D908" s="7">
        <v>10</v>
      </c>
      <c r="E908" s="6" t="s">
        <v>81</v>
      </c>
      <c r="F908" s="6"/>
      <c r="G908">
        <f>_xlfn.XLOOKUP(B908,[1]Hoja1!$A:$A,[1]Hoja1!$G:$G,0)</f>
        <v>35</v>
      </c>
      <c r="H908" s="11"/>
    </row>
    <row r="909" spans="1:8" ht="15" customHeight="1">
      <c r="A909" s="5">
        <v>45833</v>
      </c>
      <c r="B909" s="6" t="s">
        <v>37</v>
      </c>
      <c r="C909" s="6">
        <v>139921</v>
      </c>
      <c r="D909" s="7">
        <v>9</v>
      </c>
      <c r="E909" s="6" t="s">
        <v>100</v>
      </c>
      <c r="F909" s="6"/>
      <c r="G909">
        <f>_xlfn.XLOOKUP(B909,[1]Hoja1!$A:$A,[1]Hoja1!$G:$G,0)</f>
        <v>32</v>
      </c>
      <c r="H909" s="11"/>
    </row>
    <row r="910" spans="1:8" ht="15" customHeight="1">
      <c r="A910" s="5">
        <v>45833</v>
      </c>
      <c r="B910" s="6" t="s">
        <v>11</v>
      </c>
      <c r="C910" s="6">
        <v>51112</v>
      </c>
      <c r="D910" s="7">
        <v>11</v>
      </c>
      <c r="E910" s="6" t="s">
        <v>135</v>
      </c>
      <c r="F910" s="6"/>
      <c r="G910">
        <f>_xlfn.XLOOKUP(B910,[1]Hoja1!$A:$A,[1]Hoja1!$G:$G,0)</f>
        <v>35</v>
      </c>
      <c r="H910" s="11"/>
    </row>
    <row r="911" spans="1:8" ht="15" customHeight="1">
      <c r="A911" s="5">
        <v>45833</v>
      </c>
      <c r="B911" s="6" t="s">
        <v>34</v>
      </c>
      <c r="C911" s="6">
        <v>17769</v>
      </c>
      <c r="D911" s="7">
        <v>8</v>
      </c>
      <c r="E911" s="6" t="s">
        <v>81</v>
      </c>
      <c r="F911" s="6"/>
      <c r="G911">
        <f>_xlfn.XLOOKUP(B911,[1]Hoja1!$A:$A,[1]Hoja1!$G:$G,0)</f>
        <v>38</v>
      </c>
      <c r="H911" s="11"/>
    </row>
    <row r="912" spans="1:8" ht="15" customHeight="1">
      <c r="A912" s="5">
        <v>45833</v>
      </c>
      <c r="B912" s="6" t="s">
        <v>20</v>
      </c>
      <c r="C912" s="6">
        <v>202288</v>
      </c>
      <c r="D912" s="7">
        <v>10</v>
      </c>
      <c r="E912" s="6" t="s">
        <v>100</v>
      </c>
      <c r="F912" s="6"/>
      <c r="G912">
        <f>_xlfn.XLOOKUP(B912,[1]Hoja1!$A:$A,[1]Hoja1!$G:$G,0)</f>
        <v>26</v>
      </c>
      <c r="H912" s="11"/>
    </row>
    <row r="913" spans="1:8" ht="15" customHeight="1">
      <c r="A913" s="5">
        <v>45833</v>
      </c>
      <c r="B913" s="6" t="s">
        <v>79</v>
      </c>
      <c r="C913" s="6">
        <v>284305</v>
      </c>
      <c r="D913" s="7">
        <v>10</v>
      </c>
      <c r="E913" s="6" t="s">
        <v>136</v>
      </c>
      <c r="F913" s="6"/>
      <c r="G913">
        <f>_xlfn.XLOOKUP(B913,[1]Hoja1!$A:$A,[1]Hoja1!$G:$G,0)</f>
        <v>0</v>
      </c>
      <c r="H913" s="11"/>
    </row>
    <row r="914" spans="1:8" ht="15" customHeight="1">
      <c r="A914" s="5">
        <v>45833</v>
      </c>
      <c r="B914" s="6" t="s">
        <v>93</v>
      </c>
      <c r="C914" s="6">
        <v>406414</v>
      </c>
      <c r="D914" s="7">
        <v>15</v>
      </c>
      <c r="E914" s="6" t="s">
        <v>81</v>
      </c>
      <c r="F914" s="6"/>
      <c r="G914">
        <f>_xlfn.XLOOKUP(B914,[1]Hoja1!$A:$A,[1]Hoja1!$G:$G,0)</f>
        <v>30</v>
      </c>
      <c r="H914" s="11"/>
    </row>
    <row r="915" spans="1:8" ht="15" customHeight="1">
      <c r="A915" s="5">
        <v>45833</v>
      </c>
      <c r="B915" s="6" t="s">
        <v>137</v>
      </c>
      <c r="C915" s="6">
        <v>72783</v>
      </c>
      <c r="D915" s="7">
        <v>8</v>
      </c>
      <c r="E915" s="6" t="s">
        <v>100</v>
      </c>
      <c r="F915" s="6"/>
      <c r="G915">
        <f>_xlfn.XLOOKUP(B915,[1]Hoja1!$A:$A,[1]Hoja1!$G:$G,0)</f>
        <v>33</v>
      </c>
      <c r="H915" s="11"/>
    </row>
    <row r="916" spans="1:8" ht="15" customHeight="1">
      <c r="A916" s="5">
        <v>45833</v>
      </c>
      <c r="B916" s="6" t="s">
        <v>54</v>
      </c>
      <c r="C916" s="6">
        <v>4679</v>
      </c>
      <c r="D916" s="7">
        <v>10</v>
      </c>
      <c r="E916" s="6" t="s">
        <v>81</v>
      </c>
      <c r="F916" s="6"/>
      <c r="G916">
        <f>_xlfn.XLOOKUP(B916,[1]Hoja1!$A:$A,[1]Hoja1!$G:$G,0)</f>
        <v>31</v>
      </c>
      <c r="H916" s="11"/>
    </row>
    <row r="917" spans="1:8" ht="15" customHeight="1">
      <c r="A917" s="5">
        <v>45833</v>
      </c>
      <c r="B917" s="6" t="s">
        <v>66</v>
      </c>
      <c r="C917" s="6">
        <v>195592</v>
      </c>
      <c r="D917" s="7">
        <v>10</v>
      </c>
      <c r="E917" s="6" t="s">
        <v>81</v>
      </c>
      <c r="F917" s="6"/>
      <c r="G917">
        <f>_xlfn.XLOOKUP(B917,[1]Hoja1!$A:$A,[1]Hoja1!$G:$G,0)</f>
        <v>33</v>
      </c>
      <c r="H917" s="11"/>
    </row>
    <row r="918" spans="1:8" ht="15" customHeight="1">
      <c r="A918" s="5">
        <v>45833</v>
      </c>
      <c r="B918" s="6" t="s">
        <v>10</v>
      </c>
      <c r="C918" s="6">
        <v>140332</v>
      </c>
      <c r="D918" s="7">
        <v>10</v>
      </c>
      <c r="E918" s="6" t="s">
        <v>81</v>
      </c>
      <c r="F918" s="6"/>
      <c r="G918">
        <f>_xlfn.XLOOKUP(B918,[1]Hoja1!$A:$A,[1]Hoja1!$G:$G,0)</f>
        <v>40</v>
      </c>
      <c r="H918" s="11"/>
    </row>
    <row r="919" spans="1:8" ht="15" customHeight="1">
      <c r="A919" s="5">
        <v>45833</v>
      </c>
      <c r="B919" s="6" t="s">
        <v>25</v>
      </c>
      <c r="C919" s="6">
        <v>234332</v>
      </c>
      <c r="D919" s="7">
        <v>14</v>
      </c>
      <c r="E919" s="6" t="s">
        <v>100</v>
      </c>
      <c r="F919" s="6"/>
      <c r="G919">
        <f>_xlfn.XLOOKUP(B919,[1]Hoja1!$A:$A,[1]Hoja1!$G:$G,0)</f>
        <v>33</v>
      </c>
      <c r="H919" s="11"/>
    </row>
    <row r="920" spans="1:8" ht="15" customHeight="1">
      <c r="A920" s="5">
        <v>45833</v>
      </c>
      <c r="B920" s="6" t="s">
        <v>53</v>
      </c>
      <c r="C920" s="6">
        <v>114298</v>
      </c>
      <c r="D920" s="7">
        <v>17</v>
      </c>
      <c r="E920" s="6" t="s">
        <v>81</v>
      </c>
      <c r="F920" s="6"/>
      <c r="G920">
        <f>_xlfn.XLOOKUP(B920,[1]Hoja1!$A:$A,[1]Hoja1!$G:$G,0)</f>
        <v>20</v>
      </c>
      <c r="H920" s="11"/>
    </row>
    <row r="921" spans="1:8" ht="15" customHeight="1">
      <c r="A921" s="5">
        <v>45833</v>
      </c>
      <c r="B921" s="6" t="s">
        <v>56</v>
      </c>
      <c r="C921" s="6">
        <v>9477</v>
      </c>
      <c r="D921" s="7">
        <v>8</v>
      </c>
      <c r="E921" s="6"/>
      <c r="F921" s="6"/>
      <c r="G921">
        <f>_xlfn.XLOOKUP(B921,[1]Hoja1!$A:$A,[1]Hoja1!$G:$G,0)</f>
        <v>33</v>
      </c>
      <c r="H921" s="11"/>
    </row>
    <row r="922" spans="1:8" ht="15" customHeight="1">
      <c r="A922" s="5">
        <v>45833</v>
      </c>
      <c r="B922" s="6" t="s">
        <v>30</v>
      </c>
      <c r="C922" s="6">
        <v>80342</v>
      </c>
      <c r="D922" s="7">
        <v>9</v>
      </c>
      <c r="E922" s="6" t="s">
        <v>81</v>
      </c>
      <c r="F922" s="6"/>
      <c r="G922">
        <f>_xlfn.XLOOKUP(B922,[1]Hoja1!$A:$A,[1]Hoja1!$G:$G,0)</f>
        <v>33</v>
      </c>
      <c r="H922" s="11"/>
    </row>
    <row r="923" spans="1:8" ht="15" customHeight="1">
      <c r="A923" s="5">
        <v>45833</v>
      </c>
      <c r="B923" s="6" t="s">
        <v>67</v>
      </c>
      <c r="C923" s="6">
        <v>989035</v>
      </c>
      <c r="D923" s="7">
        <v>18</v>
      </c>
      <c r="E923" s="6" t="s">
        <v>100</v>
      </c>
      <c r="F923" s="6"/>
      <c r="G923">
        <f>_xlfn.XLOOKUP(B923,[1]Hoja1!$A:$A,[1]Hoja1!$G:$G,0)</f>
        <v>19</v>
      </c>
      <c r="H923" s="11"/>
    </row>
    <row r="924" spans="1:8" ht="15" customHeight="1">
      <c r="A924" s="5">
        <v>45833</v>
      </c>
      <c r="B924" s="6" t="s">
        <v>45</v>
      </c>
      <c r="C924" s="6">
        <v>170800</v>
      </c>
      <c r="D924" s="7">
        <v>8</v>
      </c>
      <c r="E924" s="6" t="s">
        <v>81</v>
      </c>
      <c r="F924" s="6"/>
      <c r="G924">
        <f>_xlfn.XLOOKUP(B924,[1]Hoja1!$A:$A,[1]Hoja1!$G:$G,0)</f>
        <v>29</v>
      </c>
      <c r="H924" s="11"/>
    </row>
    <row r="925" spans="1:8" ht="15" customHeight="1">
      <c r="A925" s="5">
        <v>45833</v>
      </c>
      <c r="B925" s="6" t="s">
        <v>41</v>
      </c>
      <c r="C925" s="6">
        <v>50952</v>
      </c>
      <c r="D925" s="7">
        <v>11</v>
      </c>
      <c r="E925" s="6" t="s">
        <v>100</v>
      </c>
      <c r="F925" s="6"/>
      <c r="G925">
        <f>_xlfn.XLOOKUP(B925,[1]Hoja1!$A:$A,[1]Hoja1!$G:$G,0)</f>
        <v>33</v>
      </c>
      <c r="H925" s="11"/>
    </row>
    <row r="926" spans="1:8" ht="15" customHeight="1">
      <c r="A926" s="5">
        <v>45833</v>
      </c>
      <c r="B926" s="6" t="s">
        <v>21</v>
      </c>
      <c r="C926" s="6">
        <v>58441</v>
      </c>
      <c r="D926" s="7">
        <v>8</v>
      </c>
      <c r="E926" s="6" t="s">
        <v>100</v>
      </c>
      <c r="F926" s="6"/>
      <c r="G926">
        <f>_xlfn.XLOOKUP(B926,[1]Hoja1!$A:$A,[1]Hoja1!$G:$G,0)</f>
        <v>33</v>
      </c>
      <c r="H926" s="11"/>
    </row>
    <row r="927" spans="1:8" ht="15" customHeight="1">
      <c r="A927" s="5">
        <v>45833</v>
      </c>
      <c r="B927" s="6" t="s">
        <v>46</v>
      </c>
      <c r="C927" s="6">
        <v>143444</v>
      </c>
      <c r="D927" s="7">
        <v>8</v>
      </c>
      <c r="E927" s="6" t="s">
        <v>81</v>
      </c>
      <c r="F927" s="6"/>
      <c r="G927">
        <f>_xlfn.XLOOKUP(B927,[1]Hoja1!$A:$A,[1]Hoja1!$G:$G,0)</f>
        <v>30</v>
      </c>
      <c r="H927" s="11"/>
    </row>
    <row r="928" spans="1:8" ht="15" customHeight="1">
      <c r="A928" s="5">
        <v>45833</v>
      </c>
      <c r="B928" s="6" t="s">
        <v>47</v>
      </c>
      <c r="C928" s="6">
        <v>347450</v>
      </c>
      <c r="D928" s="7">
        <v>20</v>
      </c>
      <c r="E928" s="6" t="s">
        <v>100</v>
      </c>
      <c r="F928" s="6"/>
      <c r="G928">
        <f>_xlfn.XLOOKUP(B928,[1]Hoja1!$A:$A,[1]Hoja1!$G:$G,0)</f>
        <v>16</v>
      </c>
      <c r="H928" s="11"/>
    </row>
    <row r="929" spans="1:8" ht="15" customHeight="1">
      <c r="A929" s="5">
        <v>45833</v>
      </c>
      <c r="B929" s="6" t="s">
        <v>32</v>
      </c>
      <c r="C929" s="6">
        <v>36330</v>
      </c>
      <c r="D929" s="7">
        <v>9</v>
      </c>
      <c r="E929" s="6"/>
      <c r="F929" s="6"/>
      <c r="G929">
        <f>_xlfn.XLOOKUP(B929,[1]Hoja1!$A:$A,[1]Hoja1!$G:$G,0)</f>
        <v>30</v>
      </c>
      <c r="H929" s="11"/>
    </row>
    <row r="930" spans="1:8" ht="15" customHeight="1">
      <c r="A930" s="5">
        <v>45833</v>
      </c>
      <c r="B930" s="6" t="s">
        <v>103</v>
      </c>
      <c r="C930" s="6">
        <v>515702</v>
      </c>
      <c r="D930" s="7">
        <v>16</v>
      </c>
      <c r="E930" s="6"/>
      <c r="F930" s="6"/>
      <c r="G930">
        <f>_xlfn.XLOOKUP(B930,[1]Hoja1!$A:$A,[1]Hoja1!$G:$G,0)</f>
        <v>20</v>
      </c>
      <c r="H930" s="11"/>
    </row>
    <row r="931" spans="1:8" ht="15" customHeight="1">
      <c r="A931" s="5">
        <v>45833</v>
      </c>
      <c r="B931" s="6" t="s">
        <v>43</v>
      </c>
      <c r="C931" s="6">
        <v>14281</v>
      </c>
      <c r="D931" s="7">
        <v>9</v>
      </c>
      <c r="E931" s="6"/>
      <c r="F931" s="6">
        <v>4272.5</v>
      </c>
      <c r="G931">
        <f>_xlfn.XLOOKUP(B931,[1]Hoja1!$A:$A,[1]Hoja1!$G:$G,0)</f>
        <v>35</v>
      </c>
      <c r="H931" s="11"/>
    </row>
    <row r="932" spans="1:8" ht="15" customHeight="1">
      <c r="A932" s="5">
        <v>45833</v>
      </c>
      <c r="B932" s="6" t="s">
        <v>73</v>
      </c>
      <c r="C932" s="6">
        <v>166586</v>
      </c>
      <c r="D932" s="7">
        <v>10</v>
      </c>
      <c r="E932" s="6"/>
      <c r="F932" s="6"/>
      <c r="G932">
        <f>_xlfn.XLOOKUP(B932,[1]Hoja1!$A:$A,[1]Hoja1!$G:$G,0)</f>
        <v>38</v>
      </c>
      <c r="H932" s="11"/>
    </row>
    <row r="933" spans="1:8" ht="15" customHeight="1">
      <c r="A933" s="5">
        <v>45833</v>
      </c>
      <c r="B933" s="6" t="s">
        <v>15</v>
      </c>
      <c r="C933" s="6">
        <v>171641</v>
      </c>
      <c r="D933" s="7">
        <v>25</v>
      </c>
      <c r="E933" s="6"/>
      <c r="F933" s="6"/>
      <c r="G933">
        <f>_xlfn.XLOOKUP(B933,[1]Hoja1!$A:$A,[1]Hoja1!$G:$G,0)</f>
        <v>16</v>
      </c>
      <c r="H933" s="11"/>
    </row>
    <row r="934" spans="1:8" ht="15" customHeight="1">
      <c r="A934" s="5">
        <v>45833</v>
      </c>
      <c r="B934" s="6" t="s">
        <v>27</v>
      </c>
      <c r="C934" s="6">
        <v>198457</v>
      </c>
      <c r="D934" s="7">
        <v>12</v>
      </c>
      <c r="E934" s="6"/>
      <c r="F934" s="6"/>
      <c r="G934">
        <f>_xlfn.XLOOKUP(B934,[1]Hoja1!$A:$A,[1]Hoja1!$G:$G,0)</f>
        <v>35</v>
      </c>
      <c r="H934" s="11"/>
    </row>
    <row r="935" spans="1:8" ht="15" customHeight="1">
      <c r="A935" s="5">
        <v>45833</v>
      </c>
      <c r="B935" s="6" t="s">
        <v>70</v>
      </c>
      <c r="C935" s="6">
        <v>237411</v>
      </c>
      <c r="D935" s="7">
        <v>6.4039999999999999</v>
      </c>
      <c r="E935" s="6"/>
      <c r="F935" s="6"/>
      <c r="G935">
        <f>_xlfn.XLOOKUP(B935,[1]Hoja1!$A:$A,[1]Hoja1!$G:$G,0)</f>
        <v>33</v>
      </c>
      <c r="H935" s="11"/>
    </row>
    <row r="936" spans="1:8" ht="15" customHeight="1">
      <c r="A936" s="5">
        <v>45833</v>
      </c>
      <c r="B936" s="6" t="s">
        <v>29</v>
      </c>
      <c r="C936" s="6">
        <v>416832</v>
      </c>
      <c r="D936" s="7"/>
      <c r="E936" s="6"/>
      <c r="F936" s="6"/>
      <c r="G936">
        <f>_xlfn.XLOOKUP(B936,[1]Hoja1!$A:$A,[1]Hoja1!$G:$G,0)</f>
        <v>33</v>
      </c>
      <c r="H936" s="11"/>
    </row>
    <row r="937" spans="1:8" ht="15" customHeight="1">
      <c r="A937" s="5">
        <v>45833</v>
      </c>
      <c r="B937" s="6" t="s">
        <v>110</v>
      </c>
      <c r="C937" s="6"/>
      <c r="D937" s="7">
        <v>15</v>
      </c>
      <c r="E937" s="6"/>
      <c r="F937" s="6"/>
      <c r="G937">
        <f>_xlfn.XLOOKUP(B937,[1]Hoja1!$A:$A,[1]Hoja1!$G:$G,0)</f>
        <v>19</v>
      </c>
      <c r="H937" s="11"/>
    </row>
    <row r="938" spans="1:8" ht="15" customHeight="1">
      <c r="A938" s="5">
        <v>45833</v>
      </c>
      <c r="B938" s="6" t="s">
        <v>18</v>
      </c>
      <c r="C938" s="6">
        <v>154349</v>
      </c>
      <c r="D938" s="7">
        <v>6.95</v>
      </c>
      <c r="E938" s="6"/>
      <c r="F938" s="6"/>
      <c r="G938">
        <f>_xlfn.XLOOKUP(B938,[1]Hoja1!$A:$A,[1]Hoja1!$G:$G,0)</f>
        <v>42</v>
      </c>
      <c r="H938" s="11"/>
    </row>
    <row r="939" spans="1:8" ht="15" customHeight="1">
      <c r="A939" s="5">
        <v>45833</v>
      </c>
      <c r="B939" s="6" t="s">
        <v>101</v>
      </c>
      <c r="C939" s="6">
        <v>610758</v>
      </c>
      <c r="D939" s="7">
        <v>10</v>
      </c>
      <c r="E939" s="6"/>
      <c r="F939" s="6"/>
      <c r="G939">
        <f>_xlfn.XLOOKUP(B939,[1]Hoja1!$A:$A,[1]Hoja1!$G:$G,0)</f>
        <v>17</v>
      </c>
      <c r="H939" s="11"/>
    </row>
    <row r="940" spans="1:8" ht="15" customHeight="1">
      <c r="A940" s="5">
        <v>45833</v>
      </c>
      <c r="B940" s="6" t="s">
        <v>131</v>
      </c>
      <c r="C940" s="6">
        <v>92348</v>
      </c>
      <c r="D940" s="7">
        <v>13</v>
      </c>
      <c r="E940" s="6"/>
      <c r="F940" s="6"/>
      <c r="G940">
        <f>_xlfn.XLOOKUP(B940,[1]Hoja1!$A:$A,[1]Hoja1!$G:$G,0)</f>
        <v>14</v>
      </c>
      <c r="H940" s="11"/>
    </row>
    <row r="941" spans="1:8" ht="15" customHeight="1">
      <c r="A941" s="5">
        <v>45833</v>
      </c>
      <c r="B941" s="6" t="s">
        <v>35</v>
      </c>
      <c r="C941" s="6">
        <v>55141</v>
      </c>
      <c r="D941" s="7">
        <v>8</v>
      </c>
      <c r="E941" s="6"/>
      <c r="F941" s="6"/>
      <c r="G941">
        <f>_xlfn.XLOOKUP(B941,[1]Hoja1!$A:$A,[1]Hoja1!$G:$G,0)</f>
        <v>35</v>
      </c>
      <c r="H941" s="11"/>
    </row>
    <row r="942" spans="1:8" ht="15" customHeight="1">
      <c r="A942" s="5">
        <v>45833</v>
      </c>
      <c r="B942" s="6" t="s">
        <v>51</v>
      </c>
      <c r="C942" s="6">
        <v>854660</v>
      </c>
      <c r="D942" s="7">
        <v>32</v>
      </c>
      <c r="E942" s="6"/>
      <c r="F942" s="6"/>
      <c r="G942">
        <f>_xlfn.XLOOKUP(B942,[1]Hoja1!$A:$A,[1]Hoja1!$G:$G,0)</f>
        <v>19</v>
      </c>
      <c r="H942" s="11"/>
    </row>
    <row r="943" spans="1:8" ht="15" customHeight="1">
      <c r="A943" s="5">
        <v>45833</v>
      </c>
      <c r="B943" s="6" t="s">
        <v>67</v>
      </c>
      <c r="C943" s="6"/>
      <c r="D943" s="7">
        <v>10</v>
      </c>
      <c r="E943" s="6"/>
      <c r="F943" s="6"/>
      <c r="G943">
        <f>_xlfn.XLOOKUP(B943,[1]Hoja1!$A:$A,[1]Hoja1!$G:$G,0)</f>
        <v>19</v>
      </c>
      <c r="H943" s="11"/>
    </row>
    <row r="944" spans="1:8" ht="15" customHeight="1">
      <c r="A944" s="5">
        <v>45833</v>
      </c>
      <c r="B944" s="6" t="s">
        <v>37</v>
      </c>
      <c r="C944" s="6">
        <v>140209</v>
      </c>
      <c r="D944" s="7">
        <v>9</v>
      </c>
      <c r="E944" s="6"/>
      <c r="F944" s="6"/>
      <c r="G944">
        <f>_xlfn.XLOOKUP(B944,[1]Hoja1!$A:$A,[1]Hoja1!$G:$G,0)</f>
        <v>32</v>
      </c>
      <c r="H944" s="11"/>
    </row>
    <row r="945" spans="1:8" ht="15" customHeight="1">
      <c r="A945" s="5">
        <v>45833</v>
      </c>
      <c r="B945" s="6" t="s">
        <v>55</v>
      </c>
      <c r="C945" s="6">
        <v>199558</v>
      </c>
      <c r="D945" s="7">
        <v>13.696999999999999</v>
      </c>
      <c r="E945" s="6"/>
      <c r="F945" s="6"/>
      <c r="G945">
        <f>_xlfn.XLOOKUP(B945,[1]Hoja1!$A:$A,[1]Hoja1!$G:$G,0)</f>
        <v>38</v>
      </c>
      <c r="H945" s="11"/>
    </row>
    <row r="946" spans="1:8" ht="15" customHeight="1">
      <c r="A946" s="5">
        <v>45833</v>
      </c>
      <c r="B946" s="6" t="s">
        <v>19</v>
      </c>
      <c r="C946" s="6">
        <v>105268</v>
      </c>
      <c r="D946" s="7">
        <v>20</v>
      </c>
      <c r="E946" s="6" t="s">
        <v>77</v>
      </c>
      <c r="F946" s="6"/>
      <c r="G946">
        <f>_xlfn.XLOOKUP(B946,[1]Hoja1!$A:$A,[1]Hoja1!$G:$G,0)</f>
        <v>20</v>
      </c>
      <c r="H946" s="11"/>
    </row>
    <row r="947" spans="1:8" ht="15" customHeight="1">
      <c r="A947" s="5">
        <v>45833</v>
      </c>
      <c r="B947" s="6" t="s">
        <v>52</v>
      </c>
      <c r="C947" s="6">
        <v>31450</v>
      </c>
      <c r="D947" s="7">
        <v>5</v>
      </c>
      <c r="E947" s="6"/>
      <c r="F947" s="6"/>
      <c r="G947">
        <f>_xlfn.XLOOKUP(B947,[1]Hoja1!$A:$A,[1]Hoja1!$G:$G,0)</f>
        <v>33</v>
      </c>
      <c r="H947" s="11"/>
    </row>
    <row r="948" spans="1:8" ht="15" customHeight="1">
      <c r="A948" s="5">
        <v>45833</v>
      </c>
      <c r="B948" s="6" t="s">
        <v>19</v>
      </c>
      <c r="C948" s="6">
        <v>105268</v>
      </c>
      <c r="D948" s="7">
        <v>20</v>
      </c>
      <c r="E948" s="6"/>
      <c r="F948" s="6"/>
      <c r="G948">
        <f>_xlfn.XLOOKUP(B948,[1]Hoja1!$A:$A,[1]Hoja1!$G:$G,0)</f>
        <v>20</v>
      </c>
      <c r="H948" s="11"/>
    </row>
    <row r="949" spans="1:8" ht="15" customHeight="1">
      <c r="A949" s="5">
        <v>45833</v>
      </c>
      <c r="B949" s="6" t="s">
        <v>38</v>
      </c>
      <c r="C949" s="6">
        <v>840194</v>
      </c>
      <c r="D949" s="7">
        <v>27</v>
      </c>
      <c r="E949" s="6"/>
      <c r="F949" s="6"/>
      <c r="G949">
        <f>_xlfn.XLOOKUP(B949,[1]Hoja1!$A:$A,[1]Hoja1!$G:$G,0)</f>
        <v>15</v>
      </c>
      <c r="H949" s="11"/>
    </row>
    <row r="950" spans="1:8" ht="15" customHeight="1">
      <c r="A950" s="5">
        <v>45833</v>
      </c>
      <c r="B950" s="6" t="s">
        <v>28</v>
      </c>
      <c r="C950" s="6">
        <v>213686</v>
      </c>
      <c r="D950" s="7">
        <v>9</v>
      </c>
      <c r="E950" s="6"/>
      <c r="F950" s="6"/>
      <c r="G950">
        <f>_xlfn.XLOOKUP(B950,[1]Hoja1!$A:$A,[1]Hoja1!$G:$G,0)</f>
        <v>43</v>
      </c>
      <c r="H950" s="11"/>
    </row>
    <row r="951" spans="1:8" ht="15" customHeight="1">
      <c r="A951" s="5">
        <v>45833</v>
      </c>
      <c r="B951" s="6" t="s">
        <v>38</v>
      </c>
      <c r="C951" s="6">
        <v>779867</v>
      </c>
      <c r="D951" s="7">
        <v>12</v>
      </c>
      <c r="E951" s="6"/>
      <c r="F951" s="6"/>
      <c r="G951">
        <f>_xlfn.XLOOKUP(B951,[1]Hoja1!$A:$A,[1]Hoja1!$G:$G,0)</f>
        <v>15</v>
      </c>
      <c r="H951" s="11"/>
    </row>
    <row r="952" spans="1:8" ht="15" customHeight="1">
      <c r="A952" s="5">
        <v>45833</v>
      </c>
      <c r="B952" s="6" t="s">
        <v>40</v>
      </c>
      <c r="C952" s="6">
        <v>142557</v>
      </c>
      <c r="D952" s="7">
        <v>10</v>
      </c>
      <c r="E952" s="6" t="s">
        <v>138</v>
      </c>
      <c r="F952" s="6"/>
      <c r="G952">
        <f>_xlfn.XLOOKUP(B952,[1]Hoja1!$A:$A,[1]Hoja1!$G:$G,0)</f>
        <v>33</v>
      </c>
      <c r="H952" s="11"/>
    </row>
    <row r="953" spans="1:8" ht="15" customHeight="1">
      <c r="A953" s="5">
        <v>45833</v>
      </c>
      <c r="B953" s="6" t="s">
        <v>82</v>
      </c>
      <c r="C953" s="6">
        <v>459121</v>
      </c>
      <c r="D953" s="7">
        <v>5.8959999999999999</v>
      </c>
      <c r="E953" s="6"/>
      <c r="F953" s="6"/>
      <c r="G953">
        <f>_xlfn.XLOOKUP(B953,[1]Hoja1!$A:$A,[1]Hoja1!$G:$G,0)</f>
        <v>38</v>
      </c>
      <c r="H953" s="11"/>
    </row>
    <row r="954" spans="1:8" ht="15" customHeight="1">
      <c r="A954" s="5">
        <v>45833</v>
      </c>
      <c r="B954" s="6" t="s">
        <v>48</v>
      </c>
      <c r="C954" s="6">
        <v>4236</v>
      </c>
      <c r="D954" s="7">
        <v>10</v>
      </c>
      <c r="E954" s="6"/>
      <c r="F954" s="6"/>
      <c r="G954">
        <f>_xlfn.XLOOKUP(B954,[1]Hoja1!$A:$A,[1]Hoja1!$G:$G,0)</f>
        <v>38</v>
      </c>
      <c r="H954" s="11"/>
    </row>
    <row r="955" spans="1:8" ht="15" customHeight="1">
      <c r="A955" s="5">
        <v>45833</v>
      </c>
      <c r="B955" s="6" t="s">
        <v>62</v>
      </c>
      <c r="C955" s="6">
        <v>192135</v>
      </c>
      <c r="D955" s="7">
        <v>8</v>
      </c>
      <c r="E955" s="6"/>
      <c r="F955" s="6"/>
      <c r="G955">
        <f>_xlfn.XLOOKUP(B955,[1]Hoja1!$A:$A,[1]Hoja1!$G:$G,0)</f>
        <v>39</v>
      </c>
      <c r="H955" s="11"/>
    </row>
    <row r="956" spans="1:8" ht="15" customHeight="1">
      <c r="A956" s="5">
        <v>45833</v>
      </c>
      <c r="B956" s="6" t="s">
        <v>24</v>
      </c>
      <c r="C956" s="6">
        <v>98714</v>
      </c>
      <c r="D956" s="7">
        <v>8</v>
      </c>
      <c r="E956" s="6"/>
      <c r="F956" s="6"/>
      <c r="G956">
        <f>_xlfn.XLOOKUP(B956,[1]Hoja1!$A:$A,[1]Hoja1!$G:$G,0)</f>
        <v>33</v>
      </c>
      <c r="H956" s="11"/>
    </row>
    <row r="957" spans="1:8" ht="15" customHeight="1">
      <c r="A957" s="5">
        <v>45833</v>
      </c>
      <c r="B957" s="6" t="s">
        <v>21</v>
      </c>
      <c r="C957" s="6">
        <v>58615</v>
      </c>
      <c r="D957" s="7">
        <v>8</v>
      </c>
      <c r="E957" s="6"/>
      <c r="F957" s="6"/>
      <c r="G957">
        <f>_xlfn.XLOOKUP(B957,[1]Hoja1!$A:$A,[1]Hoja1!$G:$G,0)</f>
        <v>33</v>
      </c>
      <c r="H957" s="11"/>
    </row>
    <row r="958" spans="1:8" ht="15" customHeight="1">
      <c r="A958" s="5">
        <v>45833</v>
      </c>
      <c r="B958" s="6" t="s">
        <v>19</v>
      </c>
      <c r="C958" s="6">
        <v>105389</v>
      </c>
      <c r="D958" s="7">
        <v>20</v>
      </c>
      <c r="E958" s="6"/>
      <c r="F958" s="6"/>
      <c r="G958">
        <f>_xlfn.XLOOKUP(B958,[1]Hoja1!$A:$A,[1]Hoja1!$G:$G,0)</f>
        <v>20</v>
      </c>
      <c r="H958" s="11"/>
    </row>
    <row r="959" spans="1:8" ht="15" customHeight="1">
      <c r="A959" s="5">
        <v>45833</v>
      </c>
      <c r="B959" s="6" t="s">
        <v>16</v>
      </c>
      <c r="C959" s="6">
        <v>207966</v>
      </c>
      <c r="D959" s="7">
        <v>10</v>
      </c>
      <c r="E959" s="6"/>
      <c r="F959" s="6"/>
      <c r="G959">
        <f>_xlfn.XLOOKUP(B959,[1]Hoja1!$A:$A,[1]Hoja1!$G:$G,0)</f>
        <v>33</v>
      </c>
      <c r="H959" s="11"/>
    </row>
    <row r="960" spans="1:8" ht="15" customHeight="1">
      <c r="A960" s="5">
        <v>45833</v>
      </c>
      <c r="B960" s="6" t="s">
        <v>53</v>
      </c>
      <c r="C960" s="6">
        <v>114667</v>
      </c>
      <c r="D960" s="7">
        <v>20</v>
      </c>
      <c r="E960" s="6"/>
      <c r="F960" s="6"/>
      <c r="G960">
        <f>_xlfn.XLOOKUP(B960,[1]Hoja1!$A:$A,[1]Hoja1!$G:$G,0)</f>
        <v>20</v>
      </c>
      <c r="H960" s="11"/>
    </row>
    <row r="961" spans="1:8" ht="15" customHeight="1">
      <c r="A961" s="5">
        <v>45833</v>
      </c>
      <c r="B961" s="6" t="s">
        <v>22</v>
      </c>
      <c r="C961" s="6">
        <v>165276</v>
      </c>
      <c r="D961" s="7">
        <v>9</v>
      </c>
      <c r="E961" s="6"/>
      <c r="F961" s="6"/>
      <c r="G961">
        <f>_xlfn.XLOOKUP(B961,[1]Hoja1!$A:$A,[1]Hoja1!$G:$G,0)</f>
        <v>38</v>
      </c>
      <c r="H961" s="11"/>
    </row>
    <row r="962" spans="1:8" ht="15" customHeight="1">
      <c r="A962" s="5">
        <v>45834</v>
      </c>
      <c r="B962" s="6" t="s">
        <v>110</v>
      </c>
      <c r="C962" s="6"/>
      <c r="D962" s="7">
        <v>8</v>
      </c>
      <c r="E962" s="6"/>
      <c r="F962" s="6"/>
      <c r="G962">
        <f>_xlfn.XLOOKUP(B962,[1]Hoja1!$A:$A,[1]Hoja1!$G:$G,0)</f>
        <v>19</v>
      </c>
      <c r="H962" s="11"/>
    </row>
    <row r="963" spans="1:8" ht="15" customHeight="1">
      <c r="A963" s="5">
        <v>45834</v>
      </c>
      <c r="B963" s="6" t="s">
        <v>131</v>
      </c>
      <c r="C963" s="6">
        <v>92500</v>
      </c>
      <c r="D963" s="7">
        <v>8.4700000000000006</v>
      </c>
      <c r="E963" s="6" t="s">
        <v>81</v>
      </c>
      <c r="F963" s="6"/>
      <c r="G963">
        <f>_xlfn.XLOOKUP(B963,[1]Hoja1!$A:$A,[1]Hoja1!$G:$G,0)</f>
        <v>14</v>
      </c>
      <c r="H963" s="11"/>
    </row>
    <row r="964" spans="1:8" ht="15" customHeight="1">
      <c r="A964" s="5">
        <v>45834</v>
      </c>
      <c r="B964" s="6" t="s">
        <v>134</v>
      </c>
      <c r="C964" s="6">
        <v>426679</v>
      </c>
      <c r="D964" s="7">
        <v>35</v>
      </c>
      <c r="E964" s="6" t="s">
        <v>81</v>
      </c>
      <c r="F964" s="6"/>
      <c r="G964">
        <f>_xlfn.XLOOKUP(B964,[1]Hoja1!$A:$A,[1]Hoja1!$G:$G,0)</f>
        <v>12</v>
      </c>
      <c r="H964" s="11"/>
    </row>
    <row r="965" spans="1:8" ht="15" customHeight="1">
      <c r="A965" s="5">
        <v>45834</v>
      </c>
      <c r="B965" s="6" t="s">
        <v>88</v>
      </c>
      <c r="C965" s="6">
        <v>430766</v>
      </c>
      <c r="D965" s="7">
        <v>10</v>
      </c>
      <c r="E965" s="6" t="s">
        <v>100</v>
      </c>
      <c r="F965" s="6"/>
      <c r="G965">
        <f>_xlfn.XLOOKUP(B965,[1]Hoja1!$A:$A,[1]Hoja1!$G:$G,0)</f>
        <v>21</v>
      </c>
      <c r="H965" s="11"/>
    </row>
    <row r="966" spans="1:8" ht="15" customHeight="1">
      <c r="A966" s="5">
        <v>45834</v>
      </c>
      <c r="B966" s="6" t="s">
        <v>10</v>
      </c>
      <c r="C966" s="6">
        <v>140630</v>
      </c>
      <c r="D966" s="7">
        <v>10</v>
      </c>
      <c r="E966" s="6" t="s">
        <v>81</v>
      </c>
      <c r="F966" s="6"/>
      <c r="G966">
        <f>_xlfn.XLOOKUP(B966,[1]Hoja1!$A:$A,[1]Hoja1!$G:$G,0)</f>
        <v>40</v>
      </c>
      <c r="H966" s="11"/>
    </row>
    <row r="967" spans="1:8" ht="15" customHeight="1">
      <c r="A967" s="5">
        <v>45834</v>
      </c>
      <c r="B967" s="6" t="s">
        <v>47</v>
      </c>
      <c r="C967" s="6">
        <v>347731</v>
      </c>
      <c r="D967" s="7">
        <v>25</v>
      </c>
      <c r="E967" s="6" t="s">
        <v>81</v>
      </c>
      <c r="F967" s="6"/>
      <c r="G967">
        <f>_xlfn.XLOOKUP(B967,[1]Hoja1!$A:$A,[1]Hoja1!$G:$G,0)</f>
        <v>16</v>
      </c>
      <c r="H967" s="11"/>
    </row>
    <row r="968" spans="1:8" ht="15" customHeight="1">
      <c r="A968" s="5">
        <v>45834</v>
      </c>
      <c r="B968" s="6" t="s">
        <v>12</v>
      </c>
      <c r="C968" s="6">
        <v>54120</v>
      </c>
      <c r="D968" s="7">
        <v>9</v>
      </c>
      <c r="E968" s="6" t="s">
        <v>81</v>
      </c>
      <c r="F968" s="6"/>
      <c r="G968">
        <f>_xlfn.XLOOKUP(B968,[1]Hoja1!$A:$A,[1]Hoja1!$G:$G,0)</f>
        <v>33</v>
      </c>
      <c r="H968" s="11"/>
    </row>
    <row r="969" spans="1:8" ht="15" customHeight="1">
      <c r="A969" s="5">
        <v>45834</v>
      </c>
      <c r="B969" s="6" t="s">
        <v>101</v>
      </c>
      <c r="C969" s="6">
        <v>611033</v>
      </c>
      <c r="D969" s="7">
        <v>13</v>
      </c>
      <c r="E969" s="6" t="s">
        <v>100</v>
      </c>
      <c r="F969" s="6"/>
      <c r="G969">
        <f>_xlfn.XLOOKUP(B969,[1]Hoja1!$A:$A,[1]Hoja1!$G:$G,0)</f>
        <v>17</v>
      </c>
      <c r="H969" s="11"/>
    </row>
    <row r="970" spans="1:8" ht="15" customHeight="1">
      <c r="A970" s="5">
        <v>45834</v>
      </c>
      <c r="B970" s="6" t="s">
        <v>11</v>
      </c>
      <c r="C970" s="6">
        <v>51414</v>
      </c>
      <c r="D970" s="7">
        <v>11</v>
      </c>
      <c r="E970" s="6" t="s">
        <v>81</v>
      </c>
      <c r="F970" s="6"/>
      <c r="G970">
        <f>_xlfn.XLOOKUP(B970,[1]Hoja1!$A:$A,[1]Hoja1!$G:$G,0)</f>
        <v>35</v>
      </c>
      <c r="H970" s="11"/>
    </row>
    <row r="971" spans="1:8" ht="15" customHeight="1">
      <c r="A971" s="5">
        <v>45834</v>
      </c>
      <c r="B971" s="6" t="s">
        <v>30</v>
      </c>
      <c r="C971" s="6">
        <v>80601</v>
      </c>
      <c r="D971" s="7">
        <v>9</v>
      </c>
      <c r="E971" s="6" t="s">
        <v>100</v>
      </c>
      <c r="F971" s="6"/>
      <c r="G971">
        <f>_xlfn.XLOOKUP(B971,[1]Hoja1!$A:$A,[1]Hoja1!$G:$G,0)</f>
        <v>33</v>
      </c>
      <c r="H971" s="11"/>
    </row>
    <row r="972" spans="1:8" ht="15" customHeight="1">
      <c r="A972" s="5">
        <v>45834</v>
      </c>
      <c r="B972" s="6" t="s">
        <v>65</v>
      </c>
      <c r="C972" s="6">
        <v>64557</v>
      </c>
      <c r="D972" s="7">
        <v>13</v>
      </c>
      <c r="E972" s="6" t="s">
        <v>139</v>
      </c>
      <c r="F972" s="6"/>
      <c r="G972">
        <f>_xlfn.XLOOKUP(B972,[1]Hoja1!$A:$A,[1]Hoja1!$G:$G,0)</f>
        <v>31</v>
      </c>
      <c r="H972" s="11"/>
    </row>
    <row r="973" spans="1:8" ht="15" customHeight="1">
      <c r="A973" s="5">
        <v>45834</v>
      </c>
      <c r="B973" s="6" t="s">
        <v>34</v>
      </c>
      <c r="C973" s="6">
        <v>18081</v>
      </c>
      <c r="D973" s="7">
        <v>8</v>
      </c>
      <c r="E973" s="6" t="s">
        <v>100</v>
      </c>
      <c r="F973" s="6"/>
      <c r="G973">
        <f>_xlfn.XLOOKUP(B973,[1]Hoja1!$A:$A,[1]Hoja1!$G:$G,0)</f>
        <v>38</v>
      </c>
      <c r="H973" s="11"/>
    </row>
    <row r="974" spans="1:8" ht="15" customHeight="1">
      <c r="A974" s="5">
        <v>45834</v>
      </c>
      <c r="B974" s="6" t="s">
        <v>137</v>
      </c>
      <c r="C974" s="6">
        <v>72962</v>
      </c>
      <c r="D974" s="7">
        <v>12.582000000000001</v>
      </c>
      <c r="E974" s="6" t="s">
        <v>140</v>
      </c>
      <c r="F974" s="6"/>
      <c r="G974">
        <f>_xlfn.XLOOKUP(B974,[1]Hoja1!$A:$A,[1]Hoja1!$G:$G,0)</f>
        <v>33</v>
      </c>
      <c r="H974" s="11"/>
    </row>
    <row r="975" spans="1:8" ht="15" customHeight="1">
      <c r="A975" s="5">
        <v>45834</v>
      </c>
      <c r="B975" s="6" t="s">
        <v>32</v>
      </c>
      <c r="C975" s="6">
        <v>36601</v>
      </c>
      <c r="D975" s="7">
        <v>9</v>
      </c>
      <c r="E975" s="6" t="s">
        <v>100</v>
      </c>
      <c r="F975" s="6"/>
      <c r="G975">
        <f>_xlfn.XLOOKUP(B975,[1]Hoja1!$A:$A,[1]Hoja1!$G:$G,0)</f>
        <v>30</v>
      </c>
      <c r="H975" s="11"/>
    </row>
    <row r="976" spans="1:8" ht="15" customHeight="1">
      <c r="A976" s="5">
        <v>45834</v>
      </c>
      <c r="B976" s="6" t="s">
        <v>17</v>
      </c>
      <c r="C976" s="6">
        <v>639411</v>
      </c>
      <c r="D976" s="7">
        <v>28</v>
      </c>
      <c r="E976" s="6" t="s">
        <v>100</v>
      </c>
      <c r="F976" s="6"/>
      <c r="G976">
        <f>_xlfn.XLOOKUP(B976,[1]Hoja1!$A:$A,[1]Hoja1!$G:$G,0)</f>
        <v>14</v>
      </c>
      <c r="H976" s="11"/>
    </row>
    <row r="977" spans="1:8" ht="15" customHeight="1">
      <c r="A977" s="5">
        <v>45834</v>
      </c>
      <c r="B977" s="6" t="s">
        <v>62</v>
      </c>
      <c r="C977" s="6">
        <v>192352</v>
      </c>
      <c r="D977" s="7">
        <v>8</v>
      </c>
      <c r="E977" s="6" t="s">
        <v>81</v>
      </c>
      <c r="F977" s="6"/>
      <c r="G977">
        <f>_xlfn.XLOOKUP(B977,[1]Hoja1!$A:$A,[1]Hoja1!$G:$G,0)</f>
        <v>39</v>
      </c>
      <c r="H977" s="11"/>
    </row>
    <row r="978" spans="1:8" ht="15" customHeight="1">
      <c r="A978" s="5">
        <v>45834</v>
      </c>
      <c r="B978" s="6" t="s">
        <v>19</v>
      </c>
      <c r="C978" s="6">
        <v>105881</v>
      </c>
      <c r="D978" s="7">
        <v>20</v>
      </c>
      <c r="E978" s="6" t="s">
        <v>81</v>
      </c>
      <c r="F978" s="6"/>
      <c r="G978">
        <f>_xlfn.XLOOKUP(B978,[1]Hoja1!$A:$A,[1]Hoja1!$G:$G,0)</f>
        <v>20</v>
      </c>
      <c r="H978" s="11"/>
    </row>
    <row r="979" spans="1:8" ht="15" customHeight="1">
      <c r="A979" s="5">
        <v>45834</v>
      </c>
      <c r="B979" s="6" t="s">
        <v>15</v>
      </c>
      <c r="C979" s="6">
        <v>171868</v>
      </c>
      <c r="D979" s="7">
        <v>25</v>
      </c>
      <c r="E979" s="6" t="s">
        <v>81</v>
      </c>
      <c r="F979" s="6"/>
      <c r="G979">
        <f>_xlfn.XLOOKUP(B979,[1]Hoja1!$A:$A,[1]Hoja1!$G:$G,0)</f>
        <v>16</v>
      </c>
      <c r="H979" s="11"/>
    </row>
    <row r="980" spans="1:8" ht="15" customHeight="1">
      <c r="A980" s="5">
        <v>45834</v>
      </c>
      <c r="B980" s="6" t="s">
        <v>103</v>
      </c>
      <c r="C980" s="6">
        <v>515862</v>
      </c>
      <c r="D980" s="7">
        <v>16</v>
      </c>
      <c r="E980" s="6" t="s">
        <v>81</v>
      </c>
      <c r="F980" s="6"/>
      <c r="G980">
        <f>_xlfn.XLOOKUP(B980,[1]Hoja1!$A:$A,[1]Hoja1!$G:$G,0)</f>
        <v>20</v>
      </c>
      <c r="H980" s="11"/>
    </row>
    <row r="981" spans="1:8" ht="15" customHeight="1">
      <c r="A981" s="5">
        <v>45834</v>
      </c>
      <c r="B981" s="6" t="s">
        <v>21</v>
      </c>
      <c r="C981" s="6">
        <v>58825</v>
      </c>
      <c r="D981" s="7">
        <v>8</v>
      </c>
      <c r="E981" s="6" t="s">
        <v>100</v>
      </c>
      <c r="F981" s="6"/>
      <c r="G981">
        <f>_xlfn.XLOOKUP(B981,[1]Hoja1!$A:$A,[1]Hoja1!$G:$G,0)</f>
        <v>33</v>
      </c>
      <c r="H981" s="11"/>
    </row>
    <row r="982" spans="1:8" ht="15" customHeight="1">
      <c r="A982" s="5">
        <v>45834</v>
      </c>
      <c r="B982" s="6" t="s">
        <v>53</v>
      </c>
      <c r="C982" s="6">
        <v>115056</v>
      </c>
      <c r="D982" s="7">
        <v>17</v>
      </c>
      <c r="E982" s="6" t="s">
        <v>81</v>
      </c>
      <c r="F982" s="6"/>
      <c r="G982">
        <f>_xlfn.XLOOKUP(B982,[1]Hoja1!$A:$A,[1]Hoja1!$G:$G,0)</f>
        <v>20</v>
      </c>
      <c r="H982" s="11"/>
    </row>
    <row r="983" spans="1:8" ht="15" customHeight="1">
      <c r="A983" s="5">
        <v>45834</v>
      </c>
      <c r="B983" s="6" t="s">
        <v>45</v>
      </c>
      <c r="C983" s="6">
        <v>170800</v>
      </c>
      <c r="D983" s="7">
        <v>8</v>
      </c>
      <c r="E983" s="6" t="s">
        <v>81</v>
      </c>
      <c r="F983" s="6"/>
      <c r="G983">
        <f>_xlfn.XLOOKUP(B983,[1]Hoja1!$A:$A,[1]Hoja1!$G:$G,0)</f>
        <v>29</v>
      </c>
      <c r="H983" s="11"/>
    </row>
    <row r="984" spans="1:8" ht="15" customHeight="1">
      <c r="A984" s="5">
        <v>45834</v>
      </c>
      <c r="B984" s="6" t="s">
        <v>49</v>
      </c>
      <c r="C984" s="6">
        <v>51317</v>
      </c>
      <c r="D984" s="7">
        <v>9</v>
      </c>
      <c r="E984" s="6" t="s">
        <v>81</v>
      </c>
      <c r="F984" s="6"/>
      <c r="G984">
        <f>_xlfn.XLOOKUP(B984,[1]Hoja1!$A:$A,[1]Hoja1!$G:$G,0)</f>
        <v>35</v>
      </c>
      <c r="H984" s="11"/>
    </row>
    <row r="985" spans="1:8" ht="15" customHeight="1">
      <c r="A985" s="5">
        <v>45834</v>
      </c>
      <c r="B985" s="6" t="s">
        <v>35</v>
      </c>
      <c r="C985" s="6">
        <v>55389</v>
      </c>
      <c r="D985" s="7">
        <v>8</v>
      </c>
      <c r="E985" s="6" t="s">
        <v>81</v>
      </c>
      <c r="F985" s="6"/>
      <c r="G985">
        <f>_xlfn.XLOOKUP(B985,[1]Hoja1!$A:$A,[1]Hoja1!$G:$G,0)</f>
        <v>35</v>
      </c>
      <c r="H985" s="11"/>
    </row>
    <row r="986" spans="1:8" ht="15" customHeight="1">
      <c r="A986" s="5">
        <v>45834</v>
      </c>
      <c r="B986" s="6" t="s">
        <v>67</v>
      </c>
      <c r="C986" s="6">
        <v>989608</v>
      </c>
      <c r="D986" s="7">
        <v>18</v>
      </c>
      <c r="E986" s="6" t="s">
        <v>100</v>
      </c>
      <c r="F986" s="6"/>
      <c r="G986">
        <f>_xlfn.XLOOKUP(B986,[1]Hoja1!$A:$A,[1]Hoja1!$G:$G,0)</f>
        <v>19</v>
      </c>
      <c r="H986" s="11"/>
    </row>
    <row r="987" spans="1:8" ht="15" customHeight="1">
      <c r="A987" s="5">
        <v>45834</v>
      </c>
      <c r="B987" s="6" t="s">
        <v>44</v>
      </c>
      <c r="C987" s="6">
        <v>3239</v>
      </c>
      <c r="D987" s="7">
        <v>10</v>
      </c>
      <c r="E987" s="6" t="s">
        <v>81</v>
      </c>
      <c r="F987" s="6"/>
      <c r="G987">
        <f>_xlfn.XLOOKUP(B987,[1]Hoja1!$A:$A,[1]Hoja1!$G:$G,0)</f>
        <v>35</v>
      </c>
      <c r="H987" s="11"/>
    </row>
    <row r="988" spans="1:8" ht="15" customHeight="1">
      <c r="A988" s="5">
        <v>45834</v>
      </c>
      <c r="B988" s="6" t="s">
        <v>20</v>
      </c>
      <c r="C988" s="6">
        <v>202514</v>
      </c>
      <c r="D988" s="7">
        <v>10</v>
      </c>
      <c r="E988" s="6" t="s">
        <v>100</v>
      </c>
      <c r="F988" s="6"/>
      <c r="G988">
        <f>_xlfn.XLOOKUP(B988,[1]Hoja1!$A:$A,[1]Hoja1!$G:$G,0)</f>
        <v>26</v>
      </c>
      <c r="H988" s="11"/>
    </row>
    <row r="989" spans="1:8" ht="15" customHeight="1">
      <c r="A989" s="5">
        <v>45834</v>
      </c>
      <c r="B989" s="6" t="s">
        <v>63</v>
      </c>
      <c r="C989" s="6">
        <v>12742</v>
      </c>
      <c r="D989" s="7">
        <v>9.51</v>
      </c>
      <c r="E989" s="6"/>
      <c r="F989" s="6"/>
      <c r="G989">
        <f>_xlfn.XLOOKUP(B989,[1]Hoja1!$A:$A,[1]Hoja1!$G:$G,0)</f>
        <v>38</v>
      </c>
      <c r="H989" s="11"/>
    </row>
    <row r="990" spans="1:8" ht="15" customHeight="1">
      <c r="A990" s="5">
        <v>45834</v>
      </c>
      <c r="B990" s="6" t="s">
        <v>99</v>
      </c>
      <c r="C990" s="6">
        <v>16056</v>
      </c>
      <c r="D990" s="7">
        <v>12</v>
      </c>
      <c r="E990" s="6"/>
      <c r="F990" s="6">
        <v>1678.1</v>
      </c>
      <c r="G990">
        <f>_xlfn.XLOOKUP(B990,[1]Hoja1!$A:$A,[1]Hoja1!$G:$G,0)</f>
        <v>32</v>
      </c>
      <c r="H990" s="11"/>
    </row>
    <row r="991" spans="1:8" ht="15" customHeight="1">
      <c r="A991" s="5">
        <v>45834</v>
      </c>
      <c r="B991" s="6" t="s">
        <v>51</v>
      </c>
      <c r="C991" s="6">
        <v>855253</v>
      </c>
      <c r="D991" s="7">
        <v>35</v>
      </c>
      <c r="E991" s="6"/>
      <c r="F991" s="6"/>
      <c r="G991">
        <f>_xlfn.XLOOKUP(B991,[1]Hoja1!$A:$A,[1]Hoja1!$G:$G,0)</f>
        <v>19</v>
      </c>
      <c r="H991" s="11"/>
    </row>
    <row r="992" spans="1:8" ht="15" customHeight="1">
      <c r="A992" s="5">
        <v>45834</v>
      </c>
      <c r="B992" s="6" t="s">
        <v>41</v>
      </c>
      <c r="C992" s="6">
        <v>51218</v>
      </c>
      <c r="D992" s="7">
        <v>10</v>
      </c>
      <c r="E992" s="6"/>
      <c r="F992" s="6"/>
      <c r="G992">
        <f>_xlfn.XLOOKUP(B992,[1]Hoja1!$A:$A,[1]Hoja1!$G:$G,0)</f>
        <v>33</v>
      </c>
      <c r="H992" s="11"/>
    </row>
    <row r="993" spans="1:8" ht="15" customHeight="1">
      <c r="A993" s="5">
        <v>45834</v>
      </c>
      <c r="B993" s="6" t="s">
        <v>22</v>
      </c>
      <c r="C993" s="6">
        <v>165622</v>
      </c>
      <c r="D993" s="7">
        <v>9</v>
      </c>
      <c r="E993" s="6"/>
      <c r="F993" s="6"/>
      <c r="G993">
        <f>_xlfn.XLOOKUP(B993,[1]Hoja1!$A:$A,[1]Hoja1!$G:$G,0)</f>
        <v>38</v>
      </c>
      <c r="H993" s="11"/>
    </row>
    <row r="994" spans="1:8" ht="15" customHeight="1">
      <c r="A994" s="5">
        <v>45834</v>
      </c>
      <c r="B994" s="6" t="s">
        <v>131</v>
      </c>
      <c r="C994" s="6">
        <v>92640</v>
      </c>
      <c r="D994" s="7">
        <v>10</v>
      </c>
      <c r="E994" s="6"/>
      <c r="F994" s="6"/>
      <c r="G994">
        <f>_xlfn.XLOOKUP(B994,[1]Hoja1!$A:$A,[1]Hoja1!$G:$G,0)</f>
        <v>14</v>
      </c>
      <c r="H994" s="11"/>
    </row>
    <row r="995" spans="1:8" ht="15" customHeight="1">
      <c r="A995" s="5">
        <v>45834</v>
      </c>
      <c r="B995" s="6" t="s">
        <v>47</v>
      </c>
      <c r="C995" s="6">
        <v>348012</v>
      </c>
      <c r="D995" s="7">
        <v>17</v>
      </c>
      <c r="E995" s="6" t="s">
        <v>81</v>
      </c>
      <c r="F995" s="6"/>
      <c r="G995">
        <f>_xlfn.XLOOKUP(B995,[1]Hoja1!$A:$A,[1]Hoja1!$G:$G,0)</f>
        <v>16</v>
      </c>
      <c r="H995" s="11"/>
    </row>
    <row r="996" spans="1:8" ht="15" customHeight="1">
      <c r="A996" s="5">
        <v>45834</v>
      </c>
      <c r="B996" s="6" t="s">
        <v>46</v>
      </c>
      <c r="C996" s="6">
        <v>143600</v>
      </c>
      <c r="D996" s="7">
        <v>8</v>
      </c>
      <c r="E996" s="6"/>
      <c r="F996" s="6"/>
      <c r="G996">
        <f>_xlfn.XLOOKUP(B996,[1]Hoja1!$A:$A,[1]Hoja1!$G:$G,0)</f>
        <v>30</v>
      </c>
      <c r="H996" s="11"/>
    </row>
    <row r="997" spans="1:8" ht="15" customHeight="1">
      <c r="A997" s="5">
        <v>45834</v>
      </c>
      <c r="B997" s="6" t="s">
        <v>82</v>
      </c>
      <c r="C997" s="6">
        <v>459752</v>
      </c>
      <c r="D997" s="7">
        <v>10</v>
      </c>
      <c r="E997" s="6"/>
      <c r="F997" s="6"/>
      <c r="G997">
        <f>_xlfn.XLOOKUP(B997,[1]Hoja1!$A:$A,[1]Hoja1!$G:$G,0)</f>
        <v>38</v>
      </c>
      <c r="H997" s="11"/>
    </row>
    <row r="998" spans="1:8" ht="15" customHeight="1">
      <c r="A998" s="5">
        <v>45834</v>
      </c>
      <c r="B998" s="6" t="s">
        <v>18</v>
      </c>
      <c r="C998" s="6">
        <v>154565</v>
      </c>
      <c r="D998" s="7">
        <v>9</v>
      </c>
      <c r="E998" s="6"/>
      <c r="F998" s="6"/>
      <c r="G998">
        <f>_xlfn.XLOOKUP(B998,[1]Hoja1!$A:$A,[1]Hoja1!$G:$G,0)</f>
        <v>42</v>
      </c>
      <c r="H998" s="11"/>
    </row>
    <row r="999" spans="1:8" ht="15" customHeight="1">
      <c r="A999" s="5">
        <v>45834</v>
      </c>
      <c r="B999" s="6" t="s">
        <v>73</v>
      </c>
      <c r="C999" s="6">
        <v>166968</v>
      </c>
      <c r="D999" s="7">
        <v>10</v>
      </c>
      <c r="E999" s="6"/>
      <c r="F999" s="6"/>
      <c r="G999">
        <f>_xlfn.XLOOKUP(B999,[1]Hoja1!$A:$A,[1]Hoja1!$G:$G,0)</f>
        <v>38</v>
      </c>
      <c r="H999" s="11"/>
    </row>
    <row r="1000" spans="1:8" ht="15" customHeight="1">
      <c r="A1000" s="5">
        <v>45834</v>
      </c>
      <c r="B1000" s="6" t="s">
        <v>120</v>
      </c>
      <c r="C1000" s="6">
        <v>326091</v>
      </c>
      <c r="D1000" s="7">
        <v>13</v>
      </c>
      <c r="E1000" s="6"/>
      <c r="F1000" s="6"/>
      <c r="G1000">
        <f>_xlfn.XLOOKUP(B1000,[1]Hoja1!$A:$A,[1]Hoja1!$G:$G,0)</f>
        <v>38</v>
      </c>
      <c r="H1000" s="11"/>
    </row>
    <row r="1001" spans="1:8" ht="15" customHeight="1">
      <c r="A1001" s="5">
        <v>45834</v>
      </c>
      <c r="B1001" s="6" t="s">
        <v>58</v>
      </c>
      <c r="C1001" s="6">
        <v>11402</v>
      </c>
      <c r="D1001" s="7">
        <v>9</v>
      </c>
      <c r="E1001" s="6"/>
      <c r="F1001" s="6"/>
      <c r="G1001">
        <f>_xlfn.XLOOKUP(B1001,[1]Hoja1!$A:$A,[1]Hoja1!$G:$G,0)</f>
        <v>35</v>
      </c>
      <c r="H1001" s="11"/>
    </row>
    <row r="1002" spans="1:8" ht="15" customHeight="1">
      <c r="A1002" s="5">
        <v>45834</v>
      </c>
      <c r="B1002" s="6" t="s">
        <v>101</v>
      </c>
      <c r="C1002" s="6">
        <v>611141</v>
      </c>
      <c r="D1002" s="7">
        <v>10</v>
      </c>
      <c r="E1002" s="6"/>
      <c r="F1002" s="6"/>
      <c r="G1002">
        <f>_xlfn.XLOOKUP(B1002,[1]Hoja1!$A:$A,[1]Hoja1!$G:$G,0)</f>
        <v>17</v>
      </c>
      <c r="H1002" s="11"/>
    </row>
    <row r="1003" spans="1:8" ht="15" customHeight="1">
      <c r="A1003" s="5">
        <v>45834</v>
      </c>
      <c r="B1003" s="6" t="s">
        <v>39</v>
      </c>
      <c r="C1003" s="6">
        <v>42338</v>
      </c>
      <c r="D1003" s="7">
        <v>12</v>
      </c>
      <c r="E1003" s="6"/>
      <c r="F1003" s="6"/>
      <c r="G1003">
        <f>_xlfn.XLOOKUP(B1003,[1]Hoja1!$A:$A,[1]Hoja1!$G:$G,0)</f>
        <v>35</v>
      </c>
      <c r="H1003" s="11"/>
    </row>
    <row r="1004" spans="1:8" ht="15" customHeight="1">
      <c r="A1004" s="5">
        <v>45834</v>
      </c>
      <c r="B1004" s="6" t="s">
        <v>38</v>
      </c>
      <c r="C1004" s="6">
        <v>445980</v>
      </c>
      <c r="D1004" s="7">
        <v>30</v>
      </c>
      <c r="E1004" s="6"/>
      <c r="F1004" s="6"/>
      <c r="G1004">
        <f>_xlfn.XLOOKUP(B1004,[1]Hoja1!$A:$A,[1]Hoja1!$G:$G,0)</f>
        <v>15</v>
      </c>
      <c r="H1004" s="11"/>
    </row>
    <row r="1005" spans="1:8" ht="15" customHeight="1">
      <c r="A1005" s="5">
        <v>45834</v>
      </c>
      <c r="B1005" s="6" t="s">
        <v>53</v>
      </c>
      <c r="C1005" s="6"/>
      <c r="D1005" s="7">
        <v>9</v>
      </c>
      <c r="E1005" s="6" t="s">
        <v>77</v>
      </c>
      <c r="F1005" s="6">
        <v>822.7</v>
      </c>
      <c r="G1005">
        <f>_xlfn.XLOOKUP(B1005,[1]Hoja1!$A:$A,[1]Hoja1!$G:$G,0)</f>
        <v>20</v>
      </c>
      <c r="H1005" s="11"/>
    </row>
    <row r="1006" spans="1:8" ht="15" customHeight="1">
      <c r="A1006" s="5">
        <v>45834</v>
      </c>
      <c r="B1006" s="6" t="s">
        <v>110</v>
      </c>
      <c r="C1006" s="6"/>
      <c r="D1006" s="7">
        <v>15</v>
      </c>
      <c r="E1006" s="6"/>
      <c r="F1006" s="6"/>
      <c r="G1006">
        <f>_xlfn.XLOOKUP(B1006,[1]Hoja1!$A:$A,[1]Hoja1!$G:$G,0)</f>
        <v>19</v>
      </c>
      <c r="H1006" s="11"/>
    </row>
    <row r="1007" spans="1:8" ht="15" customHeight="1">
      <c r="A1007" s="5">
        <v>45834</v>
      </c>
      <c r="B1007" s="6" t="s">
        <v>141</v>
      </c>
      <c r="C1007" s="6">
        <v>304236</v>
      </c>
      <c r="D1007" s="7">
        <v>10</v>
      </c>
      <c r="E1007" s="6"/>
      <c r="F1007" s="6"/>
      <c r="G1007">
        <f>_xlfn.XLOOKUP(B1007,[1]Hoja1!$A:$A,[1]Hoja1!$G:$G,0)</f>
        <v>21</v>
      </c>
      <c r="H1007" s="11"/>
    </row>
    <row r="1008" spans="1:8" ht="15" customHeight="1">
      <c r="A1008" s="5">
        <v>45834</v>
      </c>
      <c r="B1008" s="6" t="s">
        <v>52</v>
      </c>
      <c r="C1008" s="6">
        <v>31566</v>
      </c>
      <c r="D1008" s="7">
        <v>5</v>
      </c>
      <c r="E1008" s="6"/>
      <c r="F1008" s="6"/>
      <c r="G1008">
        <f>_xlfn.XLOOKUP(B1008,[1]Hoja1!$A:$A,[1]Hoja1!$G:$G,0)</f>
        <v>33</v>
      </c>
      <c r="H1008" s="11"/>
    </row>
    <row r="1009" spans="1:8" ht="15" customHeight="1">
      <c r="A1009" s="5">
        <v>45834</v>
      </c>
      <c r="B1009" s="6" t="s">
        <v>28</v>
      </c>
      <c r="C1009" s="6">
        <v>214014</v>
      </c>
      <c r="D1009" s="7">
        <v>9</v>
      </c>
      <c r="E1009" s="6"/>
      <c r="F1009" s="6"/>
      <c r="G1009">
        <f>_xlfn.XLOOKUP(B1009,[1]Hoja1!$A:$A,[1]Hoja1!$G:$G,0)</f>
        <v>43</v>
      </c>
      <c r="H1009" s="11"/>
    </row>
    <row r="1010" spans="1:8" ht="15" customHeight="1">
      <c r="A1010" s="5">
        <v>45834</v>
      </c>
      <c r="B1010" s="6" t="s">
        <v>55</v>
      </c>
      <c r="C1010" s="6">
        <v>200034</v>
      </c>
      <c r="D1010" s="7">
        <v>12</v>
      </c>
      <c r="E1010" s="6"/>
      <c r="F1010" s="6"/>
      <c r="G1010">
        <f>_xlfn.XLOOKUP(B1010,[1]Hoja1!$A:$A,[1]Hoja1!$G:$G,0)</f>
        <v>38</v>
      </c>
      <c r="H1010" s="11"/>
    </row>
    <row r="1011" spans="1:8" ht="15" customHeight="1">
      <c r="A1011" s="5">
        <v>45834</v>
      </c>
      <c r="B1011" s="6" t="s">
        <v>56</v>
      </c>
      <c r="C1011" s="6">
        <v>9648</v>
      </c>
      <c r="D1011" s="7">
        <v>8</v>
      </c>
      <c r="E1011" s="6"/>
      <c r="F1011" s="6">
        <v>274.60000000000002</v>
      </c>
      <c r="G1011">
        <f>_xlfn.XLOOKUP(B1011,[1]Hoja1!$A:$A,[1]Hoja1!$G:$G,0)</f>
        <v>33</v>
      </c>
      <c r="H1011" s="11"/>
    </row>
    <row r="1012" spans="1:8" ht="15" customHeight="1">
      <c r="A1012" s="5">
        <v>45834</v>
      </c>
      <c r="B1012" s="6" t="s">
        <v>16</v>
      </c>
      <c r="C1012" s="6">
        <v>208404</v>
      </c>
      <c r="D1012" s="7">
        <v>10</v>
      </c>
      <c r="E1012" s="6"/>
      <c r="F1012" s="6"/>
      <c r="G1012">
        <f>_xlfn.XLOOKUP(B1012,[1]Hoja1!$A:$A,[1]Hoja1!$G:$G,0)</f>
        <v>33</v>
      </c>
      <c r="H1012" s="11"/>
    </row>
    <row r="1013" spans="1:8" ht="15" customHeight="1">
      <c r="A1013" s="5">
        <v>45834</v>
      </c>
      <c r="B1013" s="6" t="s">
        <v>24</v>
      </c>
      <c r="C1013" s="6">
        <v>98828</v>
      </c>
      <c r="D1013" s="7">
        <v>8</v>
      </c>
      <c r="E1013" s="6"/>
      <c r="F1013" s="6"/>
      <c r="G1013">
        <f>_xlfn.XLOOKUP(B1013,[1]Hoja1!$A:$A,[1]Hoja1!$G:$G,0)</f>
        <v>33</v>
      </c>
      <c r="H1013" s="11"/>
    </row>
    <row r="1014" spans="1:8" ht="15" customHeight="1">
      <c r="A1014" s="5">
        <v>45834</v>
      </c>
      <c r="B1014" s="6" t="s">
        <v>70</v>
      </c>
      <c r="C1014" s="6">
        <v>237567</v>
      </c>
      <c r="D1014" s="7">
        <v>9</v>
      </c>
      <c r="E1014" s="6"/>
      <c r="F1014" s="6"/>
      <c r="G1014">
        <f>_xlfn.XLOOKUP(B1014,[1]Hoja1!$A:$A,[1]Hoja1!$G:$G,0)</f>
        <v>33</v>
      </c>
      <c r="H1014" s="11"/>
    </row>
    <row r="1015" spans="1:8" ht="15" customHeight="1">
      <c r="A1015" s="5">
        <v>45834</v>
      </c>
      <c r="B1015" s="6" t="s">
        <v>40</v>
      </c>
      <c r="C1015" s="6">
        <v>142716</v>
      </c>
      <c r="D1015" s="7">
        <v>8.4619999999999997</v>
      </c>
      <c r="E1015" s="6"/>
      <c r="F1015" s="6"/>
      <c r="G1015">
        <f>_xlfn.XLOOKUP(B1015,[1]Hoja1!$A:$A,[1]Hoja1!$G:$G,0)</f>
        <v>33</v>
      </c>
      <c r="H1015" s="11"/>
    </row>
    <row r="1016" spans="1:8" ht="15" customHeight="1">
      <c r="A1016" s="5">
        <v>45834</v>
      </c>
      <c r="B1016" s="6" t="s">
        <v>67</v>
      </c>
      <c r="C1016" s="6">
        <v>989787</v>
      </c>
      <c r="D1016" s="7">
        <v>10</v>
      </c>
      <c r="E1016" s="6"/>
      <c r="F1016" s="6"/>
      <c r="G1016">
        <f>_xlfn.XLOOKUP(B1016,[1]Hoja1!$A:$A,[1]Hoja1!$G:$G,0)</f>
        <v>19</v>
      </c>
      <c r="H1016" s="11"/>
    </row>
    <row r="1017" spans="1:8" ht="15" customHeight="1">
      <c r="A1017" s="5">
        <v>45834</v>
      </c>
      <c r="B1017" s="6" t="s">
        <v>66</v>
      </c>
      <c r="C1017" s="6">
        <v>195830</v>
      </c>
      <c r="D1017" s="7">
        <v>10</v>
      </c>
      <c r="E1017" s="6"/>
      <c r="F1017" s="6"/>
      <c r="G1017">
        <f>_xlfn.XLOOKUP(B1017,[1]Hoja1!$A:$A,[1]Hoja1!$G:$G,0)</f>
        <v>33</v>
      </c>
      <c r="H1017" s="11"/>
    </row>
    <row r="1018" spans="1:8" ht="15" customHeight="1">
      <c r="A1018" s="5">
        <v>45834</v>
      </c>
      <c r="B1018" s="6" t="s">
        <v>54</v>
      </c>
      <c r="C1018" s="6">
        <v>4953</v>
      </c>
      <c r="D1018" s="7">
        <v>10</v>
      </c>
      <c r="E1018" s="6"/>
      <c r="F1018" s="6"/>
      <c r="G1018">
        <f>_xlfn.XLOOKUP(B1018,[1]Hoja1!$A:$A,[1]Hoja1!$G:$G,0)</f>
        <v>31</v>
      </c>
      <c r="H1018" s="11"/>
    </row>
    <row r="1019" spans="1:8" ht="15" customHeight="1">
      <c r="A1019" s="5">
        <v>45834</v>
      </c>
      <c r="B1019" s="6" t="s">
        <v>19</v>
      </c>
      <c r="C1019" s="6">
        <v>106285</v>
      </c>
      <c r="D1019" s="7">
        <v>20</v>
      </c>
      <c r="E1019" s="6" t="s">
        <v>81</v>
      </c>
      <c r="F1019" s="6"/>
      <c r="G1019">
        <f>_xlfn.XLOOKUP(B1019,[1]Hoja1!$A:$A,[1]Hoja1!$G:$G,0)</f>
        <v>20</v>
      </c>
      <c r="H1019" s="11"/>
    </row>
    <row r="1020" spans="1:8" ht="15" customHeight="1">
      <c r="A1020" s="5">
        <v>45834</v>
      </c>
      <c r="B1020" s="6" t="s">
        <v>17</v>
      </c>
      <c r="C1020" s="6">
        <v>639788</v>
      </c>
      <c r="D1020" s="7">
        <v>28</v>
      </c>
      <c r="E1020" s="6" t="s">
        <v>81</v>
      </c>
      <c r="F1020" s="6"/>
      <c r="G1020">
        <f>_xlfn.XLOOKUP(B1020,[1]Hoja1!$A:$A,[1]Hoja1!$G:$G,0)</f>
        <v>14</v>
      </c>
      <c r="H1020" s="11"/>
    </row>
    <row r="1021" spans="1:8" ht="15" customHeight="1">
      <c r="A1021" s="5">
        <v>45834</v>
      </c>
      <c r="B1021" s="6" t="s">
        <v>71</v>
      </c>
      <c r="C1021" s="6">
        <v>730148</v>
      </c>
      <c r="D1021" s="7">
        <v>16.574000000000002</v>
      </c>
      <c r="E1021" s="6"/>
      <c r="F1021" s="6"/>
      <c r="G1021">
        <f>_xlfn.XLOOKUP(B1021,[1]Hoja1!$A:$A,[1]Hoja1!$G:$G,0)</f>
        <v>33</v>
      </c>
      <c r="H1021" s="11"/>
    </row>
    <row r="1022" spans="1:8" ht="15" customHeight="1">
      <c r="A1022" s="5">
        <v>45834</v>
      </c>
      <c r="B1022" s="6" t="s">
        <v>53</v>
      </c>
      <c r="C1022" s="6">
        <v>115406</v>
      </c>
      <c r="D1022" s="7">
        <v>17</v>
      </c>
      <c r="E1022" s="6"/>
      <c r="F1022" s="6"/>
      <c r="G1022">
        <f>_xlfn.XLOOKUP(B1022,[1]Hoja1!$A:$A,[1]Hoja1!$G:$G,0)</f>
        <v>20</v>
      </c>
      <c r="H1022" s="11"/>
    </row>
    <row r="1023" spans="1:8" ht="15" customHeight="1">
      <c r="A1023" s="5">
        <v>45834</v>
      </c>
      <c r="B1023" s="6" t="s">
        <v>134</v>
      </c>
      <c r="C1023" s="6">
        <v>426679</v>
      </c>
      <c r="D1023" s="7">
        <v>30.05</v>
      </c>
      <c r="E1023" s="6"/>
      <c r="F1023" s="6"/>
      <c r="G1023">
        <f>_xlfn.XLOOKUP(B1023,[1]Hoja1!$A:$A,[1]Hoja1!$G:$G,0)</f>
        <v>12</v>
      </c>
      <c r="H1023" s="11"/>
    </row>
    <row r="1024" spans="1:8" ht="15" customHeight="1">
      <c r="A1024" s="5">
        <v>45834</v>
      </c>
      <c r="B1024" s="6" t="s">
        <v>37</v>
      </c>
      <c r="C1024" s="6">
        <v>140553</v>
      </c>
      <c r="D1024" s="7">
        <v>9</v>
      </c>
      <c r="E1024" s="6"/>
      <c r="F1024" s="6"/>
      <c r="G1024">
        <f>_xlfn.XLOOKUP(B1024,[1]Hoja1!$A:$A,[1]Hoja1!$G:$G,0)</f>
        <v>32</v>
      </c>
      <c r="H1024" s="11"/>
    </row>
    <row r="1025" spans="1:8" ht="15" customHeight="1">
      <c r="A1025" s="5">
        <v>45835</v>
      </c>
      <c r="B1025" s="6" t="s">
        <v>110</v>
      </c>
      <c r="C1025" s="6">
        <v>23456</v>
      </c>
      <c r="D1025" s="7">
        <v>8</v>
      </c>
      <c r="E1025" s="6"/>
      <c r="F1025" s="6"/>
      <c r="G1025">
        <f>_xlfn.XLOOKUP(B1025,[1]Hoja1!$A:$A,[1]Hoja1!$G:$G,0)</f>
        <v>19</v>
      </c>
      <c r="H1025" s="11"/>
    </row>
    <row r="1026" spans="1:8" ht="15" customHeight="1">
      <c r="A1026" s="5">
        <v>45835</v>
      </c>
      <c r="B1026" s="6" t="s">
        <v>131</v>
      </c>
      <c r="C1026" s="6">
        <v>92791</v>
      </c>
      <c r="D1026" s="7">
        <v>10</v>
      </c>
      <c r="E1026" s="6" t="s">
        <v>142</v>
      </c>
      <c r="F1026" s="6"/>
      <c r="G1026">
        <f>_xlfn.XLOOKUP(B1026,[1]Hoja1!$A:$A,[1]Hoja1!$G:$G,0)</f>
        <v>14</v>
      </c>
      <c r="H1026" s="11"/>
    </row>
    <row r="1027" spans="1:8" ht="15" customHeight="1">
      <c r="A1027" s="5">
        <v>45835</v>
      </c>
      <c r="B1027" s="6" t="s">
        <v>62</v>
      </c>
      <c r="C1027" s="6">
        <v>192718</v>
      </c>
      <c r="D1027" s="7">
        <v>8</v>
      </c>
      <c r="E1027" s="6" t="s">
        <v>81</v>
      </c>
      <c r="F1027" s="6"/>
      <c r="G1027">
        <f>_xlfn.XLOOKUP(B1027,[1]Hoja1!$A:$A,[1]Hoja1!$G:$G,0)</f>
        <v>39</v>
      </c>
      <c r="H1027" s="11"/>
    </row>
    <row r="1028" spans="1:8" ht="15" customHeight="1">
      <c r="A1028" s="5">
        <v>45835</v>
      </c>
      <c r="B1028" s="6" t="s">
        <v>18</v>
      </c>
      <c r="C1028" s="6">
        <v>154895</v>
      </c>
      <c r="D1028" s="7">
        <v>9</v>
      </c>
      <c r="E1028" s="6" t="s">
        <v>81</v>
      </c>
      <c r="F1028" s="6"/>
      <c r="G1028">
        <f>_xlfn.XLOOKUP(B1028,[1]Hoja1!$A:$A,[1]Hoja1!$G:$G,0)</f>
        <v>42</v>
      </c>
      <c r="H1028" s="11"/>
    </row>
    <row r="1029" spans="1:8" ht="15" customHeight="1">
      <c r="A1029" s="5">
        <v>45835</v>
      </c>
      <c r="B1029" s="6" t="s">
        <v>12</v>
      </c>
      <c r="C1029" s="6">
        <v>54372</v>
      </c>
      <c r="D1029" s="7">
        <v>9</v>
      </c>
      <c r="E1029" s="6" t="s">
        <v>81</v>
      </c>
      <c r="F1029" s="6"/>
      <c r="G1029">
        <f>_xlfn.XLOOKUP(B1029,[1]Hoja1!$A:$A,[1]Hoja1!$G:$G,0)</f>
        <v>33</v>
      </c>
      <c r="H1029" s="11"/>
    </row>
    <row r="1030" spans="1:8" ht="15" customHeight="1">
      <c r="A1030" s="5">
        <v>45835</v>
      </c>
      <c r="B1030" s="6" t="s">
        <v>10</v>
      </c>
      <c r="C1030" s="6">
        <v>140918</v>
      </c>
      <c r="D1030" s="7">
        <v>10</v>
      </c>
      <c r="E1030" s="6" t="s">
        <v>81</v>
      </c>
      <c r="F1030" s="6"/>
      <c r="G1030">
        <f>_xlfn.XLOOKUP(B1030,[1]Hoja1!$A:$A,[1]Hoja1!$G:$G,0)</f>
        <v>40</v>
      </c>
      <c r="H1030" s="11"/>
    </row>
    <row r="1031" spans="1:8" ht="15" customHeight="1">
      <c r="A1031" s="5">
        <v>45835</v>
      </c>
      <c r="B1031" s="6" t="s">
        <v>101</v>
      </c>
      <c r="C1031" s="6">
        <v>611358</v>
      </c>
      <c r="D1031" s="7">
        <v>13</v>
      </c>
      <c r="E1031" s="6" t="s">
        <v>100</v>
      </c>
      <c r="F1031" s="6"/>
      <c r="G1031">
        <f>_xlfn.XLOOKUP(B1031,[1]Hoja1!$A:$A,[1]Hoja1!$G:$G,0)</f>
        <v>17</v>
      </c>
      <c r="H1031" s="11"/>
    </row>
    <row r="1032" spans="1:8" ht="15" customHeight="1">
      <c r="A1032" s="5">
        <v>45835</v>
      </c>
      <c r="B1032" s="6" t="s">
        <v>82</v>
      </c>
      <c r="C1032" s="6">
        <v>460232</v>
      </c>
      <c r="D1032" s="7">
        <v>8</v>
      </c>
      <c r="E1032" s="6" t="s">
        <v>100</v>
      </c>
      <c r="F1032" s="6"/>
      <c r="G1032">
        <f>_xlfn.XLOOKUP(B1032,[1]Hoja1!$A:$A,[1]Hoja1!$G:$G,0)</f>
        <v>38</v>
      </c>
      <c r="H1032" s="11"/>
    </row>
    <row r="1033" spans="1:8" ht="15" customHeight="1">
      <c r="A1033" s="5">
        <v>45835</v>
      </c>
      <c r="B1033" s="6" t="s">
        <v>30</v>
      </c>
      <c r="C1033" s="6">
        <v>80860</v>
      </c>
      <c r="D1033" s="7">
        <v>9</v>
      </c>
      <c r="E1033" s="6" t="s">
        <v>81</v>
      </c>
      <c r="F1033" s="6"/>
      <c r="G1033">
        <f>_xlfn.XLOOKUP(B1033,[1]Hoja1!$A:$A,[1]Hoja1!$G:$G,0)</f>
        <v>33</v>
      </c>
      <c r="H1033" s="11"/>
    </row>
    <row r="1034" spans="1:8" ht="15" customHeight="1">
      <c r="A1034" s="5">
        <v>45835</v>
      </c>
      <c r="B1034" s="6" t="s">
        <v>29</v>
      </c>
      <c r="C1034" s="6">
        <v>416832</v>
      </c>
      <c r="D1034" s="7">
        <v>12</v>
      </c>
      <c r="E1034" s="6" t="s">
        <v>100</v>
      </c>
      <c r="F1034" s="6"/>
      <c r="G1034">
        <f>_xlfn.XLOOKUP(B1034,[1]Hoja1!$A:$A,[1]Hoja1!$G:$G,0)</f>
        <v>33</v>
      </c>
      <c r="H1034" s="11"/>
    </row>
    <row r="1035" spans="1:8" ht="15" customHeight="1">
      <c r="A1035" s="15">
        <v>45835</v>
      </c>
      <c r="B1035" s="6" t="s">
        <v>34</v>
      </c>
      <c r="C1035" s="11">
        <v>18442</v>
      </c>
      <c r="D1035" s="17">
        <v>8</v>
      </c>
      <c r="E1035" s="11" t="s">
        <v>100</v>
      </c>
      <c r="F1035" s="11"/>
      <c r="G1035">
        <f>_xlfn.XLOOKUP(B1035,[1]Hoja1!$A:$A,[1]Hoja1!$G:$G,0)</f>
        <v>38</v>
      </c>
      <c r="H1035" s="11"/>
    </row>
    <row r="1036" spans="1:8" ht="15" customHeight="1">
      <c r="A1036" s="15">
        <v>45835</v>
      </c>
      <c r="B1036" s="6" t="s">
        <v>32</v>
      </c>
      <c r="C1036" s="11">
        <v>36865</v>
      </c>
      <c r="D1036" s="17">
        <v>9</v>
      </c>
      <c r="E1036" s="11" t="s">
        <v>81</v>
      </c>
      <c r="F1036" s="11"/>
      <c r="G1036">
        <f>_xlfn.XLOOKUP(B1036,[1]Hoja1!$A:$A,[1]Hoja1!$G:$G,0)</f>
        <v>30</v>
      </c>
      <c r="H1036" s="11"/>
    </row>
    <row r="1037" spans="1:8" ht="15" customHeight="1">
      <c r="A1037" s="5">
        <v>45835</v>
      </c>
      <c r="B1037" s="6" t="s">
        <v>137</v>
      </c>
      <c r="C1037" s="6">
        <v>73116</v>
      </c>
      <c r="D1037" s="7">
        <v>8</v>
      </c>
      <c r="E1037" s="6" t="s">
        <v>100</v>
      </c>
      <c r="F1037" s="6"/>
      <c r="G1037">
        <f>_xlfn.XLOOKUP(B1037,[1]Hoja1!$A:$A,[1]Hoja1!$G:$G,0)</f>
        <v>33</v>
      </c>
      <c r="H1037" s="11"/>
    </row>
    <row r="1038" spans="1:8" ht="15" customHeight="1">
      <c r="A1038" s="5">
        <v>45835</v>
      </c>
      <c r="B1038" s="6" t="s">
        <v>47</v>
      </c>
      <c r="C1038" s="6">
        <v>348417</v>
      </c>
      <c r="D1038" s="7">
        <v>25</v>
      </c>
      <c r="E1038" s="6" t="s">
        <v>81</v>
      </c>
      <c r="F1038" s="6"/>
      <c r="G1038">
        <f>_xlfn.XLOOKUP(B1038,[1]Hoja1!$A:$A,[1]Hoja1!$G:$G,0)</f>
        <v>16</v>
      </c>
      <c r="H1038" s="11"/>
    </row>
    <row r="1039" spans="1:8" ht="15" customHeight="1">
      <c r="A1039" s="15">
        <v>45835</v>
      </c>
      <c r="B1039" s="6" t="s">
        <v>69</v>
      </c>
      <c r="C1039" s="11">
        <v>3637</v>
      </c>
      <c r="D1039" s="7">
        <v>10</v>
      </c>
      <c r="E1039" s="11" t="s">
        <v>81</v>
      </c>
      <c r="F1039" s="11"/>
      <c r="G1039">
        <f>_xlfn.XLOOKUP(B1039,[1]Hoja1!$A:$A,[1]Hoja1!$G:$G,0)</f>
        <v>35</v>
      </c>
      <c r="H1039" s="11"/>
    </row>
    <row r="1040" spans="1:8" ht="15" customHeight="1">
      <c r="A1040" s="15">
        <v>45835</v>
      </c>
      <c r="B1040" s="6" t="s">
        <v>93</v>
      </c>
      <c r="C1040" s="11">
        <v>406686</v>
      </c>
      <c r="D1040" s="17">
        <v>15</v>
      </c>
      <c r="E1040" s="11" t="s">
        <v>81</v>
      </c>
      <c r="F1040" s="11"/>
      <c r="G1040">
        <f>_xlfn.XLOOKUP(B1040,[1]Hoja1!$A:$A,[1]Hoja1!$G:$G,0)</f>
        <v>30</v>
      </c>
      <c r="H1040" s="11"/>
    </row>
    <row r="1041" spans="1:8" ht="15" customHeight="1">
      <c r="A1041" s="15">
        <v>45835</v>
      </c>
      <c r="B1041" s="6" t="s">
        <v>51</v>
      </c>
      <c r="C1041" s="11">
        <v>855857</v>
      </c>
      <c r="D1041" s="17">
        <v>35</v>
      </c>
      <c r="E1041" s="11" t="s">
        <v>100</v>
      </c>
      <c r="F1041" s="11"/>
      <c r="G1041">
        <f>_xlfn.XLOOKUP(B1041,[1]Hoja1!$A:$A,[1]Hoja1!$G:$G,0)</f>
        <v>19</v>
      </c>
      <c r="H1041" s="11"/>
    </row>
    <row r="1042" spans="1:8" ht="15" customHeight="1">
      <c r="A1042" s="5">
        <v>45835</v>
      </c>
      <c r="B1042" s="6" t="s">
        <v>25</v>
      </c>
      <c r="C1042" s="6">
        <v>235167</v>
      </c>
      <c r="D1042" s="7">
        <v>14</v>
      </c>
      <c r="E1042" s="6"/>
      <c r="F1042" s="6"/>
      <c r="G1042">
        <f>_xlfn.XLOOKUP(B1042,[1]Hoja1!$A:$A,[1]Hoja1!$G:$G,0)</f>
        <v>33</v>
      </c>
      <c r="H1042" s="11"/>
    </row>
    <row r="1043" spans="1:8" ht="15" customHeight="1">
      <c r="A1043" s="5">
        <v>45835</v>
      </c>
      <c r="B1043" s="6" t="s">
        <v>38</v>
      </c>
      <c r="C1043" s="6">
        <v>446343</v>
      </c>
      <c r="D1043" s="7">
        <v>30</v>
      </c>
      <c r="E1043" s="6" t="s">
        <v>143</v>
      </c>
      <c r="F1043" s="6">
        <v>78560.3</v>
      </c>
      <c r="G1043">
        <f>_xlfn.XLOOKUP(B1043,[1]Hoja1!$A:$A,[1]Hoja1!$G:$G,0)</f>
        <v>15</v>
      </c>
      <c r="H1043" s="11"/>
    </row>
    <row r="1044" spans="1:8" ht="15" customHeight="1">
      <c r="A1044" s="5">
        <v>45835</v>
      </c>
      <c r="B1044" s="6" t="s">
        <v>120</v>
      </c>
      <c r="C1044" s="6">
        <v>326952</v>
      </c>
      <c r="D1044" s="7">
        <v>13</v>
      </c>
      <c r="E1044" s="6" t="s">
        <v>81</v>
      </c>
      <c r="F1044" s="6"/>
      <c r="G1044">
        <f>_xlfn.XLOOKUP(B1044,[1]Hoja1!$A:$A,[1]Hoja1!$G:$G,0)</f>
        <v>38</v>
      </c>
      <c r="H1044" s="11"/>
    </row>
    <row r="1045" spans="1:8" ht="15" customHeight="1">
      <c r="A1045" s="5">
        <v>45835</v>
      </c>
      <c r="B1045" s="6" t="s">
        <v>73</v>
      </c>
      <c r="C1045" s="6">
        <v>167350</v>
      </c>
      <c r="D1045" s="7">
        <v>10</v>
      </c>
      <c r="E1045" s="6" t="s">
        <v>81</v>
      </c>
      <c r="F1045" s="6"/>
      <c r="G1045">
        <f>_xlfn.XLOOKUP(B1045,[1]Hoja1!$A:$A,[1]Hoja1!$G:$G,0)</f>
        <v>38</v>
      </c>
      <c r="H1045" s="11"/>
    </row>
    <row r="1046" spans="1:8" ht="15" customHeight="1">
      <c r="A1046" s="5">
        <v>45835</v>
      </c>
      <c r="B1046" s="6" t="s">
        <v>45</v>
      </c>
      <c r="C1046" s="6">
        <v>170800</v>
      </c>
      <c r="D1046" s="7">
        <v>4</v>
      </c>
      <c r="E1046" s="6" t="s">
        <v>81</v>
      </c>
      <c r="F1046" s="6"/>
      <c r="G1046">
        <f>_xlfn.XLOOKUP(B1046,[1]Hoja1!$A:$A,[1]Hoja1!$G:$G,0)</f>
        <v>29</v>
      </c>
      <c r="H1046" s="11"/>
    </row>
    <row r="1047" spans="1:8" ht="15" customHeight="1">
      <c r="A1047" s="5">
        <v>45835</v>
      </c>
      <c r="B1047" s="6" t="s">
        <v>49</v>
      </c>
      <c r="C1047" s="6">
        <v>51635</v>
      </c>
      <c r="D1047" s="7">
        <v>9</v>
      </c>
      <c r="E1047" s="6" t="s">
        <v>81</v>
      </c>
      <c r="F1047" s="6"/>
      <c r="G1047">
        <f>_xlfn.XLOOKUP(B1047,[1]Hoja1!$A:$A,[1]Hoja1!$G:$G,0)</f>
        <v>35</v>
      </c>
      <c r="H1047" s="11"/>
    </row>
    <row r="1048" spans="1:8" ht="15" customHeight="1">
      <c r="A1048" s="5">
        <v>45835</v>
      </c>
      <c r="B1048" s="6" t="s">
        <v>67</v>
      </c>
      <c r="C1048" s="6">
        <v>990199</v>
      </c>
      <c r="D1048" s="7">
        <v>18</v>
      </c>
      <c r="E1048" s="6" t="s">
        <v>100</v>
      </c>
      <c r="F1048" s="6"/>
      <c r="G1048">
        <f>_xlfn.XLOOKUP(B1048,[1]Hoja1!$A:$A,[1]Hoja1!$G:$G,0)</f>
        <v>19</v>
      </c>
      <c r="H1048" s="11"/>
    </row>
    <row r="1049" spans="1:8" ht="15" customHeight="1">
      <c r="A1049" s="5">
        <v>45835</v>
      </c>
      <c r="B1049" s="6" t="s">
        <v>22</v>
      </c>
      <c r="C1049" s="6">
        <v>165974</v>
      </c>
      <c r="D1049" s="7">
        <v>9</v>
      </c>
      <c r="E1049" s="6" t="s">
        <v>81</v>
      </c>
      <c r="F1049" s="6"/>
      <c r="G1049">
        <f>_xlfn.XLOOKUP(B1049,[1]Hoja1!$A:$A,[1]Hoja1!$G:$G,0)</f>
        <v>38</v>
      </c>
      <c r="H1049" s="11"/>
    </row>
    <row r="1050" spans="1:8" ht="15" customHeight="1">
      <c r="A1050" s="5">
        <v>45835</v>
      </c>
      <c r="B1050" s="6" t="s">
        <v>22</v>
      </c>
      <c r="C1050" s="6">
        <v>166352</v>
      </c>
      <c r="D1050" s="7">
        <v>9</v>
      </c>
      <c r="E1050" s="6" t="s">
        <v>130</v>
      </c>
      <c r="F1050" s="6"/>
      <c r="G1050">
        <f>_xlfn.XLOOKUP(B1050,[1]Hoja1!$A:$A,[1]Hoja1!$G:$G,0)</f>
        <v>38</v>
      </c>
      <c r="H1050" s="11"/>
    </row>
    <row r="1051" spans="1:8" ht="15" customHeight="1">
      <c r="A1051" s="5">
        <v>45835</v>
      </c>
      <c r="B1051" s="6" t="s">
        <v>20</v>
      </c>
      <c r="C1051" s="6">
        <v>202696</v>
      </c>
      <c r="D1051" s="7">
        <v>10</v>
      </c>
      <c r="E1051" s="6" t="s">
        <v>100</v>
      </c>
      <c r="F1051" s="6"/>
      <c r="G1051">
        <f>_xlfn.XLOOKUP(B1051,[1]Hoja1!$A:$A,[1]Hoja1!$G:$G,0)</f>
        <v>26</v>
      </c>
      <c r="H1051" s="11"/>
    </row>
    <row r="1052" spans="1:8" ht="15" customHeight="1">
      <c r="A1052" s="15">
        <v>45835</v>
      </c>
      <c r="B1052" s="6" t="s">
        <v>35</v>
      </c>
      <c r="C1052" s="11">
        <v>55709</v>
      </c>
      <c r="D1052" s="17">
        <v>8</v>
      </c>
      <c r="E1052" s="11" t="s">
        <v>81</v>
      </c>
      <c r="F1052" s="11"/>
      <c r="G1052">
        <f>_xlfn.XLOOKUP(B1052,[1]Hoja1!$A:$A,[1]Hoja1!$G:$G,0)</f>
        <v>35</v>
      </c>
      <c r="H1052" s="11"/>
    </row>
    <row r="1053" spans="1:8" ht="15" customHeight="1">
      <c r="A1053" s="15">
        <v>45835</v>
      </c>
      <c r="B1053" s="6" t="s">
        <v>15</v>
      </c>
      <c r="C1053" s="6">
        <v>172007</v>
      </c>
      <c r="D1053" s="7">
        <v>20</v>
      </c>
      <c r="E1053" s="6" t="s">
        <v>81</v>
      </c>
      <c r="F1053" s="6"/>
      <c r="G1053">
        <f>_xlfn.XLOOKUP(B1053,[1]Hoja1!$A:$A,[1]Hoja1!$G:$G,0)</f>
        <v>16</v>
      </c>
      <c r="H1053" s="11"/>
    </row>
    <row r="1054" spans="1:8" ht="15" customHeight="1">
      <c r="A1054" s="5">
        <v>45835</v>
      </c>
      <c r="B1054" s="6" t="s">
        <v>43</v>
      </c>
      <c r="C1054" s="6">
        <v>14492</v>
      </c>
      <c r="D1054" s="7">
        <v>9</v>
      </c>
      <c r="E1054" s="6"/>
      <c r="F1054" s="6">
        <v>4484.2</v>
      </c>
      <c r="G1054">
        <f>_xlfn.XLOOKUP(B1054,[1]Hoja1!$A:$A,[1]Hoja1!$G:$G,0)</f>
        <v>35</v>
      </c>
      <c r="H1054" s="11"/>
    </row>
    <row r="1055" spans="1:8" ht="15" customHeight="1">
      <c r="A1055" s="5">
        <v>45835</v>
      </c>
      <c r="B1055" s="6" t="s">
        <v>19</v>
      </c>
      <c r="C1055" s="6">
        <v>106652</v>
      </c>
      <c r="D1055" s="7">
        <v>20</v>
      </c>
      <c r="E1055" s="6"/>
      <c r="F1055" s="6"/>
      <c r="G1055">
        <f>_xlfn.XLOOKUP(B1055,[1]Hoja1!$A:$A,[1]Hoja1!$G:$G,0)</f>
        <v>20</v>
      </c>
      <c r="H1055" s="11"/>
    </row>
    <row r="1056" spans="1:8" ht="15" customHeight="1">
      <c r="A1056" s="5">
        <v>45835</v>
      </c>
      <c r="B1056" s="6" t="s">
        <v>26</v>
      </c>
      <c r="C1056" s="6">
        <v>623608</v>
      </c>
      <c r="D1056" s="7">
        <v>15</v>
      </c>
      <c r="E1056" s="6" t="s">
        <v>144</v>
      </c>
      <c r="F1056" s="6"/>
      <c r="G1056">
        <f>_xlfn.XLOOKUP(B1056,[1]Hoja1!$A:$A,[1]Hoja1!$G:$G,0)</f>
        <v>17</v>
      </c>
      <c r="H1056" s="11"/>
    </row>
    <row r="1057" spans="1:8" ht="15" customHeight="1">
      <c r="A1057" s="15">
        <v>45835</v>
      </c>
      <c r="B1057" s="6" t="s">
        <v>18</v>
      </c>
      <c r="C1057" s="6">
        <v>155226</v>
      </c>
      <c r="D1057" s="7">
        <v>10</v>
      </c>
      <c r="E1057" s="6"/>
      <c r="F1057" s="6"/>
      <c r="G1057">
        <f>_xlfn.XLOOKUP(B1057,[1]Hoja1!$A:$A,[1]Hoja1!$G:$G,0)</f>
        <v>42</v>
      </c>
      <c r="H1057" s="11"/>
    </row>
    <row r="1058" spans="1:8" ht="15" customHeight="1">
      <c r="A1058" s="15">
        <v>45835</v>
      </c>
      <c r="B1058" s="6" t="s">
        <v>67</v>
      </c>
      <c r="C1058" s="6">
        <v>990399</v>
      </c>
      <c r="D1058" s="7">
        <v>10</v>
      </c>
      <c r="E1058" s="6"/>
      <c r="F1058" s="6"/>
      <c r="G1058">
        <f>_xlfn.XLOOKUP(B1058,[1]Hoja1!$A:$A,[1]Hoja1!$G:$G,0)</f>
        <v>19</v>
      </c>
      <c r="H1058" s="11"/>
    </row>
    <row r="1059" spans="1:8" ht="15" customHeight="1">
      <c r="A1059" s="15">
        <v>45835</v>
      </c>
      <c r="B1059" s="6" t="s">
        <v>101</v>
      </c>
      <c r="C1059" s="6">
        <v>611484</v>
      </c>
      <c r="D1059" s="7">
        <v>10</v>
      </c>
      <c r="E1059" s="6"/>
      <c r="F1059" s="6"/>
      <c r="G1059">
        <f>_xlfn.XLOOKUP(B1059,[1]Hoja1!$A:$A,[1]Hoja1!$G:$G,0)</f>
        <v>17</v>
      </c>
      <c r="H1059" s="11"/>
    </row>
    <row r="1060" spans="1:8" ht="15" customHeight="1">
      <c r="A1060" s="15">
        <v>45835</v>
      </c>
      <c r="B1060" s="6" t="s">
        <v>21</v>
      </c>
      <c r="C1060" s="6">
        <v>59073</v>
      </c>
      <c r="D1060" s="7">
        <v>7.3849999999999998</v>
      </c>
      <c r="E1060" s="6"/>
      <c r="F1060" s="6"/>
      <c r="G1060">
        <f>_xlfn.XLOOKUP(B1060,[1]Hoja1!$A:$A,[1]Hoja1!$G:$G,0)</f>
        <v>33</v>
      </c>
      <c r="H1060" s="11"/>
    </row>
    <row r="1061" spans="1:8" ht="15" customHeight="1">
      <c r="A1061" s="15">
        <v>45835</v>
      </c>
      <c r="B1061" s="6" t="s">
        <v>62</v>
      </c>
      <c r="C1061" s="6">
        <v>193013</v>
      </c>
      <c r="D1061" s="7">
        <v>8</v>
      </c>
      <c r="E1061" s="6"/>
      <c r="F1061" s="6"/>
      <c r="G1061">
        <f>_xlfn.XLOOKUP(B1061,[1]Hoja1!$A:$A,[1]Hoja1!$G:$G,0)</f>
        <v>39</v>
      </c>
      <c r="H1061" s="11"/>
    </row>
    <row r="1062" spans="1:8" ht="15" customHeight="1">
      <c r="A1062" s="15">
        <v>45835</v>
      </c>
      <c r="B1062" s="6" t="s">
        <v>145</v>
      </c>
      <c r="C1062" s="6">
        <v>207309</v>
      </c>
      <c r="D1062" s="7">
        <v>10</v>
      </c>
      <c r="E1062" s="6"/>
      <c r="F1062" s="6"/>
      <c r="G1062">
        <f>_xlfn.XLOOKUP(B1062,[1]Hoja1!$A:$A,[1]Hoja1!$G:$G,0)</f>
        <v>40</v>
      </c>
      <c r="H1062" s="11"/>
    </row>
    <row r="1063" spans="1:8" ht="15" customHeight="1">
      <c r="A1063" s="15">
        <v>45835</v>
      </c>
      <c r="B1063" s="6" t="s">
        <v>65</v>
      </c>
      <c r="C1063" s="6">
        <v>64780</v>
      </c>
      <c r="D1063" s="7">
        <v>9</v>
      </c>
      <c r="E1063" s="6"/>
      <c r="F1063" s="6"/>
      <c r="G1063">
        <f>_xlfn.XLOOKUP(B1063,[1]Hoja1!$A:$A,[1]Hoja1!$G:$G,0)</f>
        <v>31</v>
      </c>
      <c r="H1063" s="11"/>
    </row>
    <row r="1064" spans="1:8" ht="15" customHeight="1">
      <c r="A1064" s="15">
        <v>45835</v>
      </c>
      <c r="B1064" s="6" t="s">
        <v>37</v>
      </c>
      <c r="C1064" s="6">
        <v>140783</v>
      </c>
      <c r="D1064" s="7">
        <v>8</v>
      </c>
      <c r="E1064" s="6"/>
      <c r="F1064" s="6"/>
      <c r="G1064">
        <f>_xlfn.XLOOKUP(B1064,[1]Hoja1!$A:$A,[1]Hoja1!$G:$G,0)</f>
        <v>32</v>
      </c>
      <c r="H1064" s="11"/>
    </row>
    <row r="1065" spans="1:8" ht="15" customHeight="1">
      <c r="A1065" s="15">
        <v>45835</v>
      </c>
      <c r="B1065" s="6" t="s">
        <v>29</v>
      </c>
      <c r="C1065" s="6">
        <v>416832</v>
      </c>
      <c r="D1065" s="7">
        <v>12</v>
      </c>
      <c r="E1065" s="6"/>
      <c r="F1065" s="6"/>
      <c r="G1065">
        <f>_xlfn.XLOOKUP(B1065,[1]Hoja1!$A:$A,[1]Hoja1!$G:$G,0)</f>
        <v>33</v>
      </c>
      <c r="H1065" s="11"/>
    </row>
    <row r="1066" spans="1:8" ht="15" customHeight="1">
      <c r="A1066" s="15">
        <v>45835</v>
      </c>
      <c r="B1066" s="6" t="s">
        <v>41</v>
      </c>
      <c r="C1066" s="6">
        <v>51402</v>
      </c>
      <c r="D1066" s="7">
        <v>10</v>
      </c>
      <c r="E1066" s="6"/>
      <c r="F1066" s="6"/>
      <c r="G1066">
        <f>_xlfn.XLOOKUP(B1066,[1]Hoja1!$A:$A,[1]Hoja1!$G:$G,0)</f>
        <v>33</v>
      </c>
      <c r="H1066" s="11"/>
    </row>
    <row r="1067" spans="1:8" ht="15" customHeight="1">
      <c r="A1067" s="15">
        <v>45835</v>
      </c>
      <c r="B1067" s="6" t="s">
        <v>24</v>
      </c>
      <c r="C1067" s="6">
        <v>98921</v>
      </c>
      <c r="D1067" s="7">
        <v>8</v>
      </c>
      <c r="E1067" s="6"/>
      <c r="F1067" s="6"/>
      <c r="G1067">
        <f>_xlfn.XLOOKUP(B1067,[1]Hoja1!$A:$A,[1]Hoja1!$G:$G,0)</f>
        <v>33</v>
      </c>
      <c r="H1067" s="11"/>
    </row>
    <row r="1068" spans="1:8" ht="15" customHeight="1">
      <c r="A1068" s="15">
        <v>45835</v>
      </c>
      <c r="B1068" s="6" t="s">
        <v>52</v>
      </c>
      <c r="C1068" s="6">
        <v>31672</v>
      </c>
      <c r="D1068" s="7">
        <v>5</v>
      </c>
      <c r="E1068" s="6"/>
      <c r="F1068" s="6"/>
      <c r="G1068">
        <f>_xlfn.XLOOKUP(B1068,[1]Hoja1!$A:$A,[1]Hoja1!$G:$G,0)</f>
        <v>33</v>
      </c>
      <c r="H1068" s="11"/>
    </row>
    <row r="1069" spans="1:8" ht="15" customHeight="1">
      <c r="A1069" s="15">
        <v>45835</v>
      </c>
      <c r="B1069" s="6" t="s">
        <v>16</v>
      </c>
      <c r="C1069" s="6">
        <v>208627</v>
      </c>
      <c r="D1069" s="7">
        <v>7</v>
      </c>
      <c r="E1069" s="6"/>
      <c r="F1069" s="6"/>
      <c r="G1069">
        <f>_xlfn.XLOOKUP(B1069,[1]Hoja1!$A:$A,[1]Hoja1!$G:$G,0)</f>
        <v>33</v>
      </c>
      <c r="H1069" s="11"/>
    </row>
    <row r="1070" spans="1:8" ht="15" customHeight="1">
      <c r="A1070" s="15">
        <v>45835</v>
      </c>
      <c r="B1070" s="6" t="s">
        <v>28</v>
      </c>
      <c r="C1070" s="6">
        <v>214313</v>
      </c>
      <c r="D1070" s="7">
        <v>9</v>
      </c>
      <c r="E1070" s="6"/>
      <c r="F1070" s="6"/>
      <c r="G1070">
        <f>_xlfn.XLOOKUP(B1070,[1]Hoja1!$A:$A,[1]Hoja1!$G:$G,0)</f>
        <v>43</v>
      </c>
      <c r="H1070" s="11"/>
    </row>
    <row r="1071" spans="1:8" ht="15" customHeight="1">
      <c r="A1071" s="5">
        <v>45835</v>
      </c>
      <c r="B1071" s="6" t="s">
        <v>11</v>
      </c>
      <c r="C1071" s="6">
        <v>51697</v>
      </c>
      <c r="D1071" s="7">
        <v>11</v>
      </c>
      <c r="E1071" s="6"/>
      <c r="F1071" s="6"/>
      <c r="G1071">
        <f>_xlfn.XLOOKUP(B1071,[1]Hoja1!$A:$A,[1]Hoja1!$G:$G,0)</f>
        <v>35</v>
      </c>
      <c r="H1071" s="11"/>
    </row>
    <row r="1072" spans="1:8" ht="15" customHeight="1">
      <c r="A1072" s="5">
        <v>45835</v>
      </c>
      <c r="B1072" s="6" t="s">
        <v>40</v>
      </c>
      <c r="C1072" s="6">
        <v>142859</v>
      </c>
      <c r="D1072" s="7">
        <v>9</v>
      </c>
      <c r="E1072" s="6"/>
      <c r="F1072" s="6"/>
      <c r="G1072">
        <f>_xlfn.XLOOKUP(B1072,[1]Hoja1!$A:$A,[1]Hoja1!$G:$G,0)</f>
        <v>33</v>
      </c>
      <c r="H1072" s="11"/>
    </row>
    <row r="1073" spans="1:8" ht="15" customHeight="1">
      <c r="A1073" s="5">
        <v>45835</v>
      </c>
      <c r="B1073" s="6" t="s">
        <v>55</v>
      </c>
      <c r="C1073" s="6">
        <v>200253</v>
      </c>
      <c r="D1073" s="7">
        <v>5</v>
      </c>
      <c r="E1073" s="6"/>
      <c r="F1073" s="6"/>
      <c r="G1073">
        <f>_xlfn.XLOOKUP(B1073,[1]Hoja1!$A:$A,[1]Hoja1!$G:$G,0)</f>
        <v>38</v>
      </c>
      <c r="H1073" s="11"/>
    </row>
    <row r="1074" spans="1:8" ht="15" customHeight="1">
      <c r="A1074" s="5">
        <v>45835</v>
      </c>
      <c r="B1074" s="6" t="s">
        <v>141</v>
      </c>
      <c r="C1074" s="6">
        <v>304407</v>
      </c>
      <c r="D1074" s="7">
        <v>10</v>
      </c>
      <c r="E1074" s="6"/>
      <c r="F1074" s="6"/>
      <c r="G1074">
        <f>_xlfn.XLOOKUP(B1074,[1]Hoja1!$A:$A,[1]Hoja1!$G:$G,0)</f>
        <v>21</v>
      </c>
      <c r="H1074" s="11"/>
    </row>
    <row r="1075" spans="1:8" ht="15" customHeight="1">
      <c r="A1075" s="5">
        <v>45835</v>
      </c>
      <c r="B1075" s="6" t="s">
        <v>10</v>
      </c>
      <c r="C1075" s="6">
        <v>141220</v>
      </c>
      <c r="D1075" s="7">
        <v>10</v>
      </c>
      <c r="E1075" s="6"/>
      <c r="F1075" s="6"/>
      <c r="G1075">
        <f>_xlfn.XLOOKUP(B1075,[1]Hoja1!$A:$A,[1]Hoja1!$G:$G,0)</f>
        <v>40</v>
      </c>
      <c r="H1075" s="11"/>
    </row>
    <row r="1076" spans="1:8" ht="15" customHeight="1">
      <c r="A1076" s="5">
        <v>45835</v>
      </c>
      <c r="B1076" s="6" t="s">
        <v>19</v>
      </c>
      <c r="C1076" s="6">
        <v>106809</v>
      </c>
      <c r="D1076" s="7">
        <v>15</v>
      </c>
      <c r="E1076" s="6"/>
      <c r="F1076" s="6">
        <v>6538.5</v>
      </c>
      <c r="G1076">
        <f>_xlfn.XLOOKUP(B1076,[1]Hoja1!$A:$A,[1]Hoja1!$G:$G,0)</f>
        <v>20</v>
      </c>
      <c r="H1076" s="11"/>
    </row>
    <row r="1077" spans="1:8" ht="15" customHeight="1">
      <c r="A1077" s="15">
        <v>45835</v>
      </c>
      <c r="B1077" s="6" t="s">
        <v>15</v>
      </c>
      <c r="C1077" s="6">
        <v>172147</v>
      </c>
      <c r="D1077" s="7">
        <v>15</v>
      </c>
      <c r="E1077" s="6"/>
      <c r="F1077" s="6"/>
      <c r="G1077">
        <f>_xlfn.XLOOKUP(B1077,[1]Hoja1!$A:$A,[1]Hoja1!$G:$G,0)</f>
        <v>16</v>
      </c>
      <c r="H1077" s="11"/>
    </row>
    <row r="1078" spans="1:8" ht="15" customHeight="1">
      <c r="A1078" s="15">
        <v>45835</v>
      </c>
      <c r="B1078" s="6" t="s">
        <v>53</v>
      </c>
      <c r="C1078" s="6">
        <v>115836</v>
      </c>
      <c r="D1078" s="7">
        <v>17</v>
      </c>
      <c r="E1078" s="6"/>
      <c r="F1078" s="6"/>
      <c r="G1078">
        <f>_xlfn.XLOOKUP(B1078,[1]Hoja1!$A:$A,[1]Hoja1!$G:$G,0)</f>
        <v>20</v>
      </c>
      <c r="H1078" s="11"/>
    </row>
    <row r="1079" spans="1:8" ht="15" customHeight="1">
      <c r="A1079" s="5">
        <v>45835</v>
      </c>
      <c r="B1079" s="6" t="s">
        <v>54</v>
      </c>
      <c r="C1079" s="6">
        <v>4965</v>
      </c>
      <c r="D1079" s="7">
        <v>10</v>
      </c>
      <c r="E1079" s="6"/>
      <c r="F1079" s="6"/>
      <c r="G1079">
        <f>_xlfn.XLOOKUP(B1079,[1]Hoja1!$A:$A,[1]Hoja1!$G:$G,0)</f>
        <v>31</v>
      </c>
      <c r="H1079" s="11"/>
    </row>
    <row r="1080" spans="1:8" ht="15" customHeight="1">
      <c r="A1080" s="5">
        <v>45835</v>
      </c>
      <c r="B1080" s="6" t="s">
        <v>17</v>
      </c>
      <c r="C1080" s="6">
        <v>640023</v>
      </c>
      <c r="D1080" s="7">
        <v>16.768000000000001</v>
      </c>
      <c r="E1080" s="6"/>
      <c r="F1080" s="6"/>
      <c r="G1080">
        <f>_xlfn.XLOOKUP(B1080,[1]Hoja1!$A:$A,[1]Hoja1!$G:$G,0)</f>
        <v>14</v>
      </c>
      <c r="H1080" s="11"/>
    </row>
    <row r="1081" spans="1:8" ht="15" customHeight="1">
      <c r="A1081" s="5">
        <v>45836</v>
      </c>
      <c r="B1081" s="6" t="s">
        <v>25</v>
      </c>
      <c r="C1081" s="6">
        <v>235507</v>
      </c>
      <c r="D1081" s="7">
        <v>14</v>
      </c>
      <c r="E1081" s="6"/>
      <c r="F1081" s="6"/>
      <c r="G1081">
        <f>_xlfn.XLOOKUP(B1081,[1]Hoja1!$A:$A,[1]Hoja1!$G:$G,0)</f>
        <v>33</v>
      </c>
      <c r="H1081" s="11"/>
    </row>
    <row r="1082" spans="1:8" ht="15" customHeight="1">
      <c r="A1082" s="5">
        <v>45836</v>
      </c>
      <c r="B1082" s="6" t="s">
        <v>53</v>
      </c>
      <c r="C1082" s="6">
        <v>116246</v>
      </c>
      <c r="D1082" s="7">
        <v>17</v>
      </c>
      <c r="E1082" s="6"/>
      <c r="F1082" s="6"/>
      <c r="G1082">
        <f>_xlfn.XLOOKUP(B1082,[1]Hoja1!$A:$A,[1]Hoja1!$G:$G,0)</f>
        <v>20</v>
      </c>
      <c r="H1082" s="11"/>
    </row>
    <row r="1083" spans="1:8" ht="15" customHeight="1">
      <c r="A1083" s="5">
        <v>45836</v>
      </c>
      <c r="B1083" s="6" t="s">
        <v>26</v>
      </c>
      <c r="C1083" s="6">
        <v>623766</v>
      </c>
      <c r="D1083" s="7">
        <v>15</v>
      </c>
      <c r="E1083" s="6" t="s">
        <v>81</v>
      </c>
      <c r="F1083" s="6"/>
      <c r="G1083">
        <f>_xlfn.XLOOKUP(B1083,[1]Hoja1!$A:$A,[1]Hoja1!$G:$G,0)</f>
        <v>17</v>
      </c>
      <c r="H1083" s="11"/>
    </row>
    <row r="1084" spans="1:8" ht="15" customHeight="1">
      <c r="A1084" s="5">
        <v>45836</v>
      </c>
      <c r="B1084" s="6" t="s">
        <v>12</v>
      </c>
      <c r="C1084" s="6">
        <v>54628</v>
      </c>
      <c r="D1084" s="7">
        <v>9</v>
      </c>
      <c r="E1084" s="6" t="s">
        <v>81</v>
      </c>
      <c r="F1084" s="6"/>
      <c r="G1084">
        <f>_xlfn.XLOOKUP(B1084,[1]Hoja1!$A:$A,[1]Hoja1!$G:$G,0)</f>
        <v>33</v>
      </c>
      <c r="H1084" s="11"/>
    </row>
    <row r="1085" spans="1:8" ht="15" customHeight="1">
      <c r="A1085" s="5">
        <v>45836</v>
      </c>
      <c r="B1085" s="6" t="s">
        <v>134</v>
      </c>
      <c r="C1085" s="6">
        <v>427422</v>
      </c>
      <c r="D1085" s="7">
        <v>59.573</v>
      </c>
      <c r="E1085" s="6" t="s">
        <v>81</v>
      </c>
      <c r="F1085" s="6"/>
      <c r="G1085">
        <f>_xlfn.XLOOKUP(B1085,[1]Hoja1!$A:$A,[1]Hoja1!$G:$G,0)</f>
        <v>12</v>
      </c>
      <c r="H1085" s="11"/>
    </row>
    <row r="1086" spans="1:8" ht="15" customHeight="1">
      <c r="A1086" s="5">
        <v>45836</v>
      </c>
      <c r="B1086" s="6" t="s">
        <v>19</v>
      </c>
      <c r="C1086" s="6">
        <v>107168</v>
      </c>
      <c r="D1086" s="7">
        <v>20</v>
      </c>
      <c r="E1086" s="6" t="s">
        <v>100</v>
      </c>
      <c r="F1086" s="6"/>
      <c r="G1086">
        <f>_xlfn.XLOOKUP(B1086,[1]Hoja1!$A:$A,[1]Hoja1!$G:$G,0)</f>
        <v>20</v>
      </c>
      <c r="H1086" s="11"/>
    </row>
    <row r="1087" spans="1:8" ht="15" customHeight="1">
      <c r="A1087" s="5">
        <v>45836</v>
      </c>
      <c r="B1087" s="6" t="s">
        <v>61</v>
      </c>
      <c r="C1087" s="6"/>
      <c r="D1087" s="7">
        <v>12</v>
      </c>
      <c r="E1087" s="6" t="s">
        <v>100</v>
      </c>
      <c r="F1087" s="6"/>
      <c r="G1087">
        <f>_xlfn.XLOOKUP(B1087,[1]Hoja1!$A:$A,[1]Hoja1!$G:$G,0)</f>
        <v>29</v>
      </c>
      <c r="H1087" s="11"/>
    </row>
    <row r="1088" spans="1:8" ht="15" customHeight="1">
      <c r="A1088" s="5">
        <v>45836</v>
      </c>
      <c r="B1088" s="6" t="s">
        <v>27</v>
      </c>
      <c r="C1088" s="6">
        <v>198799</v>
      </c>
      <c r="D1088" s="7">
        <v>12</v>
      </c>
      <c r="E1088" s="6" t="s">
        <v>81</v>
      </c>
      <c r="F1088" s="6"/>
      <c r="G1088">
        <f>_xlfn.XLOOKUP(B1088,[1]Hoja1!$A:$A,[1]Hoja1!$G:$G,0)</f>
        <v>35</v>
      </c>
      <c r="H1088" s="11"/>
    </row>
    <row r="1089" spans="1:8" ht="15" customHeight="1">
      <c r="A1089" s="5">
        <v>45836</v>
      </c>
      <c r="B1089" s="6" t="s">
        <v>8</v>
      </c>
      <c r="C1089" s="6">
        <v>166978</v>
      </c>
      <c r="D1089" s="7">
        <v>4</v>
      </c>
      <c r="E1089" s="6" t="s">
        <v>81</v>
      </c>
      <c r="F1089" s="6"/>
      <c r="G1089">
        <f>_xlfn.XLOOKUP(B1089,[1]Hoja1!$A:$A,[1]Hoja1!$G:$G,0)</f>
        <v>42</v>
      </c>
      <c r="H1089" s="11"/>
    </row>
    <row r="1090" spans="1:8" ht="15" customHeight="1">
      <c r="A1090" s="5">
        <v>45836</v>
      </c>
      <c r="B1090" s="6" t="s">
        <v>47</v>
      </c>
      <c r="C1090" s="6">
        <v>348707</v>
      </c>
      <c r="D1090" s="7">
        <v>25</v>
      </c>
      <c r="E1090" s="6" t="s">
        <v>50</v>
      </c>
      <c r="F1090" s="6"/>
      <c r="G1090">
        <f>_xlfn.XLOOKUP(B1090,[1]Hoja1!$A:$A,[1]Hoja1!$G:$G,0)</f>
        <v>16</v>
      </c>
      <c r="H1090" s="11"/>
    </row>
    <row r="1091" spans="1:8" ht="15" customHeight="1">
      <c r="A1091" s="5">
        <v>45836</v>
      </c>
      <c r="B1091" s="6" t="s">
        <v>48</v>
      </c>
      <c r="C1091" s="6">
        <v>4486</v>
      </c>
      <c r="D1091" s="7">
        <v>10</v>
      </c>
      <c r="E1091" s="6" t="s">
        <v>100</v>
      </c>
      <c r="F1091" s="6"/>
      <c r="G1091">
        <f>_xlfn.XLOOKUP(B1091,[1]Hoja1!$A:$A,[1]Hoja1!$G:$G,0)</f>
        <v>38</v>
      </c>
      <c r="H1091" s="11"/>
    </row>
    <row r="1092" spans="1:8" ht="15" customHeight="1">
      <c r="A1092" s="5">
        <v>45836</v>
      </c>
      <c r="B1092" s="6" t="s">
        <v>32</v>
      </c>
      <c r="C1092" s="6">
        <v>37076</v>
      </c>
      <c r="D1092" s="7">
        <v>9</v>
      </c>
      <c r="E1092" s="6" t="s">
        <v>81</v>
      </c>
      <c r="F1092" s="6"/>
      <c r="G1092">
        <f>_xlfn.XLOOKUP(B1092,[1]Hoja1!$A:$A,[1]Hoja1!$G:$G,0)</f>
        <v>30</v>
      </c>
      <c r="H1092" s="11"/>
    </row>
    <row r="1093" spans="1:8" ht="15" customHeight="1">
      <c r="A1093" s="5">
        <v>45836</v>
      </c>
      <c r="B1093" s="6" t="s">
        <v>137</v>
      </c>
      <c r="C1093" s="6">
        <v>73268</v>
      </c>
      <c r="D1093" s="7">
        <v>11</v>
      </c>
      <c r="E1093" s="6" t="s">
        <v>100</v>
      </c>
      <c r="F1093" s="6"/>
      <c r="G1093">
        <f>_xlfn.XLOOKUP(B1093,[1]Hoja1!$A:$A,[1]Hoja1!$G:$G,0)</f>
        <v>33</v>
      </c>
      <c r="H1093" s="11"/>
    </row>
    <row r="1094" spans="1:8" ht="15" customHeight="1">
      <c r="A1094" s="5">
        <v>45836</v>
      </c>
      <c r="B1094" s="6" t="s">
        <v>34</v>
      </c>
      <c r="C1094" s="6">
        <v>18668</v>
      </c>
      <c r="D1094" s="7">
        <v>8</v>
      </c>
      <c r="E1094" s="6" t="s">
        <v>100</v>
      </c>
      <c r="F1094" s="6"/>
      <c r="G1094">
        <f>_xlfn.XLOOKUP(B1094,[1]Hoja1!$A:$A,[1]Hoja1!$G:$G,0)</f>
        <v>38</v>
      </c>
      <c r="H1094" s="11"/>
    </row>
    <row r="1095" spans="1:8" ht="15" customHeight="1">
      <c r="A1095" s="5">
        <v>45836</v>
      </c>
      <c r="B1095" s="6" t="s">
        <v>82</v>
      </c>
      <c r="C1095" s="6">
        <v>460792</v>
      </c>
      <c r="D1095" s="7">
        <v>8</v>
      </c>
      <c r="E1095" s="6" t="s">
        <v>100</v>
      </c>
      <c r="F1095" s="6"/>
      <c r="G1095">
        <f>_xlfn.XLOOKUP(B1095,[1]Hoja1!$A:$A,[1]Hoja1!$G:$G,0)</f>
        <v>38</v>
      </c>
      <c r="H1095" s="11"/>
    </row>
    <row r="1096" spans="1:8" ht="15" customHeight="1">
      <c r="A1096" s="5">
        <v>45836</v>
      </c>
      <c r="B1096" s="6" t="s">
        <v>73</v>
      </c>
      <c r="C1096" s="6">
        <v>167761</v>
      </c>
      <c r="D1096" s="7">
        <v>10</v>
      </c>
      <c r="E1096" s="6" t="s">
        <v>81</v>
      </c>
      <c r="F1096" s="6"/>
      <c r="G1096">
        <f>_xlfn.XLOOKUP(B1096,[1]Hoja1!$A:$A,[1]Hoja1!$G:$G,0)</f>
        <v>38</v>
      </c>
      <c r="H1096" s="11"/>
    </row>
    <row r="1097" spans="1:8" ht="15" customHeight="1">
      <c r="A1097" s="5">
        <v>45836</v>
      </c>
      <c r="B1097" s="6" t="s">
        <v>88</v>
      </c>
      <c r="C1097" s="6">
        <v>430992</v>
      </c>
      <c r="D1097" s="7">
        <v>10</v>
      </c>
      <c r="E1097" s="6" t="s">
        <v>100</v>
      </c>
      <c r="F1097" s="6"/>
      <c r="G1097">
        <f>_xlfn.XLOOKUP(B1097,[1]Hoja1!$A:$A,[1]Hoja1!$G:$G,0)</f>
        <v>21</v>
      </c>
      <c r="H1097" s="11"/>
    </row>
    <row r="1098" spans="1:8" ht="15" customHeight="1">
      <c r="A1098" s="5">
        <v>45836</v>
      </c>
      <c r="B1098" s="6" t="s">
        <v>44</v>
      </c>
      <c r="C1098" s="6">
        <v>3471</v>
      </c>
      <c r="D1098" s="7">
        <v>10</v>
      </c>
      <c r="E1098" s="6" t="s">
        <v>81</v>
      </c>
      <c r="F1098" s="6"/>
      <c r="G1098">
        <f>_xlfn.XLOOKUP(B1098,[1]Hoja1!$A:$A,[1]Hoja1!$G:$G,0)</f>
        <v>35</v>
      </c>
      <c r="H1098" s="11"/>
    </row>
    <row r="1099" spans="1:8" ht="15" customHeight="1">
      <c r="A1099" s="5">
        <v>45836</v>
      </c>
      <c r="B1099" s="6" t="s">
        <v>54</v>
      </c>
      <c r="C1099" s="6">
        <v>5179</v>
      </c>
      <c r="D1099" s="7">
        <v>10</v>
      </c>
      <c r="E1099" s="6" t="s">
        <v>81</v>
      </c>
      <c r="F1099" s="6"/>
      <c r="G1099">
        <f>_xlfn.XLOOKUP(B1099,[1]Hoja1!$A:$A,[1]Hoja1!$G:$G,0)</f>
        <v>31</v>
      </c>
      <c r="H1099" s="11"/>
    </row>
    <row r="1100" spans="1:8" ht="15" customHeight="1">
      <c r="A1100" s="5">
        <v>45836</v>
      </c>
      <c r="B1100" s="6" t="s">
        <v>49</v>
      </c>
      <c r="C1100" s="6">
        <v>51831</v>
      </c>
      <c r="D1100" s="7">
        <v>9</v>
      </c>
      <c r="E1100" s="6" t="s">
        <v>81</v>
      </c>
      <c r="F1100" s="6"/>
      <c r="G1100">
        <f>_xlfn.XLOOKUP(B1100,[1]Hoja1!$A:$A,[1]Hoja1!$G:$G,0)</f>
        <v>35</v>
      </c>
      <c r="H1100" s="11"/>
    </row>
    <row r="1101" spans="1:8" ht="15" customHeight="1">
      <c r="A1101" s="5">
        <v>45836</v>
      </c>
      <c r="B1101" s="6" t="s">
        <v>20</v>
      </c>
      <c r="C1101" s="6">
        <v>202916</v>
      </c>
      <c r="D1101" s="7">
        <v>10</v>
      </c>
      <c r="E1101" s="6" t="s">
        <v>100</v>
      </c>
      <c r="F1101" s="6"/>
      <c r="G1101">
        <f>_xlfn.XLOOKUP(B1101,[1]Hoja1!$A:$A,[1]Hoja1!$G:$G,0)</f>
        <v>26</v>
      </c>
      <c r="H1101" s="11"/>
    </row>
    <row r="1102" spans="1:8" ht="15" customHeight="1">
      <c r="A1102" s="5">
        <v>45836</v>
      </c>
      <c r="B1102" s="6" t="s">
        <v>68</v>
      </c>
      <c r="C1102" s="6"/>
      <c r="D1102" s="7">
        <v>15</v>
      </c>
      <c r="E1102" s="6" t="s">
        <v>146</v>
      </c>
      <c r="F1102" s="6"/>
      <c r="G1102">
        <f>_xlfn.XLOOKUP(B1102,[1]Hoja1!$A:$A,[1]Hoja1!$G:$G,0)</f>
        <v>33</v>
      </c>
      <c r="H1102" s="11"/>
    </row>
    <row r="1103" spans="1:8" ht="15" customHeight="1">
      <c r="A1103" s="5">
        <v>45836</v>
      </c>
      <c r="B1103" s="6" t="s">
        <v>39</v>
      </c>
      <c r="C1103" s="6">
        <v>42761</v>
      </c>
      <c r="D1103" s="7">
        <v>9</v>
      </c>
      <c r="E1103" s="6" t="s">
        <v>100</v>
      </c>
      <c r="F1103" s="6"/>
      <c r="G1103">
        <f>_xlfn.XLOOKUP(B1103,[1]Hoja1!$A:$A,[1]Hoja1!$G:$G,0)</f>
        <v>35</v>
      </c>
      <c r="H1103" s="11"/>
    </row>
    <row r="1104" spans="1:8" ht="15" customHeight="1">
      <c r="A1104" s="5">
        <v>45836</v>
      </c>
      <c r="B1104" s="6" t="s">
        <v>18</v>
      </c>
      <c r="C1104" s="6">
        <v>155386</v>
      </c>
      <c r="D1104" s="7">
        <v>9</v>
      </c>
      <c r="E1104" s="6" t="s">
        <v>81</v>
      </c>
      <c r="F1104" s="6"/>
      <c r="G1104">
        <f>_xlfn.XLOOKUP(B1104,[1]Hoja1!$A:$A,[1]Hoja1!$G:$G,0)</f>
        <v>42</v>
      </c>
      <c r="H1104" s="11"/>
    </row>
    <row r="1105" spans="1:8" ht="15" customHeight="1">
      <c r="A1105" s="5">
        <v>45836</v>
      </c>
      <c r="B1105" s="6" t="s">
        <v>70</v>
      </c>
      <c r="C1105" s="6">
        <v>237662</v>
      </c>
      <c r="D1105" s="7">
        <v>9</v>
      </c>
      <c r="E1105" s="6" t="s">
        <v>100</v>
      </c>
      <c r="F1105" s="6"/>
      <c r="G1105">
        <f>_xlfn.XLOOKUP(B1105,[1]Hoja1!$A:$A,[1]Hoja1!$G:$G,0)</f>
        <v>33</v>
      </c>
      <c r="H1105" s="11"/>
    </row>
    <row r="1106" spans="1:8" ht="15" customHeight="1">
      <c r="A1106" s="5">
        <v>45836</v>
      </c>
      <c r="B1106" s="6" t="s">
        <v>35</v>
      </c>
      <c r="C1106" s="6">
        <v>55946</v>
      </c>
      <c r="D1106" s="7">
        <v>8</v>
      </c>
      <c r="E1106" s="6" t="s">
        <v>81</v>
      </c>
      <c r="F1106" s="6"/>
      <c r="G1106">
        <f>_xlfn.XLOOKUP(B1106,[1]Hoja1!$A:$A,[1]Hoja1!$G:$G,0)</f>
        <v>35</v>
      </c>
      <c r="H1106" s="11"/>
    </row>
    <row r="1107" spans="1:8" ht="15" customHeight="1">
      <c r="A1107" s="5">
        <v>45836</v>
      </c>
      <c r="B1107" s="6" t="s">
        <v>26</v>
      </c>
      <c r="C1107" s="6">
        <v>623899</v>
      </c>
      <c r="D1107" s="7">
        <v>10</v>
      </c>
      <c r="E1107" s="6" t="s">
        <v>81</v>
      </c>
      <c r="F1107" s="6"/>
      <c r="G1107">
        <f>_xlfn.XLOOKUP(B1107,[1]Hoja1!$A:$A,[1]Hoja1!$G:$G,0)</f>
        <v>17</v>
      </c>
      <c r="H1107" s="11"/>
    </row>
    <row r="1108" spans="1:8" ht="15" customHeight="1">
      <c r="A1108" s="5">
        <v>45836</v>
      </c>
      <c r="B1108" s="6" t="s">
        <v>21</v>
      </c>
      <c r="C1108" s="6">
        <v>59448</v>
      </c>
      <c r="D1108" s="7">
        <v>10</v>
      </c>
      <c r="E1108" s="6" t="s">
        <v>100</v>
      </c>
      <c r="F1108" s="6"/>
      <c r="G1108">
        <f>_xlfn.XLOOKUP(B1108,[1]Hoja1!$A:$A,[1]Hoja1!$G:$G,0)</f>
        <v>33</v>
      </c>
      <c r="H1108" s="11"/>
    </row>
    <row r="1109" spans="1:8" ht="15" customHeight="1">
      <c r="A1109" s="5">
        <v>45836</v>
      </c>
      <c r="B1109" s="6" t="s">
        <v>67</v>
      </c>
      <c r="C1109" s="6">
        <v>990752</v>
      </c>
      <c r="D1109" s="7">
        <v>10</v>
      </c>
      <c r="E1109" s="6" t="s">
        <v>100</v>
      </c>
      <c r="F1109" s="6"/>
      <c r="G1109">
        <f>_xlfn.XLOOKUP(B1109,[1]Hoja1!$A:$A,[1]Hoja1!$G:$G,0)</f>
        <v>19</v>
      </c>
      <c r="H1109" s="11"/>
    </row>
    <row r="1110" spans="1:8" ht="15" customHeight="1">
      <c r="A1110" s="5">
        <v>45836</v>
      </c>
      <c r="B1110" s="6" t="s">
        <v>63</v>
      </c>
      <c r="C1110" s="6">
        <v>13108</v>
      </c>
      <c r="D1110" s="7">
        <v>10</v>
      </c>
      <c r="E1110" s="6" t="s">
        <v>81</v>
      </c>
      <c r="F1110" s="6"/>
      <c r="G1110">
        <f>_xlfn.XLOOKUP(B1110,[1]Hoja1!$A:$A,[1]Hoja1!$G:$G,0)</f>
        <v>38</v>
      </c>
      <c r="H1110" s="11"/>
    </row>
    <row r="1111" spans="1:8" ht="15" customHeight="1">
      <c r="A1111" s="5">
        <v>45836</v>
      </c>
      <c r="B1111" s="6" t="s">
        <v>11</v>
      </c>
      <c r="C1111" s="6">
        <v>52031</v>
      </c>
      <c r="D1111" s="7">
        <v>11</v>
      </c>
      <c r="E1111" s="6"/>
      <c r="F1111" s="6"/>
      <c r="G1111">
        <f>_xlfn.XLOOKUP(B1111,[1]Hoja1!$A:$A,[1]Hoja1!$G:$G,0)</f>
        <v>35</v>
      </c>
      <c r="H1111" s="11"/>
    </row>
    <row r="1112" spans="1:8" ht="15" customHeight="1">
      <c r="A1112" s="5">
        <v>45836</v>
      </c>
      <c r="B1112" s="6" t="s">
        <v>29</v>
      </c>
      <c r="C1112" s="6">
        <v>416832</v>
      </c>
      <c r="D1112" s="7">
        <v>12</v>
      </c>
      <c r="E1112" s="6"/>
      <c r="F1112" s="6"/>
      <c r="G1112">
        <f>_xlfn.XLOOKUP(B1112,[1]Hoja1!$A:$A,[1]Hoja1!$G:$G,0)</f>
        <v>33</v>
      </c>
      <c r="H1112" s="11"/>
    </row>
    <row r="1113" spans="1:8" ht="15" customHeight="1">
      <c r="A1113" s="5">
        <v>45836</v>
      </c>
      <c r="B1113" s="6" t="s">
        <v>22</v>
      </c>
      <c r="C1113" s="6"/>
      <c r="D1113" s="7">
        <v>9</v>
      </c>
      <c r="E1113" s="6"/>
      <c r="F1113" s="6"/>
      <c r="G1113">
        <f>_xlfn.XLOOKUP(B1113,[1]Hoja1!$A:$A,[1]Hoja1!$G:$G,0)</f>
        <v>38</v>
      </c>
      <c r="H1113" s="11"/>
    </row>
    <row r="1114" spans="1:8" ht="15" customHeight="1">
      <c r="A1114" s="5">
        <v>45836</v>
      </c>
      <c r="B1114" s="6" t="s">
        <v>52</v>
      </c>
      <c r="C1114" s="6">
        <v>31779</v>
      </c>
      <c r="D1114" s="7">
        <v>5</v>
      </c>
      <c r="E1114" s="6"/>
      <c r="F1114" s="6"/>
      <c r="G1114">
        <f>_xlfn.XLOOKUP(B1114,[1]Hoja1!$A:$A,[1]Hoja1!$G:$G,0)</f>
        <v>33</v>
      </c>
      <c r="H1114" s="11"/>
    </row>
    <row r="1115" spans="1:8" ht="15" customHeight="1">
      <c r="A1115" s="5">
        <v>45836</v>
      </c>
      <c r="B1115" s="6" t="s">
        <v>51</v>
      </c>
      <c r="C1115" s="6">
        <v>856444</v>
      </c>
      <c r="D1115" s="7">
        <v>18</v>
      </c>
      <c r="E1115" s="6" t="s">
        <v>81</v>
      </c>
      <c r="F1115" s="6"/>
      <c r="G1115">
        <f>_xlfn.XLOOKUP(B1115,[1]Hoja1!$A:$A,[1]Hoja1!$G:$G,0)</f>
        <v>19</v>
      </c>
      <c r="H1115" s="11"/>
    </row>
    <row r="1116" spans="1:8" ht="15" customHeight="1">
      <c r="A1116" s="5">
        <v>45836</v>
      </c>
      <c r="B1116" s="6" t="s">
        <v>41</v>
      </c>
      <c r="C1116" s="6">
        <v>51683</v>
      </c>
      <c r="D1116" s="7">
        <v>10</v>
      </c>
      <c r="E1116" s="6" t="s">
        <v>100</v>
      </c>
      <c r="F1116" s="6"/>
      <c r="G1116">
        <f>_xlfn.XLOOKUP(B1116,[1]Hoja1!$A:$A,[1]Hoja1!$G:$G,0)</f>
        <v>33</v>
      </c>
      <c r="H1116" s="11"/>
    </row>
    <row r="1117" spans="1:8" ht="15" customHeight="1">
      <c r="A1117" s="5">
        <v>45836</v>
      </c>
      <c r="B1117" s="6" t="s">
        <v>37</v>
      </c>
      <c r="C1117" s="6">
        <v>141001</v>
      </c>
      <c r="D1117" s="7">
        <v>8</v>
      </c>
      <c r="E1117" s="6" t="s">
        <v>143</v>
      </c>
      <c r="F1117" s="6"/>
      <c r="G1117">
        <f>_xlfn.XLOOKUP(B1117,[1]Hoja1!$A:$A,[1]Hoja1!$G:$G,0)</f>
        <v>32</v>
      </c>
      <c r="H1117" s="11"/>
    </row>
    <row r="1118" spans="1:8" ht="15" customHeight="1">
      <c r="A1118" s="5">
        <v>45836</v>
      </c>
      <c r="B1118" s="6" t="s">
        <v>28</v>
      </c>
      <c r="C1118" s="6">
        <v>214616</v>
      </c>
      <c r="D1118" s="7">
        <v>9</v>
      </c>
      <c r="E1118" s="6"/>
      <c r="F1118" s="6"/>
      <c r="G1118">
        <f>_xlfn.XLOOKUP(B1118,[1]Hoja1!$A:$A,[1]Hoja1!$G:$G,0)</f>
        <v>43</v>
      </c>
      <c r="H1118" s="11"/>
    </row>
    <row r="1119" spans="1:8" ht="15" customHeight="1">
      <c r="A1119" s="5">
        <v>45836</v>
      </c>
      <c r="B1119" s="6" t="s">
        <v>16</v>
      </c>
      <c r="C1119" s="6">
        <v>208851</v>
      </c>
      <c r="D1119" s="7">
        <v>10</v>
      </c>
      <c r="E1119" s="6" t="s">
        <v>100</v>
      </c>
      <c r="F1119" s="6"/>
      <c r="G1119">
        <f>_xlfn.XLOOKUP(B1119,[1]Hoja1!$A:$A,[1]Hoja1!$G:$G,0)</f>
        <v>33</v>
      </c>
      <c r="H1119" s="11"/>
    </row>
    <row r="1120" spans="1:8" ht="15" customHeight="1">
      <c r="A1120" s="5">
        <v>45836</v>
      </c>
      <c r="B1120" s="6" t="s">
        <v>141</v>
      </c>
      <c r="C1120" s="6">
        <v>304570</v>
      </c>
      <c r="D1120" s="7">
        <v>10</v>
      </c>
      <c r="E1120" s="6"/>
      <c r="F1120" s="6"/>
      <c r="G1120">
        <f>_xlfn.XLOOKUP(B1120,[1]Hoja1!$A:$A,[1]Hoja1!$G:$G,0)</f>
        <v>21</v>
      </c>
      <c r="H1120" s="11"/>
    </row>
    <row r="1121" spans="1:8" ht="15" customHeight="1">
      <c r="A1121" s="5">
        <v>45836</v>
      </c>
      <c r="B1121" s="6" t="s">
        <v>17</v>
      </c>
      <c r="C1121" s="6">
        <v>640422</v>
      </c>
      <c r="D1121" s="7">
        <v>28</v>
      </c>
      <c r="E1121" s="6"/>
      <c r="F1121" s="6"/>
      <c r="G1121">
        <f>_xlfn.XLOOKUP(B1121,[1]Hoja1!$A:$A,[1]Hoja1!$G:$G,0)</f>
        <v>14</v>
      </c>
      <c r="H1121" s="11"/>
    </row>
    <row r="1122" spans="1:8" ht="15" customHeight="1">
      <c r="A1122" s="5">
        <v>45836</v>
      </c>
      <c r="B1122" s="6" t="s">
        <v>62</v>
      </c>
      <c r="C1122" s="6">
        <v>193347</v>
      </c>
      <c r="D1122" s="7">
        <v>8</v>
      </c>
      <c r="E1122" s="6"/>
      <c r="F1122" s="6"/>
      <c r="G1122">
        <f>_xlfn.XLOOKUP(B1122,[1]Hoja1!$A:$A,[1]Hoja1!$G:$G,0)</f>
        <v>39</v>
      </c>
      <c r="H1122" s="11"/>
    </row>
    <row r="1123" spans="1:8" ht="15" customHeight="1">
      <c r="A1123" s="5">
        <v>45836</v>
      </c>
      <c r="B1123" s="6" t="s">
        <v>83</v>
      </c>
      <c r="C1123" s="6"/>
      <c r="D1123" s="7">
        <v>11</v>
      </c>
      <c r="E1123" s="6"/>
      <c r="F1123" s="6"/>
      <c r="G1123">
        <f>_xlfn.XLOOKUP(B1123,[1]Hoja1!$A:$A,[1]Hoja1!$G:$G,0)</f>
        <v>12</v>
      </c>
      <c r="H1123" s="11"/>
    </row>
    <row r="1124" spans="1:8" ht="15" customHeight="1">
      <c r="A1124" s="5">
        <v>45837</v>
      </c>
      <c r="B1124" s="6" t="s">
        <v>49</v>
      </c>
      <c r="C1124" s="6">
        <v>52091</v>
      </c>
      <c r="D1124" s="7">
        <v>5.2990000000000004</v>
      </c>
      <c r="E1124" s="6"/>
      <c r="F1124" s="6"/>
      <c r="G1124">
        <f>_xlfn.XLOOKUP(B1124,[1]Hoja1!$A:$A,[1]Hoja1!$G:$G,0)</f>
        <v>35</v>
      </c>
      <c r="H1124" s="11"/>
    </row>
    <row r="1125" spans="1:8" ht="15" customHeight="1">
      <c r="A1125" s="5">
        <v>45837</v>
      </c>
      <c r="B1125" s="6" t="s">
        <v>35</v>
      </c>
      <c r="C1125" s="6">
        <v>56205</v>
      </c>
      <c r="D1125" s="7">
        <v>6.2539999999999996</v>
      </c>
      <c r="E1125" s="6"/>
      <c r="F1125" s="6"/>
      <c r="G1125">
        <f>_xlfn.XLOOKUP(B1125,[1]Hoja1!$A:$A,[1]Hoja1!$G:$G,0)</f>
        <v>35</v>
      </c>
      <c r="H1125" s="11"/>
    </row>
    <row r="1126" spans="1:8" ht="15" customHeight="1">
      <c r="A1126" s="5">
        <v>45837</v>
      </c>
      <c r="B1126" s="6" t="s">
        <v>32</v>
      </c>
      <c r="C1126" s="6">
        <v>37078</v>
      </c>
      <c r="D1126" s="7">
        <v>9</v>
      </c>
      <c r="E1126" s="6"/>
      <c r="F1126" s="6">
        <v>209.7</v>
      </c>
      <c r="G1126">
        <f>_xlfn.XLOOKUP(B1126,[1]Hoja1!$A:$A,[1]Hoja1!$G:$G,0)</f>
        <v>30</v>
      </c>
      <c r="H1126" s="11"/>
    </row>
    <row r="1127" spans="1:8" ht="15" customHeight="1">
      <c r="A1127" s="5">
        <v>45838</v>
      </c>
      <c r="B1127" s="6" t="s">
        <v>22</v>
      </c>
      <c r="C1127" s="6">
        <v>166695</v>
      </c>
      <c r="D1127" s="7">
        <v>9</v>
      </c>
      <c r="E1127" s="6"/>
      <c r="F1127" s="6"/>
      <c r="G1127">
        <f>_xlfn.XLOOKUP(B1127,[1]Hoja1!$A:$A,[1]Hoja1!$G:$G,0)</f>
        <v>38</v>
      </c>
      <c r="H1127" s="11"/>
    </row>
    <row r="1128" spans="1:8" ht="15" customHeight="1">
      <c r="A1128" s="5">
        <v>45838</v>
      </c>
      <c r="B1128" s="6" t="s">
        <v>26</v>
      </c>
      <c r="C1128" s="6">
        <v>624033</v>
      </c>
      <c r="D1128" s="7">
        <v>7.2190000000000003</v>
      </c>
      <c r="E1128" s="6"/>
      <c r="F1128" s="6"/>
      <c r="G1128">
        <f>_xlfn.XLOOKUP(B1128,[1]Hoja1!$A:$A,[1]Hoja1!$G:$G,0)</f>
        <v>17</v>
      </c>
      <c r="H1128" s="11"/>
    </row>
    <row r="1129" spans="1:8" ht="15" customHeight="1">
      <c r="A1129" s="5">
        <v>45838</v>
      </c>
      <c r="B1129" s="6" t="s">
        <v>83</v>
      </c>
      <c r="C1129" s="6"/>
      <c r="D1129" s="7">
        <v>40</v>
      </c>
      <c r="E1129" s="6"/>
      <c r="F1129" s="6"/>
      <c r="G1129">
        <f>_xlfn.XLOOKUP(B1129,[1]Hoja1!$A:$A,[1]Hoja1!$G:$G,0)</f>
        <v>12</v>
      </c>
      <c r="H1129" s="11"/>
    </row>
    <row r="1130" spans="1:8" ht="15" customHeight="1">
      <c r="A1130" s="5">
        <v>45838</v>
      </c>
      <c r="B1130" s="6" t="s">
        <v>10</v>
      </c>
      <c r="C1130" s="6">
        <v>141716</v>
      </c>
      <c r="D1130" s="7">
        <v>10</v>
      </c>
      <c r="E1130" s="6"/>
      <c r="F1130" s="6"/>
      <c r="G1130">
        <f>_xlfn.XLOOKUP(B1130,[1]Hoja1!$A:$A,[1]Hoja1!$G:$G,0)</f>
        <v>40</v>
      </c>
      <c r="H1130" s="11"/>
    </row>
    <row r="1131" spans="1:8" ht="15" customHeight="1">
      <c r="A1131" s="5">
        <v>45838</v>
      </c>
      <c r="B1131" s="6" t="s">
        <v>46</v>
      </c>
      <c r="C1131" s="6">
        <v>143771</v>
      </c>
      <c r="D1131" s="7">
        <v>8</v>
      </c>
      <c r="E1131" s="6"/>
      <c r="F1131" s="6"/>
      <c r="G1131">
        <f>_xlfn.XLOOKUP(B1131,[1]Hoja1!$A:$A,[1]Hoja1!$G:$G,0)</f>
        <v>30</v>
      </c>
      <c r="H1131" s="11"/>
    </row>
    <row r="1132" spans="1:8" ht="15" customHeight="1">
      <c r="A1132" s="5">
        <v>45838</v>
      </c>
      <c r="B1132" s="6" t="s">
        <v>15</v>
      </c>
      <c r="C1132" s="6">
        <v>172630</v>
      </c>
      <c r="D1132" s="7">
        <v>30</v>
      </c>
      <c r="E1132" s="6"/>
      <c r="F1132" s="6"/>
      <c r="G1132">
        <f>_xlfn.XLOOKUP(B1132,[1]Hoja1!$A:$A,[1]Hoja1!$G:$G,0)</f>
        <v>16</v>
      </c>
      <c r="H1132" s="11"/>
    </row>
    <row r="1133" spans="1:8" ht="15" customHeight="1">
      <c r="A1133" s="5">
        <v>45838</v>
      </c>
      <c r="B1133" s="6" t="s">
        <v>67</v>
      </c>
      <c r="C1133" s="6">
        <v>990848</v>
      </c>
      <c r="D1133" s="7">
        <v>10</v>
      </c>
      <c r="E1133" s="6"/>
      <c r="F1133" s="6"/>
      <c r="G1133">
        <f>_xlfn.XLOOKUP(B1133,[1]Hoja1!$A:$A,[1]Hoja1!$G:$G,0)</f>
        <v>19</v>
      </c>
      <c r="H1133" s="11"/>
    </row>
    <row r="1134" spans="1:8" ht="15" customHeight="1">
      <c r="A1134" s="5">
        <v>45838</v>
      </c>
      <c r="B1134" s="6" t="s">
        <v>45</v>
      </c>
      <c r="C1134" s="6">
        <v>170800</v>
      </c>
      <c r="D1134" s="7">
        <v>12</v>
      </c>
      <c r="E1134" s="6"/>
      <c r="F1134" s="6"/>
      <c r="G1134">
        <f>_xlfn.XLOOKUP(B1134,[1]Hoja1!$A:$A,[1]Hoja1!$G:$G,0)</f>
        <v>29</v>
      </c>
      <c r="H1134" s="11"/>
    </row>
    <row r="1135" spans="1:8" ht="15" customHeight="1">
      <c r="A1135" s="5">
        <v>45838</v>
      </c>
      <c r="B1135" s="6" t="s">
        <v>73</v>
      </c>
      <c r="C1135" s="6">
        <v>168097</v>
      </c>
      <c r="D1135" s="7">
        <v>10</v>
      </c>
      <c r="E1135" s="6"/>
      <c r="F1135" s="6"/>
      <c r="G1135">
        <f>_xlfn.XLOOKUP(B1135,[1]Hoja1!$A:$A,[1]Hoja1!$G:$G,0)</f>
        <v>38</v>
      </c>
      <c r="H1135" s="11"/>
    </row>
    <row r="1136" spans="1:8" ht="15" customHeight="1">
      <c r="A1136" s="5">
        <v>45838</v>
      </c>
      <c r="B1136" s="6" t="s">
        <v>53</v>
      </c>
      <c r="C1136" s="6">
        <v>116418</v>
      </c>
      <c r="D1136" s="7">
        <v>17</v>
      </c>
      <c r="E1136" s="6"/>
      <c r="F1136" s="6"/>
      <c r="G1136">
        <f>_xlfn.XLOOKUP(B1136,[1]Hoja1!$A:$A,[1]Hoja1!$G:$G,0)</f>
        <v>20</v>
      </c>
      <c r="H1136" s="11"/>
    </row>
    <row r="1137" spans="1:8" ht="15" customHeight="1">
      <c r="A1137" s="5">
        <v>45838</v>
      </c>
      <c r="B1137" s="6" t="s">
        <v>62</v>
      </c>
      <c r="C1137" s="6">
        <v>193601</v>
      </c>
      <c r="D1137" s="7">
        <v>8</v>
      </c>
      <c r="E1137" s="6"/>
      <c r="F1137" s="6"/>
      <c r="G1137">
        <f>_xlfn.XLOOKUP(B1137,[1]Hoja1!$A:$A,[1]Hoja1!$G:$G,0)</f>
        <v>39</v>
      </c>
      <c r="H1137" s="11"/>
    </row>
    <row r="1138" spans="1:8" ht="15" customHeight="1">
      <c r="A1138" s="5">
        <v>45838</v>
      </c>
      <c r="B1138" s="6" t="s">
        <v>30</v>
      </c>
      <c r="C1138" s="6">
        <v>81097</v>
      </c>
      <c r="D1138" s="7">
        <v>7.4720000000000004</v>
      </c>
      <c r="E1138" s="6"/>
      <c r="F1138" s="6"/>
      <c r="G1138">
        <f>_xlfn.XLOOKUP(B1138,[1]Hoja1!$A:$A,[1]Hoja1!$G:$G,0)</f>
        <v>33</v>
      </c>
      <c r="H1138" s="11"/>
    </row>
    <row r="1139" spans="1:8" ht="15" customHeight="1">
      <c r="A1139" s="5">
        <v>45838</v>
      </c>
      <c r="B1139" s="6" t="s">
        <v>88</v>
      </c>
      <c r="C1139" s="6">
        <v>431205</v>
      </c>
      <c r="D1139" s="7">
        <v>10</v>
      </c>
      <c r="E1139" s="6"/>
      <c r="F1139" s="6"/>
      <c r="G1139">
        <f>_xlfn.XLOOKUP(B1139,[1]Hoja1!$A:$A,[1]Hoja1!$G:$G,0)</f>
        <v>21</v>
      </c>
      <c r="H1139" s="11"/>
    </row>
    <row r="1140" spans="1:8" ht="15" customHeight="1">
      <c r="A1140" s="5">
        <v>45838</v>
      </c>
      <c r="B1140" s="6" t="s">
        <v>69</v>
      </c>
      <c r="C1140" s="6">
        <v>3936</v>
      </c>
      <c r="D1140" s="7">
        <v>10</v>
      </c>
      <c r="E1140" s="6"/>
      <c r="F1140" s="6"/>
      <c r="G1140">
        <f>_xlfn.XLOOKUP(B1140,[1]Hoja1!$A:$A,[1]Hoja1!$G:$G,0)</f>
        <v>35</v>
      </c>
      <c r="H1140" s="11"/>
    </row>
    <row r="1141" spans="1:8" ht="15" customHeight="1">
      <c r="A1141" s="5">
        <v>45838</v>
      </c>
      <c r="B1141" s="6" t="s">
        <v>36</v>
      </c>
      <c r="C1141" s="6">
        <v>92945</v>
      </c>
      <c r="D1141" s="7">
        <v>9</v>
      </c>
      <c r="E1141" s="6"/>
      <c r="F1141" s="6">
        <v>5686.3</v>
      </c>
      <c r="G1141">
        <f>_xlfn.XLOOKUP(B1141,[1]Hoja1!$A:$A,[1]Hoja1!$G:$G,0)</f>
        <v>32</v>
      </c>
      <c r="H1141" s="11"/>
    </row>
    <row r="1142" spans="1:8" ht="15" customHeight="1">
      <c r="A1142" s="5">
        <v>45838</v>
      </c>
      <c r="B1142" s="6" t="s">
        <v>38</v>
      </c>
      <c r="C1142" s="6">
        <v>446777</v>
      </c>
      <c r="D1142" s="7">
        <v>30</v>
      </c>
      <c r="E1142" s="6"/>
      <c r="F1142" s="6">
        <v>78984.399999999994</v>
      </c>
      <c r="G1142">
        <f>_xlfn.XLOOKUP(B1142,[1]Hoja1!$A:$A,[1]Hoja1!$G:$G,0)</f>
        <v>15</v>
      </c>
      <c r="H1142" s="11"/>
    </row>
    <row r="1143" spans="1:8" ht="15" customHeight="1">
      <c r="A1143" s="5">
        <v>45838</v>
      </c>
      <c r="B1143" s="6" t="s">
        <v>134</v>
      </c>
      <c r="C1143" s="6">
        <v>428316</v>
      </c>
      <c r="D1143" s="7">
        <v>40</v>
      </c>
      <c r="E1143" s="6"/>
      <c r="F1143" s="6"/>
      <c r="G1143">
        <f>_xlfn.XLOOKUP(B1143,[1]Hoja1!$A:$A,[1]Hoja1!$G:$G,0)</f>
        <v>12</v>
      </c>
      <c r="H1143" s="11"/>
    </row>
    <row r="1144" spans="1:8" ht="15" customHeight="1">
      <c r="A1144" s="5">
        <v>45838</v>
      </c>
      <c r="B1144" s="6" t="s">
        <v>137</v>
      </c>
      <c r="C1144" s="6">
        <v>73396</v>
      </c>
      <c r="D1144" s="7">
        <v>10</v>
      </c>
      <c r="E1144" s="6"/>
      <c r="F1144" s="6"/>
      <c r="G1144">
        <f>_xlfn.XLOOKUP(B1144,[1]Hoja1!$A:$A,[1]Hoja1!$G:$G,0)</f>
        <v>33</v>
      </c>
      <c r="H1144" s="11"/>
    </row>
    <row r="1145" spans="1:8" ht="15" customHeight="1">
      <c r="A1145" s="5">
        <v>45838</v>
      </c>
      <c r="B1145" s="6" t="s">
        <v>21</v>
      </c>
      <c r="C1145" s="6">
        <v>59781</v>
      </c>
      <c r="D1145" s="7">
        <v>10</v>
      </c>
      <c r="E1145" s="6"/>
      <c r="F1145" s="6"/>
      <c r="G1145">
        <f>_xlfn.XLOOKUP(B1145,[1]Hoja1!$A:$A,[1]Hoja1!$G:$G,0)</f>
        <v>33</v>
      </c>
      <c r="H1145" s="11"/>
    </row>
    <row r="1146" spans="1:8" ht="15" customHeight="1">
      <c r="A1146" s="5">
        <v>45838</v>
      </c>
      <c r="B1146" s="6" t="s">
        <v>67</v>
      </c>
      <c r="C1146" s="6">
        <v>991216</v>
      </c>
      <c r="D1146" s="7">
        <v>18</v>
      </c>
      <c r="E1146" s="6"/>
      <c r="F1146" s="6"/>
      <c r="G1146">
        <f>_xlfn.XLOOKUP(B1146,[1]Hoja1!$A:$A,[1]Hoja1!$G:$G,0)</f>
        <v>19</v>
      </c>
      <c r="H1146" s="11"/>
    </row>
    <row r="1147" spans="1:8" ht="15" customHeight="1">
      <c r="A1147" s="5">
        <v>45838</v>
      </c>
      <c r="B1147" s="6" t="s">
        <v>26</v>
      </c>
      <c r="C1147" s="6">
        <v>624191</v>
      </c>
      <c r="D1147" s="7">
        <v>10</v>
      </c>
      <c r="E1147" s="6"/>
      <c r="F1147" s="6"/>
      <c r="G1147">
        <f>_xlfn.XLOOKUP(B1147,[1]Hoja1!$A:$A,[1]Hoja1!$G:$G,0)</f>
        <v>17</v>
      </c>
      <c r="H1147" s="11"/>
    </row>
    <row r="1148" spans="1:8" ht="15" customHeight="1">
      <c r="A1148" s="5">
        <v>45838</v>
      </c>
      <c r="B1148" s="6" t="s">
        <v>147</v>
      </c>
      <c r="C1148" s="6">
        <v>474939</v>
      </c>
      <c r="D1148" s="7">
        <v>30</v>
      </c>
      <c r="E1148" s="6"/>
      <c r="F1148" s="6"/>
      <c r="G1148">
        <f>_xlfn.XLOOKUP(B1148,[1]Hoja1!$A:$A,[1]Hoja1!$G:$G,0)</f>
        <v>15</v>
      </c>
      <c r="H1148" s="11"/>
    </row>
    <row r="1149" spans="1:8" ht="15" customHeight="1">
      <c r="A1149" s="5">
        <v>45838</v>
      </c>
      <c r="B1149" s="6" t="s">
        <v>148</v>
      </c>
      <c r="C1149" s="6">
        <v>190265</v>
      </c>
      <c r="D1149" s="7">
        <v>25</v>
      </c>
      <c r="E1149" s="6"/>
      <c r="F1149" s="6"/>
      <c r="G1149">
        <f>_xlfn.XLOOKUP(B1149,[1]Hoja1!$A:$A,[1]Hoja1!$G:$G,0)</f>
        <v>15</v>
      </c>
      <c r="H1149" s="11"/>
    </row>
    <row r="1150" spans="1:8" ht="15" customHeight="1">
      <c r="A1150" s="5">
        <v>45838</v>
      </c>
      <c r="B1150" s="6" t="s">
        <v>29</v>
      </c>
      <c r="C1150" s="6">
        <v>416832</v>
      </c>
      <c r="D1150" s="7">
        <v>12</v>
      </c>
      <c r="E1150" s="6"/>
      <c r="F1150" s="6"/>
      <c r="G1150">
        <f>_xlfn.XLOOKUP(B1150,[1]Hoja1!$A:$A,[1]Hoja1!$G:$G,0)</f>
        <v>33</v>
      </c>
      <c r="H1150" s="11"/>
    </row>
    <row r="1151" spans="1:8" ht="15" customHeight="1">
      <c r="A1151" s="5">
        <v>45838</v>
      </c>
      <c r="B1151" s="6" t="s">
        <v>20</v>
      </c>
      <c r="C1151" s="6">
        <v>203080</v>
      </c>
      <c r="D1151" s="7">
        <v>8</v>
      </c>
      <c r="E1151" s="6"/>
      <c r="F1151" s="6"/>
      <c r="G1151">
        <f>_xlfn.XLOOKUP(B1151,[1]Hoja1!$A:$A,[1]Hoja1!$G:$G,0)</f>
        <v>26</v>
      </c>
      <c r="H1151" s="11"/>
    </row>
    <row r="1152" spans="1:8" ht="15" customHeight="1">
      <c r="A1152" s="5">
        <v>45838</v>
      </c>
      <c r="B1152" s="6" t="s">
        <v>52</v>
      </c>
      <c r="C1152" s="6">
        <v>31885</v>
      </c>
      <c r="D1152" s="7">
        <v>4</v>
      </c>
      <c r="E1152" s="6"/>
      <c r="F1152" s="6"/>
      <c r="G1152">
        <f>_xlfn.XLOOKUP(B1152,[1]Hoja1!$A:$A,[1]Hoja1!$G:$G,0)</f>
        <v>33</v>
      </c>
      <c r="H1152" s="11"/>
    </row>
    <row r="1153" spans="1:8" ht="15" customHeight="1">
      <c r="A1153" s="5">
        <v>45838</v>
      </c>
      <c r="B1153" s="6" t="s">
        <v>35</v>
      </c>
      <c r="C1153" s="6">
        <v>56573</v>
      </c>
      <c r="D1153" s="7">
        <v>8</v>
      </c>
      <c r="E1153" s="6"/>
      <c r="F1153" s="6"/>
      <c r="G1153">
        <f>_xlfn.XLOOKUP(B1153,[1]Hoja1!$A:$A,[1]Hoja1!$G:$G,0)</f>
        <v>35</v>
      </c>
      <c r="H1153" s="11"/>
    </row>
    <row r="1154" spans="1:8" ht="15" customHeight="1">
      <c r="A1154" s="5">
        <v>45838</v>
      </c>
      <c r="B1154" s="6" t="s">
        <v>16</v>
      </c>
      <c r="C1154" s="6">
        <v>209244</v>
      </c>
      <c r="D1154" s="7">
        <v>11</v>
      </c>
      <c r="E1154" s="6"/>
      <c r="F1154" s="6"/>
      <c r="G1154">
        <f>_xlfn.XLOOKUP(B1154,[1]Hoja1!$A:$A,[1]Hoja1!$G:$G,0)</f>
        <v>33</v>
      </c>
      <c r="H1154" s="11"/>
    </row>
    <row r="1155" spans="1:8" ht="15" customHeight="1">
      <c r="A1155" s="5">
        <v>45838</v>
      </c>
      <c r="B1155" s="6" t="s">
        <v>28</v>
      </c>
      <c r="C1155" s="11">
        <v>214943</v>
      </c>
      <c r="D1155" s="7">
        <v>9</v>
      </c>
      <c r="E1155" s="6"/>
      <c r="F1155" s="6"/>
      <c r="G1155">
        <f>_xlfn.XLOOKUP(B1155,[1]Hoja1!$A:$A,[1]Hoja1!$G:$G,0)</f>
        <v>43</v>
      </c>
      <c r="H1155" s="11"/>
    </row>
    <row r="1156" spans="1:8" ht="15" customHeight="1">
      <c r="A1156" s="5">
        <v>45838</v>
      </c>
      <c r="B1156" s="6" t="s">
        <v>55</v>
      </c>
      <c r="C1156" s="6">
        <v>200636</v>
      </c>
      <c r="D1156" s="7">
        <v>11</v>
      </c>
      <c r="E1156" s="6"/>
      <c r="F1156" s="6"/>
      <c r="G1156">
        <f>_xlfn.XLOOKUP(B1156,[1]Hoja1!$A:$A,[1]Hoja1!$G:$G,0)</f>
        <v>38</v>
      </c>
      <c r="H1156" s="11"/>
    </row>
    <row r="1157" spans="1:8" ht="15" customHeight="1">
      <c r="A1157" s="5">
        <v>45838</v>
      </c>
      <c r="B1157" s="6" t="s">
        <v>32</v>
      </c>
      <c r="C1157" s="6">
        <v>37240</v>
      </c>
      <c r="D1157" s="7">
        <v>8</v>
      </c>
      <c r="E1157" s="6"/>
      <c r="F1157" s="6"/>
      <c r="G1157">
        <f>_xlfn.XLOOKUP(B1157,[1]Hoja1!$A:$A,[1]Hoja1!$G:$G,0)</f>
        <v>30</v>
      </c>
      <c r="H1157" s="11"/>
    </row>
    <row r="1158" spans="1:8" ht="15" customHeight="1">
      <c r="A1158" s="5">
        <v>45838</v>
      </c>
      <c r="B1158" s="6" t="s">
        <v>10</v>
      </c>
      <c r="C1158" s="6">
        <v>142065</v>
      </c>
      <c r="D1158" s="7">
        <v>10</v>
      </c>
      <c r="E1158" s="6"/>
      <c r="F1158" s="6"/>
      <c r="G1158">
        <f>_xlfn.XLOOKUP(B1158,[1]Hoja1!$A:$A,[1]Hoja1!$G:$G,0)</f>
        <v>40</v>
      </c>
      <c r="H1158" s="11"/>
    </row>
    <row r="1159" spans="1:8" ht="15" customHeight="1">
      <c r="A1159" s="5">
        <v>45838</v>
      </c>
      <c r="B1159" s="6" t="s">
        <v>15</v>
      </c>
      <c r="C1159" s="6">
        <v>173123</v>
      </c>
      <c r="D1159" s="7">
        <v>32</v>
      </c>
      <c r="E1159" s="6"/>
      <c r="F1159" s="6"/>
      <c r="G1159">
        <f>_xlfn.XLOOKUP(B1159,[1]Hoja1!$A:$A,[1]Hoja1!$G:$G,0)</f>
        <v>16</v>
      </c>
      <c r="H1159" s="11"/>
    </row>
    <row r="1160" spans="1:8" ht="15" customHeight="1">
      <c r="A1160" s="5">
        <v>45838</v>
      </c>
      <c r="B1160" s="6" t="s">
        <v>18</v>
      </c>
      <c r="C1160" s="6">
        <v>155518</v>
      </c>
      <c r="D1160" s="7">
        <v>5.3179999999999996</v>
      </c>
      <c r="E1160" s="6"/>
      <c r="F1160" s="6"/>
      <c r="G1160">
        <f>_xlfn.XLOOKUP(B1160,[1]Hoja1!$A:$A,[1]Hoja1!$G:$G,0)</f>
        <v>42</v>
      </c>
      <c r="H1160" s="11"/>
    </row>
    <row r="1161" spans="1:8" ht="15" customHeight="1">
      <c r="A1161" s="5">
        <v>45839</v>
      </c>
      <c r="B1161" s="6" t="s">
        <v>51</v>
      </c>
      <c r="C1161" s="6">
        <v>857143</v>
      </c>
      <c r="D1161" s="7">
        <v>35</v>
      </c>
      <c r="E1161" s="6"/>
      <c r="F1161" s="6"/>
      <c r="G1161">
        <f>_xlfn.XLOOKUP(B1161,[1]Hoja1!$A:$A,[1]Hoja1!$G:$G,0)</f>
        <v>19</v>
      </c>
      <c r="H1161" s="11"/>
    </row>
    <row r="1162" spans="1:8" ht="15" customHeight="1">
      <c r="A1162" s="5">
        <v>45839</v>
      </c>
      <c r="B1162" s="6" t="s">
        <v>67</v>
      </c>
      <c r="C1162" s="6">
        <v>991393</v>
      </c>
      <c r="D1162" s="7">
        <v>10</v>
      </c>
      <c r="E1162" s="6"/>
      <c r="F1162" s="6"/>
      <c r="G1162">
        <f>_xlfn.XLOOKUP(B1162,[1]Hoja1!$A:$A,[1]Hoja1!$G:$G,0)</f>
        <v>19</v>
      </c>
      <c r="H1162" s="11"/>
    </row>
    <row r="1163" spans="1:8" ht="15" customHeight="1">
      <c r="A1163" s="5">
        <v>45839</v>
      </c>
      <c r="B1163" s="6" t="s">
        <v>66</v>
      </c>
      <c r="C1163" s="6">
        <v>196076</v>
      </c>
      <c r="D1163" s="7">
        <v>10</v>
      </c>
      <c r="E1163" s="6"/>
      <c r="F1163" s="6"/>
      <c r="G1163">
        <f>_xlfn.XLOOKUP(B1163,[1]Hoja1!$A:$A,[1]Hoja1!$G:$G,0)</f>
        <v>33</v>
      </c>
      <c r="H1163" s="11"/>
    </row>
    <row r="1164" spans="1:8" ht="15" customHeight="1">
      <c r="A1164" s="5">
        <v>45839</v>
      </c>
      <c r="B1164" s="6" t="s">
        <v>12</v>
      </c>
      <c r="C1164" s="6">
        <v>54858</v>
      </c>
      <c r="D1164" s="7">
        <v>9</v>
      </c>
      <c r="E1164" s="6"/>
      <c r="F1164" s="6"/>
      <c r="G1164">
        <f>_xlfn.XLOOKUP(B1164,[1]Hoja1!$A:$A,[1]Hoja1!$G:$G,0)</f>
        <v>33</v>
      </c>
      <c r="H1164" s="11"/>
    </row>
    <row r="1165" spans="1:8" ht="15" customHeight="1">
      <c r="A1165" s="5">
        <v>45839</v>
      </c>
      <c r="B1165" s="6" t="s">
        <v>25</v>
      </c>
      <c r="C1165" s="6">
        <v>235881</v>
      </c>
      <c r="D1165" s="7">
        <v>14</v>
      </c>
      <c r="E1165" s="6"/>
      <c r="F1165" s="6">
        <v>2469</v>
      </c>
      <c r="G1165">
        <f>_xlfn.XLOOKUP(B1165,[1]Hoja1!$A:$A,[1]Hoja1!$G:$G,0)</f>
        <v>33</v>
      </c>
      <c r="H1165" s="11"/>
    </row>
    <row r="1166" spans="1:8" ht="15" customHeight="1">
      <c r="A1166" s="5">
        <v>45839</v>
      </c>
      <c r="B1166" s="6" t="s">
        <v>26</v>
      </c>
      <c r="C1166" s="6">
        <v>624343</v>
      </c>
      <c r="D1166" s="7">
        <v>10</v>
      </c>
      <c r="E1166" s="6"/>
      <c r="F1166" s="6"/>
      <c r="G1166">
        <f>_xlfn.XLOOKUP(B1166,[1]Hoja1!$A:$A,[1]Hoja1!$G:$G,0)</f>
        <v>17</v>
      </c>
      <c r="H1166" s="11"/>
    </row>
    <row r="1167" spans="1:8" ht="15" customHeight="1">
      <c r="A1167" s="5">
        <v>45839</v>
      </c>
      <c r="B1167" s="6" t="s">
        <v>145</v>
      </c>
      <c r="C1167" s="6">
        <v>207835</v>
      </c>
      <c r="D1167" s="7">
        <v>10</v>
      </c>
      <c r="E1167" s="6"/>
      <c r="F1167" s="6"/>
      <c r="G1167">
        <f>_xlfn.XLOOKUP(B1167,[1]Hoja1!$A:$A,[1]Hoja1!$G:$G,0)</f>
        <v>40</v>
      </c>
      <c r="H1167" s="11"/>
    </row>
    <row r="1168" spans="1:8" ht="15" customHeight="1">
      <c r="A1168" s="5">
        <v>45839</v>
      </c>
      <c r="B1168" s="6" t="s">
        <v>93</v>
      </c>
      <c r="C1168" s="6">
        <v>407395</v>
      </c>
      <c r="D1168" s="7">
        <v>15</v>
      </c>
      <c r="E1168" s="6"/>
      <c r="F1168" s="6">
        <v>132.30000000000001</v>
      </c>
      <c r="G1168">
        <f>_xlfn.XLOOKUP(B1168,[1]Hoja1!$A:$A,[1]Hoja1!$G:$G,0)</f>
        <v>30</v>
      </c>
      <c r="H1168" s="11"/>
    </row>
    <row r="1169" spans="1:8" ht="15" customHeight="1">
      <c r="A1169" s="5">
        <v>45839</v>
      </c>
      <c r="B1169" s="6" t="s">
        <v>149</v>
      </c>
      <c r="C1169" s="6">
        <v>168418</v>
      </c>
      <c r="D1169" s="7">
        <v>8.4209999999999994</v>
      </c>
      <c r="E1169" s="6"/>
      <c r="F1169" s="6"/>
      <c r="G1169">
        <f>_xlfn.XLOOKUP(B1169,[1]Hoja1!$A:$A,[1]Hoja1!$G:$G,0)</f>
        <v>0</v>
      </c>
      <c r="H1169" s="11"/>
    </row>
    <row r="1170" spans="1:8" ht="15" customHeight="1">
      <c r="A1170" s="5">
        <v>45839</v>
      </c>
      <c r="B1170" s="6" t="s">
        <v>22</v>
      </c>
      <c r="C1170" s="6">
        <v>167042</v>
      </c>
      <c r="D1170" s="7">
        <v>9</v>
      </c>
      <c r="E1170" s="6"/>
      <c r="F1170" s="6"/>
      <c r="G1170">
        <f>_xlfn.XLOOKUP(B1170,[1]Hoja1!$A:$A,[1]Hoja1!$G:$G,0)</f>
        <v>38</v>
      </c>
      <c r="H1170" s="11"/>
    </row>
    <row r="1171" spans="1:8" ht="15" customHeight="1">
      <c r="A1171" s="5">
        <v>45839</v>
      </c>
      <c r="B1171" s="6" t="s">
        <v>30</v>
      </c>
      <c r="C1171" s="6">
        <v>81363</v>
      </c>
      <c r="D1171" s="7">
        <v>9</v>
      </c>
      <c r="E1171" s="6"/>
      <c r="F1171" s="6"/>
      <c r="G1171">
        <f>_xlfn.XLOOKUP(B1171,[1]Hoja1!$A:$A,[1]Hoja1!$G:$G,0)</f>
        <v>33</v>
      </c>
      <c r="H1171" s="11"/>
    </row>
    <row r="1172" spans="1:8" ht="15" customHeight="1">
      <c r="A1172" s="5">
        <v>45839</v>
      </c>
      <c r="B1172" s="6" t="s">
        <v>19</v>
      </c>
      <c r="C1172" s="6">
        <v>107667</v>
      </c>
      <c r="D1172" s="7">
        <v>25</v>
      </c>
      <c r="E1172" s="6"/>
      <c r="F1172" s="6"/>
      <c r="G1172">
        <f>_xlfn.XLOOKUP(B1172,[1]Hoja1!$A:$A,[1]Hoja1!$G:$G,0)</f>
        <v>20</v>
      </c>
      <c r="H1172" s="11"/>
    </row>
    <row r="1173" spans="1:8" ht="15" customHeight="1">
      <c r="A1173" s="5">
        <v>45839</v>
      </c>
      <c r="B1173" s="6" t="s">
        <v>38</v>
      </c>
      <c r="C1173" s="6">
        <v>447128</v>
      </c>
      <c r="D1173" s="7">
        <v>23</v>
      </c>
      <c r="E1173" s="6"/>
      <c r="F1173" s="6"/>
      <c r="G1173">
        <f>_xlfn.XLOOKUP(B1173,[1]Hoja1!$A:$A,[1]Hoja1!$G:$G,0)</f>
        <v>15</v>
      </c>
      <c r="H1173" s="11"/>
    </row>
    <row r="1174" spans="1:8" ht="15" customHeight="1">
      <c r="A1174" s="5">
        <v>45839</v>
      </c>
      <c r="B1174" s="6" t="s">
        <v>147</v>
      </c>
      <c r="C1174" s="6">
        <v>475453</v>
      </c>
      <c r="D1174" s="7">
        <v>34</v>
      </c>
      <c r="E1174" s="6"/>
      <c r="F1174" s="6"/>
      <c r="G1174">
        <f>_xlfn.XLOOKUP(B1174,[1]Hoja1!$A:$A,[1]Hoja1!$G:$G,0)</f>
        <v>15</v>
      </c>
      <c r="H1174" s="11"/>
    </row>
    <row r="1175" spans="1:8" ht="15" customHeight="1">
      <c r="A1175" s="5">
        <v>45839</v>
      </c>
      <c r="B1175" s="6" t="s">
        <v>46</v>
      </c>
      <c r="C1175" s="6">
        <v>143937</v>
      </c>
      <c r="D1175" s="7">
        <v>8</v>
      </c>
      <c r="E1175" s="6"/>
      <c r="F1175" s="6"/>
      <c r="G1175">
        <f>_xlfn.XLOOKUP(B1175,[1]Hoja1!$A:$A,[1]Hoja1!$G:$G,0)</f>
        <v>30</v>
      </c>
      <c r="H1175" s="11"/>
    </row>
    <row r="1176" spans="1:8" ht="15" customHeight="1">
      <c r="A1176" s="5">
        <v>45839</v>
      </c>
      <c r="B1176" s="6" t="s">
        <v>35</v>
      </c>
      <c r="C1176" s="6">
        <v>56790</v>
      </c>
      <c r="D1176" s="7">
        <v>8</v>
      </c>
      <c r="E1176" s="6"/>
      <c r="F1176" s="6"/>
      <c r="G1176">
        <f>_xlfn.XLOOKUP(B1176,[1]Hoja1!$A:$A,[1]Hoja1!$G:$G,0)</f>
        <v>35</v>
      </c>
      <c r="H1176" s="11"/>
    </row>
    <row r="1177" spans="1:8" ht="15" customHeight="1">
      <c r="A1177" s="5">
        <v>45839</v>
      </c>
      <c r="B1177" s="6" t="s">
        <v>148</v>
      </c>
      <c r="C1177" s="6">
        <f>190568+20</f>
        <v>190588</v>
      </c>
      <c r="D1177" s="7">
        <v>22</v>
      </c>
      <c r="E1177" s="6"/>
      <c r="F1177" s="6"/>
      <c r="G1177">
        <f>_xlfn.XLOOKUP(B1177,[1]Hoja1!$A:$A,[1]Hoja1!$G:$G,0)</f>
        <v>15</v>
      </c>
      <c r="H1177" s="11"/>
    </row>
    <row r="1178" spans="1:8" ht="15" customHeight="1">
      <c r="A1178" s="5">
        <v>45839</v>
      </c>
      <c r="B1178" s="6" t="s">
        <v>37</v>
      </c>
      <c r="C1178" s="6">
        <v>141359</v>
      </c>
      <c r="D1178" s="7">
        <v>11</v>
      </c>
      <c r="E1178" s="6"/>
      <c r="F1178" s="6"/>
      <c r="G1178">
        <f>_xlfn.XLOOKUP(B1178,[1]Hoja1!$A:$A,[1]Hoja1!$G:$G,0)</f>
        <v>32</v>
      </c>
      <c r="H1178" s="11"/>
    </row>
    <row r="1179" spans="1:8" ht="15" customHeight="1">
      <c r="A1179" s="5">
        <v>45839</v>
      </c>
      <c r="B1179" s="6" t="s">
        <v>21</v>
      </c>
      <c r="C1179" s="6">
        <v>60025</v>
      </c>
      <c r="D1179" s="7">
        <v>8</v>
      </c>
      <c r="E1179" s="6"/>
      <c r="F1179" s="6"/>
      <c r="G1179">
        <f>_xlfn.XLOOKUP(B1179,[1]Hoja1!$A:$A,[1]Hoja1!$G:$G,0)</f>
        <v>33</v>
      </c>
      <c r="H1179" s="11"/>
    </row>
    <row r="1180" spans="1:8" ht="15" customHeight="1">
      <c r="A1180" s="5">
        <v>45839</v>
      </c>
      <c r="B1180" s="6" t="s">
        <v>24</v>
      </c>
      <c r="C1180" s="6">
        <v>99003</v>
      </c>
      <c r="D1180" s="7">
        <v>5</v>
      </c>
      <c r="E1180" s="6"/>
      <c r="F1180" s="6"/>
      <c r="G1180">
        <f>_xlfn.XLOOKUP(B1180,[1]Hoja1!$A:$A,[1]Hoja1!$G:$G,0)</f>
        <v>33</v>
      </c>
      <c r="H1180" s="11"/>
    </row>
    <row r="1181" spans="1:8" ht="15" customHeight="1">
      <c r="A1181" s="5">
        <v>45839</v>
      </c>
      <c r="B1181" s="6" t="s">
        <v>45</v>
      </c>
      <c r="C1181" s="6">
        <v>170800</v>
      </c>
      <c r="D1181" s="7">
        <v>10</v>
      </c>
      <c r="E1181" s="6"/>
      <c r="F1181" s="6"/>
      <c r="G1181">
        <f>_xlfn.XLOOKUP(B1181,[1]Hoja1!$A:$A,[1]Hoja1!$G:$G,0)</f>
        <v>29</v>
      </c>
      <c r="H1181" s="11"/>
    </row>
    <row r="1182" spans="1:8" ht="15" customHeight="1">
      <c r="A1182" s="5">
        <v>45839</v>
      </c>
      <c r="B1182" s="6" t="s">
        <v>82</v>
      </c>
      <c r="C1182" s="6">
        <v>461165</v>
      </c>
      <c r="D1182" s="7">
        <v>9</v>
      </c>
      <c r="E1182" s="6"/>
      <c r="F1182" s="6"/>
      <c r="G1182">
        <f>_xlfn.XLOOKUP(B1182,[1]Hoja1!$A:$A,[1]Hoja1!$G:$G,0)</f>
        <v>38</v>
      </c>
      <c r="H1182" s="11"/>
    </row>
    <row r="1183" spans="1:8" ht="15" customHeight="1">
      <c r="A1183" s="5">
        <v>45839</v>
      </c>
      <c r="B1183" s="6" t="s">
        <v>65</v>
      </c>
      <c r="C1183" s="6">
        <v>64935</v>
      </c>
      <c r="D1183" s="7">
        <v>6</v>
      </c>
      <c r="E1183" s="6"/>
      <c r="F1183" s="6"/>
      <c r="G1183">
        <f>_xlfn.XLOOKUP(B1183,[1]Hoja1!$A:$A,[1]Hoja1!$G:$G,0)</f>
        <v>31</v>
      </c>
      <c r="H1183" s="11"/>
    </row>
    <row r="1184" spans="1:8" ht="15" customHeight="1">
      <c r="A1184" s="5">
        <v>45839</v>
      </c>
      <c r="B1184" s="6" t="s">
        <v>41</v>
      </c>
      <c r="C1184" s="6">
        <v>51964</v>
      </c>
      <c r="D1184" s="7">
        <v>9</v>
      </c>
      <c r="E1184" s="6"/>
      <c r="F1184" s="6"/>
      <c r="G1184">
        <f>_xlfn.XLOOKUP(B1184,[1]Hoja1!$A:$A,[1]Hoja1!$G:$G,0)</f>
        <v>33</v>
      </c>
      <c r="H1184" s="11"/>
    </row>
    <row r="1185" spans="1:8" ht="15" customHeight="1">
      <c r="A1185" s="5">
        <v>45839</v>
      </c>
      <c r="B1185" s="6" t="s">
        <v>101</v>
      </c>
      <c r="C1185" s="6">
        <v>612739</v>
      </c>
      <c r="D1185" s="7">
        <v>10</v>
      </c>
      <c r="E1185" s="6"/>
      <c r="F1185" s="6"/>
      <c r="G1185">
        <f>_xlfn.XLOOKUP(B1185,[1]Hoja1!$A:$A,[1]Hoja1!$G:$G,0)</f>
        <v>17</v>
      </c>
      <c r="H1185" s="11"/>
    </row>
    <row r="1186" spans="1:8" ht="15" customHeight="1">
      <c r="A1186" s="5">
        <v>45839</v>
      </c>
      <c r="B1186" s="6" t="s">
        <v>56</v>
      </c>
      <c r="C1186" s="6">
        <v>10005</v>
      </c>
      <c r="D1186" s="7">
        <v>10</v>
      </c>
      <c r="E1186" s="6"/>
      <c r="F1186" s="6"/>
      <c r="G1186">
        <f>_xlfn.XLOOKUP(B1186,[1]Hoja1!$A:$A,[1]Hoja1!$G:$G,0)</f>
        <v>33</v>
      </c>
      <c r="H1186" s="11"/>
    </row>
    <row r="1187" spans="1:8" ht="15" customHeight="1">
      <c r="A1187" s="5">
        <v>45839</v>
      </c>
      <c r="B1187" s="6" t="s">
        <v>26</v>
      </c>
      <c r="C1187" s="6">
        <v>624483</v>
      </c>
      <c r="D1187" s="7">
        <v>10</v>
      </c>
      <c r="E1187" s="6"/>
      <c r="F1187" s="6"/>
      <c r="G1187">
        <f>_xlfn.XLOOKUP(B1187,[1]Hoja1!$A:$A,[1]Hoja1!$G:$G,0)</f>
        <v>17</v>
      </c>
      <c r="H1187" s="11"/>
    </row>
    <row r="1188" spans="1:8" ht="15" customHeight="1">
      <c r="A1188" s="5">
        <v>45839</v>
      </c>
      <c r="B1188" s="6" t="s">
        <v>62</v>
      </c>
      <c r="C1188" s="6">
        <v>193794</v>
      </c>
      <c r="D1188" s="7">
        <v>5.14</v>
      </c>
      <c r="E1188" s="6"/>
      <c r="F1188" s="6"/>
      <c r="G1188">
        <f>_xlfn.XLOOKUP(B1188,[1]Hoja1!$A:$A,[1]Hoja1!$G:$G,0)</f>
        <v>39</v>
      </c>
      <c r="H1188" s="11"/>
    </row>
    <row r="1189" spans="1:8" ht="15" customHeight="1">
      <c r="A1189" s="5">
        <v>45839</v>
      </c>
      <c r="B1189" s="6" t="s">
        <v>62</v>
      </c>
      <c r="C1189" s="6">
        <v>194129</v>
      </c>
      <c r="D1189" s="7">
        <v>10</v>
      </c>
      <c r="E1189" s="6"/>
      <c r="F1189" s="6"/>
      <c r="G1189">
        <f>_xlfn.XLOOKUP(B1189,[1]Hoja1!$A:$A,[1]Hoja1!$G:$G,0)</f>
        <v>39</v>
      </c>
      <c r="H1189" s="11"/>
    </row>
    <row r="1190" spans="1:8" ht="15" customHeight="1">
      <c r="A1190" s="5">
        <v>45839</v>
      </c>
      <c r="B1190" s="6" t="s">
        <v>58</v>
      </c>
      <c r="C1190" s="6">
        <v>11623</v>
      </c>
      <c r="D1190" s="7">
        <v>9</v>
      </c>
      <c r="E1190" s="6" t="s">
        <v>100</v>
      </c>
      <c r="F1190" s="6"/>
      <c r="G1190">
        <f>_xlfn.XLOOKUP(B1190,[1]Hoja1!$A:$A,[1]Hoja1!$G:$G,0)</f>
        <v>35</v>
      </c>
      <c r="H1190" s="11"/>
    </row>
    <row r="1191" spans="1:8" ht="15" customHeight="1">
      <c r="A1191" s="5">
        <v>45839</v>
      </c>
      <c r="B1191" s="6" t="s">
        <v>67</v>
      </c>
      <c r="C1191" s="6">
        <v>991763</v>
      </c>
      <c r="D1191" s="7">
        <v>18</v>
      </c>
      <c r="E1191" s="6" t="s">
        <v>100</v>
      </c>
      <c r="F1191" s="6"/>
      <c r="G1191">
        <f>_xlfn.XLOOKUP(B1191,[1]Hoja1!$A:$A,[1]Hoja1!$G:$G,0)</f>
        <v>19</v>
      </c>
      <c r="H1191" s="11"/>
    </row>
    <row r="1192" spans="1:8" ht="15" customHeight="1">
      <c r="A1192" s="5">
        <v>45839</v>
      </c>
      <c r="B1192" s="6" t="s">
        <v>29</v>
      </c>
      <c r="C1192" s="6">
        <v>416832</v>
      </c>
      <c r="D1192" s="7">
        <v>12</v>
      </c>
      <c r="E1192" s="6"/>
      <c r="F1192" s="6"/>
      <c r="G1192">
        <f>_xlfn.XLOOKUP(B1192,[1]Hoja1!$A:$A,[1]Hoja1!$G:$G,0)</f>
        <v>33</v>
      </c>
      <c r="H1192" s="11"/>
    </row>
    <row r="1193" spans="1:8" ht="15" customHeight="1">
      <c r="A1193" s="5">
        <v>45839</v>
      </c>
      <c r="B1193" s="6" t="s">
        <v>15</v>
      </c>
      <c r="C1193" s="6">
        <v>173378</v>
      </c>
      <c r="D1193" s="7">
        <v>16</v>
      </c>
      <c r="E1193" s="6"/>
      <c r="F1193" s="6"/>
      <c r="G1193">
        <f>_xlfn.XLOOKUP(B1193,[1]Hoja1!$A:$A,[1]Hoja1!$G:$G,0)</f>
        <v>16</v>
      </c>
      <c r="H1193" s="11"/>
    </row>
    <row r="1194" spans="1:8" ht="15" customHeight="1">
      <c r="A1194" s="5">
        <v>45839</v>
      </c>
      <c r="B1194" s="6" t="s">
        <v>99</v>
      </c>
      <c r="C1194" s="6">
        <v>16400</v>
      </c>
      <c r="D1194" s="7">
        <v>12</v>
      </c>
      <c r="E1194" s="6" t="s">
        <v>81</v>
      </c>
      <c r="F1194" s="6"/>
      <c r="G1194">
        <f>_xlfn.XLOOKUP(B1194,[1]Hoja1!$A:$A,[1]Hoja1!$G:$G,0)</f>
        <v>32</v>
      </c>
      <c r="H1194" s="11"/>
    </row>
    <row r="1195" spans="1:8" ht="15" customHeight="1">
      <c r="A1195" s="5">
        <v>45839</v>
      </c>
      <c r="B1195" s="6" t="s">
        <v>43</v>
      </c>
      <c r="C1195" s="6">
        <v>14878</v>
      </c>
      <c r="D1195" s="7">
        <v>9</v>
      </c>
      <c r="E1195" s="6" t="s">
        <v>81</v>
      </c>
      <c r="F1195" s="6"/>
      <c r="G1195">
        <f>_xlfn.XLOOKUP(B1195,[1]Hoja1!$A:$A,[1]Hoja1!$G:$G,0)</f>
        <v>35</v>
      </c>
      <c r="H1195" s="11"/>
    </row>
    <row r="1196" spans="1:8" ht="15" customHeight="1">
      <c r="A1196" s="5">
        <v>45839</v>
      </c>
      <c r="B1196" s="6" t="s">
        <v>53</v>
      </c>
      <c r="C1196" s="6">
        <v>116805</v>
      </c>
      <c r="D1196" s="7">
        <v>17</v>
      </c>
      <c r="E1196" s="6"/>
      <c r="F1196" s="6"/>
      <c r="G1196">
        <f>_xlfn.XLOOKUP(B1196,[1]Hoja1!$A:$A,[1]Hoja1!$G:$G,0)</f>
        <v>20</v>
      </c>
      <c r="H1196" s="11"/>
    </row>
    <row r="1197" spans="1:8" ht="15" customHeight="1">
      <c r="A1197" s="5">
        <v>45839</v>
      </c>
      <c r="B1197" s="6" t="s">
        <v>53</v>
      </c>
      <c r="C1197" s="6"/>
      <c r="D1197" s="7">
        <v>9</v>
      </c>
      <c r="E1197" s="6" t="s">
        <v>77</v>
      </c>
      <c r="F1197" s="6"/>
      <c r="G1197">
        <f>_xlfn.XLOOKUP(B1197,[1]Hoja1!$A:$A,[1]Hoja1!$G:$G,0)</f>
        <v>20</v>
      </c>
      <c r="H1197" s="11"/>
    </row>
    <row r="1198" spans="1:8" ht="15" customHeight="1">
      <c r="A1198" s="5">
        <v>45839</v>
      </c>
      <c r="B1198" s="6" t="s">
        <v>52</v>
      </c>
      <c r="C1198" s="6">
        <v>31992</v>
      </c>
      <c r="D1198" s="7">
        <v>4</v>
      </c>
      <c r="E1198" s="6"/>
      <c r="F1198" s="6"/>
      <c r="G1198">
        <f>_xlfn.XLOOKUP(B1198,[1]Hoja1!$A:$A,[1]Hoja1!$G:$G,0)</f>
        <v>33</v>
      </c>
      <c r="H1198" s="11"/>
    </row>
    <row r="1199" spans="1:8" ht="15" customHeight="1">
      <c r="A1199" s="5">
        <v>45839</v>
      </c>
      <c r="B1199" s="6" t="s">
        <v>49</v>
      </c>
      <c r="C1199" s="6">
        <v>52495</v>
      </c>
      <c r="D1199" s="7">
        <v>9</v>
      </c>
      <c r="E1199" s="6" t="s">
        <v>81</v>
      </c>
      <c r="F1199" s="6"/>
      <c r="G1199">
        <f>_xlfn.XLOOKUP(B1199,[1]Hoja1!$A:$A,[1]Hoja1!$G:$G,0)</f>
        <v>35</v>
      </c>
      <c r="H1199" s="11"/>
    </row>
    <row r="1200" spans="1:8" ht="15" customHeight="1">
      <c r="A1200" s="5">
        <v>45839</v>
      </c>
      <c r="B1200" s="6" t="s">
        <v>16</v>
      </c>
      <c r="C1200" s="6">
        <v>209654</v>
      </c>
      <c r="D1200" s="7">
        <v>11</v>
      </c>
      <c r="E1200" s="6" t="s">
        <v>100</v>
      </c>
      <c r="F1200" s="6"/>
      <c r="G1200">
        <f>_xlfn.XLOOKUP(B1200,[1]Hoja1!$A:$A,[1]Hoja1!$G:$G,0)</f>
        <v>33</v>
      </c>
      <c r="H1200" s="11"/>
    </row>
    <row r="1201" spans="1:8" ht="15" customHeight="1">
      <c r="A1201" s="5">
        <v>45839</v>
      </c>
      <c r="B1201" s="6" t="s">
        <v>40</v>
      </c>
      <c r="C1201" s="6">
        <v>143018</v>
      </c>
      <c r="D1201" s="7">
        <v>9</v>
      </c>
      <c r="E1201" s="6"/>
      <c r="F1201" s="6"/>
      <c r="G1201">
        <f>_xlfn.XLOOKUP(B1201,[1]Hoja1!$A:$A,[1]Hoja1!$G:$G,0)</f>
        <v>33</v>
      </c>
      <c r="H1201" s="11"/>
    </row>
    <row r="1202" spans="1:8" ht="15" customHeight="1">
      <c r="A1202" s="5">
        <v>45839</v>
      </c>
      <c r="B1202" s="6" t="s">
        <v>28</v>
      </c>
      <c r="C1202" s="6">
        <v>215249</v>
      </c>
      <c r="D1202" s="7">
        <v>9</v>
      </c>
      <c r="E1202" s="6"/>
      <c r="F1202" s="6"/>
      <c r="G1202">
        <f>_xlfn.XLOOKUP(B1202,[1]Hoja1!$A:$A,[1]Hoja1!$G:$G,0)</f>
        <v>43</v>
      </c>
      <c r="H1202" s="11"/>
    </row>
    <row r="1203" spans="1:8" ht="15" customHeight="1">
      <c r="A1203" s="5">
        <v>45839</v>
      </c>
      <c r="B1203" s="6" t="s">
        <v>32</v>
      </c>
      <c r="C1203" s="6">
        <v>37471</v>
      </c>
      <c r="D1203" s="7">
        <v>8</v>
      </c>
      <c r="E1203" s="6" t="s">
        <v>81</v>
      </c>
      <c r="F1203" s="6"/>
      <c r="G1203">
        <f>_xlfn.XLOOKUP(B1203,[1]Hoja1!$A:$A,[1]Hoja1!$G:$G,0)</f>
        <v>30</v>
      </c>
      <c r="H1203" s="11"/>
    </row>
    <row r="1204" spans="1:8" ht="15" customHeight="1">
      <c r="A1204" s="5">
        <v>45839</v>
      </c>
      <c r="B1204" s="6" t="s">
        <v>70</v>
      </c>
      <c r="C1204" s="6">
        <v>237758</v>
      </c>
      <c r="D1204" s="7">
        <v>9</v>
      </c>
      <c r="E1204" s="6" t="s">
        <v>100</v>
      </c>
      <c r="F1204" s="6"/>
      <c r="G1204">
        <f>_xlfn.XLOOKUP(B1204,[1]Hoja1!$A:$A,[1]Hoja1!$G:$G,0)</f>
        <v>33</v>
      </c>
      <c r="H1204" s="11"/>
    </row>
    <row r="1205" spans="1:8" ht="15" customHeight="1">
      <c r="A1205" s="5">
        <v>45839</v>
      </c>
      <c r="B1205" s="6" t="s">
        <v>88</v>
      </c>
      <c r="C1205" s="6">
        <v>431401</v>
      </c>
      <c r="D1205" s="7">
        <v>10</v>
      </c>
      <c r="E1205" s="6" t="s">
        <v>100</v>
      </c>
      <c r="F1205" s="6"/>
      <c r="G1205">
        <f>_xlfn.XLOOKUP(B1205,[1]Hoja1!$A:$A,[1]Hoja1!$G:$G,0)</f>
        <v>21</v>
      </c>
      <c r="H1205" s="11"/>
    </row>
    <row r="1206" spans="1:8" ht="15" customHeight="1">
      <c r="A1206" s="5">
        <v>45839</v>
      </c>
      <c r="B1206" s="6" t="s">
        <v>55</v>
      </c>
      <c r="C1206" s="6">
        <v>200901</v>
      </c>
      <c r="D1206" s="7">
        <v>11</v>
      </c>
      <c r="E1206" s="6"/>
      <c r="F1206" s="6"/>
      <c r="G1206">
        <f>_xlfn.XLOOKUP(B1206,[1]Hoja1!$A:$A,[1]Hoja1!$G:$G,0)</f>
        <v>38</v>
      </c>
      <c r="H1206" s="11"/>
    </row>
    <row r="1207" spans="1:8" ht="15" customHeight="1">
      <c r="A1207" s="5">
        <v>45839</v>
      </c>
      <c r="B1207" s="6" t="s">
        <v>101</v>
      </c>
      <c r="C1207" s="6">
        <v>612909</v>
      </c>
      <c r="D1207" s="7">
        <v>13</v>
      </c>
      <c r="E1207" s="6" t="s">
        <v>100</v>
      </c>
      <c r="F1207" s="6"/>
      <c r="G1207">
        <f>_xlfn.XLOOKUP(B1207,[1]Hoja1!$A:$A,[1]Hoja1!$G:$G,0)</f>
        <v>17</v>
      </c>
      <c r="H1207" s="11"/>
    </row>
    <row r="1208" spans="1:8" ht="15" customHeight="1">
      <c r="A1208" s="5">
        <v>45839</v>
      </c>
      <c r="B1208" s="6" t="s">
        <v>20</v>
      </c>
      <c r="C1208" s="6">
        <v>203219</v>
      </c>
      <c r="D1208" s="7">
        <v>10</v>
      </c>
      <c r="E1208" s="6" t="s">
        <v>100</v>
      </c>
      <c r="F1208" s="6"/>
      <c r="G1208">
        <f>_xlfn.XLOOKUP(B1208,[1]Hoja1!$A:$A,[1]Hoja1!$G:$G,0)</f>
        <v>26</v>
      </c>
      <c r="H1208" s="11"/>
    </row>
    <row r="1209" spans="1:8" ht="15" customHeight="1">
      <c r="A1209" s="5">
        <v>45839</v>
      </c>
      <c r="B1209" s="6" t="s">
        <v>68</v>
      </c>
      <c r="C1209" s="6"/>
      <c r="D1209" s="7">
        <v>15</v>
      </c>
      <c r="E1209" s="6" t="s">
        <v>146</v>
      </c>
      <c r="F1209" s="6"/>
      <c r="G1209">
        <f>_xlfn.XLOOKUP(B1209,[1]Hoja1!$A:$A,[1]Hoja1!$G:$G,0)</f>
        <v>33</v>
      </c>
      <c r="H1209" s="11"/>
    </row>
    <row r="1210" spans="1:8" ht="15" customHeight="1">
      <c r="A1210" s="5">
        <v>45839</v>
      </c>
      <c r="B1210" s="6" t="s">
        <v>44</v>
      </c>
      <c r="C1210" s="6">
        <v>3757</v>
      </c>
      <c r="D1210" s="7">
        <v>10</v>
      </c>
      <c r="E1210" s="6" t="s">
        <v>81</v>
      </c>
      <c r="F1210" s="6"/>
      <c r="G1210">
        <f>_xlfn.XLOOKUP(B1210,[1]Hoja1!$A:$A,[1]Hoja1!$G:$G,0)</f>
        <v>35</v>
      </c>
      <c r="H1210" s="11"/>
    </row>
    <row r="1211" spans="1:8" ht="15" customHeight="1">
      <c r="A1211" s="5">
        <v>45839</v>
      </c>
      <c r="B1211" s="6" t="s">
        <v>141</v>
      </c>
      <c r="C1211" s="6">
        <v>304703</v>
      </c>
      <c r="D1211" s="7">
        <v>10</v>
      </c>
      <c r="E1211" s="6"/>
      <c r="F1211" s="6"/>
      <c r="G1211">
        <f>_xlfn.XLOOKUP(B1211,[1]Hoja1!$A:$A,[1]Hoja1!$G:$G,0)</f>
        <v>21</v>
      </c>
      <c r="H1211" s="11"/>
    </row>
    <row r="1212" spans="1:8" ht="15" customHeight="1">
      <c r="A1212" s="5">
        <v>45839</v>
      </c>
      <c r="B1212" s="6" t="s">
        <v>35</v>
      </c>
      <c r="C1212" s="6">
        <v>57075</v>
      </c>
      <c r="D1212" s="7">
        <v>8</v>
      </c>
      <c r="E1212" s="6"/>
      <c r="F1212" s="6"/>
      <c r="G1212">
        <f>_xlfn.XLOOKUP(B1212,[1]Hoja1!$A:$A,[1]Hoja1!$G:$G,0)</f>
        <v>35</v>
      </c>
      <c r="H1212" s="11"/>
    </row>
    <row r="1213" spans="1:8" ht="15" customHeight="1">
      <c r="A1213" s="5">
        <v>45839</v>
      </c>
      <c r="B1213" s="6" t="s">
        <v>11</v>
      </c>
      <c r="C1213" s="6">
        <v>52377</v>
      </c>
      <c r="D1213" s="7">
        <v>11</v>
      </c>
      <c r="E1213" s="6"/>
      <c r="F1213" s="6"/>
      <c r="G1213">
        <f>_xlfn.XLOOKUP(B1213,[1]Hoja1!$A:$A,[1]Hoja1!$G:$G,0)</f>
        <v>35</v>
      </c>
      <c r="H1213" s="11"/>
    </row>
    <row r="1214" spans="1:8" ht="15" customHeight="1">
      <c r="A1214" s="5">
        <v>45839</v>
      </c>
      <c r="B1214" s="6" t="s">
        <v>41</v>
      </c>
      <c r="C1214" s="6">
        <v>52270</v>
      </c>
      <c r="D1214" s="7">
        <v>9</v>
      </c>
      <c r="E1214" s="6"/>
      <c r="F1214" s="6"/>
      <c r="G1214">
        <f>_xlfn.XLOOKUP(B1214,[1]Hoja1!$A:$A,[1]Hoja1!$G:$G,0)</f>
        <v>33</v>
      </c>
      <c r="H1214" s="11"/>
    </row>
    <row r="1215" spans="1:8" ht="15" customHeight="1">
      <c r="A1215" s="15">
        <v>45839</v>
      </c>
      <c r="B1215" s="6" t="s">
        <v>134</v>
      </c>
      <c r="C1215" s="11">
        <v>428483</v>
      </c>
      <c r="D1215" s="17">
        <v>35</v>
      </c>
      <c r="E1215" s="11"/>
      <c r="F1215" s="11"/>
      <c r="G1215">
        <f>_xlfn.XLOOKUP(B1215,[1]Hoja1!$A:$A,[1]Hoja1!$G:$G,0)</f>
        <v>12</v>
      </c>
      <c r="H1215" s="11"/>
    </row>
    <row r="1216" spans="1:8" ht="15" customHeight="1">
      <c r="A1216" s="15">
        <v>45839</v>
      </c>
      <c r="B1216" s="6" t="s">
        <v>134</v>
      </c>
      <c r="C1216" s="11">
        <v>428898</v>
      </c>
      <c r="D1216" s="17">
        <v>35</v>
      </c>
      <c r="E1216" s="11"/>
      <c r="F1216" s="11"/>
      <c r="G1216">
        <f>_xlfn.XLOOKUP(B1216,[1]Hoja1!$A:$A,[1]Hoja1!$G:$G,0)</f>
        <v>12</v>
      </c>
      <c r="H1216" s="11"/>
    </row>
    <row r="1217" spans="1:8" ht="15" customHeight="1">
      <c r="A1217" s="15">
        <v>45839</v>
      </c>
      <c r="B1217" s="6" t="s">
        <v>18</v>
      </c>
      <c r="C1217" s="11">
        <v>155825</v>
      </c>
      <c r="D1217" s="17">
        <v>9</v>
      </c>
      <c r="E1217" s="11"/>
      <c r="F1217" s="11"/>
      <c r="G1217">
        <f>_xlfn.XLOOKUP(B1217,[1]Hoja1!$A:$A,[1]Hoja1!$G:$G,0)</f>
        <v>42</v>
      </c>
      <c r="H1217" s="11"/>
    </row>
    <row r="1218" spans="1:8" ht="15" customHeight="1">
      <c r="A1218" s="15">
        <v>45839</v>
      </c>
      <c r="B1218" s="6" t="s">
        <v>83</v>
      </c>
      <c r="C1218" s="11"/>
      <c r="D1218" s="17">
        <v>35</v>
      </c>
      <c r="E1218" s="11"/>
      <c r="F1218" s="11"/>
      <c r="G1218">
        <f>_xlfn.XLOOKUP(B1218,[1]Hoja1!$A:$A,[1]Hoja1!$G:$G,0)</f>
        <v>12</v>
      </c>
      <c r="H1218" s="11"/>
    </row>
    <row r="1219" spans="1:8" ht="15" customHeight="1">
      <c r="A1219" s="15">
        <v>45839</v>
      </c>
      <c r="B1219" s="6" t="s">
        <v>83</v>
      </c>
      <c r="C1219" s="11"/>
      <c r="D1219" s="17">
        <v>35</v>
      </c>
      <c r="E1219" s="11"/>
      <c r="F1219" s="11"/>
      <c r="G1219">
        <f>_xlfn.XLOOKUP(B1219,[1]Hoja1!$A:$A,[1]Hoja1!$G:$G,0)</f>
        <v>12</v>
      </c>
      <c r="H1219" s="11"/>
    </row>
    <row r="1220" spans="1:8" ht="15" customHeight="1">
      <c r="A1220" s="15">
        <v>45839</v>
      </c>
      <c r="B1220" s="6" t="s">
        <v>17</v>
      </c>
      <c r="C1220" s="11">
        <v>640865</v>
      </c>
      <c r="D1220" s="17">
        <v>28</v>
      </c>
      <c r="E1220" s="11"/>
      <c r="F1220" s="11"/>
      <c r="G1220">
        <f>_xlfn.XLOOKUP(B1220,[1]Hoja1!$A:$A,[1]Hoja1!$G:$G,0)</f>
        <v>14</v>
      </c>
      <c r="H1220" s="11"/>
    </row>
    <row r="1221" spans="1:8" ht="15" customHeight="1">
      <c r="A1221" s="15">
        <v>45839</v>
      </c>
      <c r="B1221" s="6" t="s">
        <v>54</v>
      </c>
      <c r="C1221" s="11">
        <v>5202</v>
      </c>
      <c r="D1221" s="17">
        <v>10</v>
      </c>
      <c r="E1221" s="11"/>
      <c r="F1221" s="11"/>
      <c r="G1221">
        <f>_xlfn.XLOOKUP(B1221,[1]Hoja1!$A:$A,[1]Hoja1!$G:$G,0)</f>
        <v>31</v>
      </c>
      <c r="H1221" s="11"/>
    </row>
    <row r="1222" spans="1:8" ht="15" customHeight="1">
      <c r="A1222" s="15">
        <v>45839</v>
      </c>
      <c r="B1222" s="6" t="s">
        <v>71</v>
      </c>
      <c r="C1222" s="11">
        <v>732149</v>
      </c>
      <c r="D1222" s="17">
        <v>17.097999999999999</v>
      </c>
      <c r="E1222" s="11"/>
      <c r="F1222" s="11"/>
      <c r="G1222">
        <f>_xlfn.XLOOKUP(B1222,[1]Hoja1!$A:$A,[1]Hoja1!$G:$G,0)</f>
        <v>33</v>
      </c>
      <c r="H1222" s="11"/>
    </row>
    <row r="1223" spans="1:8" ht="15" customHeight="1">
      <c r="A1223" s="15">
        <v>45840</v>
      </c>
      <c r="B1223" s="6" t="s">
        <v>51</v>
      </c>
      <c r="C1223" s="11">
        <v>857782</v>
      </c>
      <c r="D1223" s="17">
        <v>35</v>
      </c>
      <c r="E1223" s="11"/>
      <c r="F1223" s="11"/>
      <c r="G1223">
        <f>_xlfn.XLOOKUP(B1223,[1]Hoja1!$A:$A,[1]Hoja1!$G:$G,0)</f>
        <v>19</v>
      </c>
      <c r="H1223" s="11"/>
    </row>
    <row r="1224" spans="1:8" ht="15" customHeight="1">
      <c r="A1224" s="15">
        <v>45840</v>
      </c>
      <c r="B1224" s="6" t="s">
        <v>120</v>
      </c>
      <c r="C1224" s="11">
        <v>327144</v>
      </c>
      <c r="D1224" s="17">
        <v>13</v>
      </c>
      <c r="E1224" s="11"/>
      <c r="F1224" s="11"/>
      <c r="G1224">
        <f>_xlfn.XLOOKUP(B1224,[1]Hoja1!$A:$A,[1]Hoja1!$G:$G,0)</f>
        <v>38</v>
      </c>
      <c r="H1224" s="11"/>
    </row>
    <row r="1225" spans="1:8" ht="15" customHeight="1">
      <c r="A1225" s="15">
        <v>45840</v>
      </c>
      <c r="B1225" s="6" t="s">
        <v>8</v>
      </c>
      <c r="C1225" s="11">
        <v>167227</v>
      </c>
      <c r="D1225" s="17">
        <v>8</v>
      </c>
      <c r="E1225" s="11"/>
      <c r="F1225" s="11"/>
      <c r="G1225">
        <f>_xlfn.XLOOKUP(B1225,[1]Hoja1!$A:$A,[1]Hoja1!$G:$G,0)</f>
        <v>42</v>
      </c>
      <c r="H1225" s="11"/>
    </row>
    <row r="1226" spans="1:8" ht="15" customHeight="1">
      <c r="A1226" s="15">
        <v>45840</v>
      </c>
      <c r="B1226" s="6" t="s">
        <v>26</v>
      </c>
      <c r="C1226" s="11">
        <v>624611</v>
      </c>
      <c r="D1226" s="17">
        <v>10</v>
      </c>
      <c r="E1226" s="11"/>
      <c r="F1226" s="11"/>
      <c r="G1226">
        <f>_xlfn.XLOOKUP(B1226,[1]Hoja1!$A:$A,[1]Hoja1!$G:$G,0)</f>
        <v>17</v>
      </c>
      <c r="H1226" s="11"/>
    </row>
    <row r="1227" spans="1:8" ht="15" customHeight="1">
      <c r="A1227" s="15">
        <v>45840</v>
      </c>
      <c r="B1227" s="6" t="s">
        <v>73</v>
      </c>
      <c r="C1227" s="11">
        <v>168798</v>
      </c>
      <c r="D1227" s="17">
        <v>9.9640000000000004</v>
      </c>
      <c r="E1227" s="11"/>
      <c r="F1227" s="11"/>
      <c r="G1227">
        <f>_xlfn.XLOOKUP(B1227,[1]Hoja1!$A:$A,[1]Hoja1!$G:$G,0)</f>
        <v>38</v>
      </c>
      <c r="H1227" s="11"/>
    </row>
    <row r="1228" spans="1:8" ht="15" customHeight="1">
      <c r="A1228" s="15">
        <v>45840</v>
      </c>
      <c r="B1228" s="6" t="s">
        <v>134</v>
      </c>
      <c r="C1228" s="11">
        <v>429176</v>
      </c>
      <c r="D1228" s="17">
        <v>25</v>
      </c>
      <c r="E1228" s="11"/>
      <c r="F1228" s="11"/>
      <c r="G1228">
        <f>_xlfn.XLOOKUP(B1228,[1]Hoja1!$A:$A,[1]Hoja1!$G:$G,0)</f>
        <v>12</v>
      </c>
      <c r="H1228" s="11"/>
    </row>
    <row r="1229" spans="1:8" ht="15" customHeight="1">
      <c r="A1229" s="15">
        <v>45840</v>
      </c>
      <c r="B1229" s="6" t="s">
        <v>62</v>
      </c>
      <c r="C1229" s="11">
        <v>194502</v>
      </c>
      <c r="D1229" s="17">
        <v>9.7080000000000002</v>
      </c>
      <c r="E1229" s="11"/>
      <c r="F1229" s="11"/>
      <c r="G1229">
        <f>_xlfn.XLOOKUP(B1229,[1]Hoja1!$A:$A,[1]Hoja1!$G:$G,0)</f>
        <v>39</v>
      </c>
      <c r="H1229" s="11"/>
    </row>
    <row r="1230" spans="1:8" ht="15" customHeight="1">
      <c r="A1230" s="15">
        <v>45840</v>
      </c>
      <c r="B1230" s="6" t="s">
        <v>101</v>
      </c>
      <c r="C1230" s="11">
        <v>613095</v>
      </c>
      <c r="D1230" s="17">
        <v>15</v>
      </c>
      <c r="E1230" s="11"/>
      <c r="F1230" s="11"/>
      <c r="G1230">
        <f>_xlfn.XLOOKUP(B1230,[1]Hoja1!$A:$A,[1]Hoja1!$G:$G,0)</f>
        <v>17</v>
      </c>
      <c r="H1230" s="11"/>
    </row>
    <row r="1231" spans="1:8" ht="15" customHeight="1">
      <c r="A1231" s="15">
        <v>45840</v>
      </c>
      <c r="B1231" s="6" t="s">
        <v>12</v>
      </c>
      <c r="C1231" s="11">
        <v>55130</v>
      </c>
      <c r="D1231" s="17">
        <v>9</v>
      </c>
      <c r="E1231" s="11"/>
      <c r="F1231" s="11"/>
      <c r="G1231">
        <f>_xlfn.XLOOKUP(B1231,[1]Hoja1!$A:$A,[1]Hoja1!$G:$G,0)</f>
        <v>33</v>
      </c>
      <c r="H1231" s="11"/>
    </row>
    <row r="1232" spans="1:8" ht="15" customHeight="1">
      <c r="A1232" s="15">
        <v>45840</v>
      </c>
      <c r="B1232" s="6" t="s">
        <v>65</v>
      </c>
      <c r="C1232" s="11">
        <v>65075</v>
      </c>
      <c r="D1232" s="17">
        <v>7</v>
      </c>
      <c r="E1232" s="11"/>
      <c r="F1232" s="11"/>
      <c r="G1232">
        <f>_xlfn.XLOOKUP(B1232,[1]Hoja1!$A:$A,[1]Hoja1!$G:$G,0)</f>
        <v>31</v>
      </c>
      <c r="H1232" s="11"/>
    </row>
    <row r="1233" spans="1:8" ht="15" customHeight="1">
      <c r="A1233" s="15">
        <v>45840</v>
      </c>
      <c r="B1233" s="6" t="s">
        <v>10</v>
      </c>
      <c r="C1233" s="11">
        <v>142417</v>
      </c>
      <c r="D1233" s="17">
        <v>9.5470000000000006</v>
      </c>
      <c r="E1233" s="11"/>
      <c r="F1233" s="11"/>
      <c r="G1233">
        <f>_xlfn.XLOOKUP(B1233,[1]Hoja1!$A:$A,[1]Hoja1!$G:$G,0)</f>
        <v>40</v>
      </c>
      <c r="H1233" s="11"/>
    </row>
    <row r="1234" spans="1:8" ht="15" customHeight="1">
      <c r="A1234" s="15">
        <v>45840</v>
      </c>
      <c r="B1234" s="6" t="s">
        <v>61</v>
      </c>
      <c r="C1234" s="11"/>
      <c r="D1234" s="17">
        <v>12</v>
      </c>
      <c r="E1234" s="11"/>
      <c r="F1234" s="11"/>
      <c r="G1234">
        <f>_xlfn.XLOOKUP(B1234,[1]Hoja1!$A:$A,[1]Hoja1!$G:$G,0)</f>
        <v>29</v>
      </c>
      <c r="H1234" s="11"/>
    </row>
    <row r="1235" spans="1:8" ht="15" customHeight="1">
      <c r="A1235" s="15">
        <v>45840</v>
      </c>
      <c r="B1235" s="6" t="s">
        <v>63</v>
      </c>
      <c r="C1235" s="11">
        <v>13457</v>
      </c>
      <c r="D1235" s="17">
        <v>9</v>
      </c>
      <c r="E1235" s="11"/>
      <c r="F1235" s="11"/>
      <c r="G1235">
        <f>_xlfn.XLOOKUP(B1235,[1]Hoja1!$A:$A,[1]Hoja1!$G:$G,0)</f>
        <v>38</v>
      </c>
      <c r="H1235" s="11"/>
    </row>
    <row r="1236" spans="1:8" ht="15" customHeight="1">
      <c r="A1236" s="15">
        <v>45840</v>
      </c>
      <c r="B1236" s="6" t="s">
        <v>82</v>
      </c>
      <c r="C1236" s="11">
        <v>461656</v>
      </c>
      <c r="D1236" s="17">
        <v>9</v>
      </c>
      <c r="E1236" s="11"/>
      <c r="F1236" s="11"/>
      <c r="G1236">
        <f>_xlfn.XLOOKUP(B1236,[1]Hoja1!$A:$A,[1]Hoja1!$G:$G,0)</f>
        <v>38</v>
      </c>
      <c r="H1236" s="11"/>
    </row>
    <row r="1237" spans="1:8" ht="15" customHeight="1">
      <c r="A1237" s="15">
        <v>45840</v>
      </c>
      <c r="B1237" s="6" t="s">
        <v>17</v>
      </c>
      <c r="C1237" s="11">
        <v>641227</v>
      </c>
      <c r="D1237" s="17">
        <v>28</v>
      </c>
      <c r="E1237" s="11"/>
      <c r="F1237" s="11"/>
      <c r="G1237">
        <f>_xlfn.XLOOKUP(B1237,[1]Hoja1!$A:$A,[1]Hoja1!$G:$G,0)</f>
        <v>14</v>
      </c>
      <c r="H1237" s="11"/>
    </row>
    <row r="1238" spans="1:8" ht="15" customHeight="1">
      <c r="A1238" s="15">
        <v>45840</v>
      </c>
      <c r="B1238" s="6" t="s">
        <v>34</v>
      </c>
      <c r="C1238" s="11">
        <v>18987</v>
      </c>
      <c r="D1238" s="17">
        <v>9</v>
      </c>
      <c r="E1238" s="11"/>
      <c r="F1238" s="11"/>
      <c r="G1238">
        <f>_xlfn.XLOOKUP(B1238,[1]Hoja1!$A:$A,[1]Hoja1!$G:$G,0)</f>
        <v>38</v>
      </c>
      <c r="H1238" s="11"/>
    </row>
    <row r="1239" spans="1:8" ht="15" customHeight="1">
      <c r="A1239" s="15">
        <v>45840</v>
      </c>
      <c r="B1239" s="6" t="s">
        <v>38</v>
      </c>
      <c r="C1239" s="11">
        <v>447566</v>
      </c>
      <c r="D1239" s="17">
        <v>30</v>
      </c>
      <c r="E1239" s="11"/>
      <c r="F1239" s="11"/>
      <c r="G1239">
        <f>_xlfn.XLOOKUP(B1239,[1]Hoja1!$A:$A,[1]Hoja1!$G:$G,0)</f>
        <v>15</v>
      </c>
      <c r="H1239" s="11"/>
    </row>
    <row r="1240" spans="1:8" ht="15" customHeight="1">
      <c r="A1240" s="15">
        <v>45840</v>
      </c>
      <c r="B1240" s="6" t="s">
        <v>30</v>
      </c>
      <c r="C1240" s="11">
        <v>81589</v>
      </c>
      <c r="D1240" s="17">
        <v>7</v>
      </c>
      <c r="E1240" s="11"/>
      <c r="F1240" s="11"/>
      <c r="G1240">
        <f>_xlfn.XLOOKUP(B1240,[1]Hoja1!$A:$A,[1]Hoja1!$G:$G,0)</f>
        <v>33</v>
      </c>
      <c r="H1240" s="11"/>
    </row>
    <row r="1241" spans="1:8" ht="15" customHeight="1">
      <c r="A1241" s="15">
        <v>45840</v>
      </c>
      <c r="B1241" s="6" t="s">
        <v>145</v>
      </c>
      <c r="C1241" s="11">
        <v>208196</v>
      </c>
      <c r="D1241" s="17">
        <v>9</v>
      </c>
      <c r="E1241" s="11"/>
      <c r="F1241" s="11"/>
      <c r="G1241">
        <f>_xlfn.XLOOKUP(B1241,[1]Hoja1!$A:$A,[1]Hoja1!$G:$G,0)</f>
        <v>40</v>
      </c>
      <c r="H1241" s="11"/>
    </row>
    <row r="1242" spans="1:8" ht="15" customHeight="1">
      <c r="A1242" s="15">
        <v>45840</v>
      </c>
      <c r="B1242" s="6" t="s">
        <v>36</v>
      </c>
      <c r="C1242" s="11">
        <v>93244</v>
      </c>
      <c r="D1242" s="17">
        <v>9</v>
      </c>
      <c r="E1242" s="11"/>
      <c r="F1242" s="11"/>
      <c r="G1242">
        <f>_xlfn.XLOOKUP(B1242,[1]Hoja1!$A:$A,[1]Hoja1!$G:$G,0)</f>
        <v>32</v>
      </c>
      <c r="H1242" s="11"/>
    </row>
    <row r="1243" spans="1:8" ht="15" customHeight="1">
      <c r="A1243" s="15">
        <v>45840</v>
      </c>
      <c r="B1243" s="6" t="s">
        <v>19</v>
      </c>
      <c r="C1243" s="11">
        <v>108012</v>
      </c>
      <c r="D1243" s="17">
        <v>20</v>
      </c>
      <c r="E1243" s="11"/>
      <c r="F1243" s="11"/>
      <c r="G1243">
        <f>_xlfn.XLOOKUP(B1243,[1]Hoja1!$A:$A,[1]Hoja1!$G:$G,0)</f>
        <v>20</v>
      </c>
      <c r="H1243" s="11"/>
    </row>
    <row r="1244" spans="1:8" ht="15" customHeight="1">
      <c r="A1244" s="15">
        <v>45840</v>
      </c>
      <c r="B1244" s="6" t="s">
        <v>11</v>
      </c>
      <c r="C1244" s="11">
        <v>52611</v>
      </c>
      <c r="D1244" s="17">
        <v>11</v>
      </c>
      <c r="E1244" s="11"/>
      <c r="F1244" s="11"/>
      <c r="G1244">
        <f>_xlfn.XLOOKUP(B1244,[1]Hoja1!$A:$A,[1]Hoja1!$G:$G,0)</f>
        <v>35</v>
      </c>
      <c r="H1244" s="11"/>
    </row>
    <row r="1245" spans="1:8" ht="15" customHeight="1">
      <c r="A1245" s="15">
        <v>45840</v>
      </c>
      <c r="B1245" s="6" t="s">
        <v>101</v>
      </c>
      <c r="C1245" s="11">
        <v>613290</v>
      </c>
      <c r="D1245" s="17">
        <v>15</v>
      </c>
      <c r="E1245" s="11"/>
      <c r="F1245" s="11"/>
      <c r="G1245">
        <f>_xlfn.XLOOKUP(B1245,[1]Hoja1!$A:$A,[1]Hoja1!$G:$G,0)</f>
        <v>17</v>
      </c>
      <c r="H1245" s="11"/>
    </row>
    <row r="1246" spans="1:8" ht="15" customHeight="1">
      <c r="A1246" s="15">
        <v>45840</v>
      </c>
      <c r="B1246" s="6" t="s">
        <v>27</v>
      </c>
      <c r="C1246" s="11">
        <v>199123</v>
      </c>
      <c r="D1246" s="17">
        <v>11</v>
      </c>
      <c r="E1246" s="11"/>
      <c r="F1246" s="11"/>
      <c r="G1246">
        <f>_xlfn.XLOOKUP(B1246,[1]Hoja1!$A:$A,[1]Hoja1!$G:$G,0)</f>
        <v>35</v>
      </c>
      <c r="H1246" s="11"/>
    </row>
    <row r="1247" spans="1:8" ht="15" customHeight="1">
      <c r="A1247" s="15">
        <v>45840</v>
      </c>
      <c r="B1247" s="6" t="s">
        <v>45</v>
      </c>
      <c r="C1247" s="11">
        <v>170800</v>
      </c>
      <c r="D1247" s="17">
        <v>10</v>
      </c>
      <c r="E1247" s="11"/>
      <c r="F1247" s="11"/>
      <c r="G1247">
        <f>_xlfn.XLOOKUP(B1247,[1]Hoja1!$A:$A,[1]Hoja1!$G:$G,0)</f>
        <v>29</v>
      </c>
      <c r="H1247" s="11"/>
    </row>
    <row r="1248" spans="1:8" ht="15" customHeight="1">
      <c r="A1248" s="15">
        <v>45840</v>
      </c>
      <c r="B1248" s="6" t="s">
        <v>29</v>
      </c>
      <c r="C1248" s="11">
        <v>416832</v>
      </c>
      <c r="D1248" s="17">
        <v>12</v>
      </c>
      <c r="E1248" s="11"/>
      <c r="F1248" s="11"/>
      <c r="G1248">
        <f>_xlfn.XLOOKUP(B1248,[1]Hoja1!$A:$A,[1]Hoja1!$G:$G,0)</f>
        <v>33</v>
      </c>
      <c r="H1248" s="11"/>
    </row>
    <row r="1249" spans="1:8" ht="15" customHeight="1">
      <c r="A1249" s="15">
        <v>45840</v>
      </c>
      <c r="B1249" s="6" t="s">
        <v>22</v>
      </c>
      <c r="C1249" s="11">
        <v>167400</v>
      </c>
      <c r="D1249" s="17">
        <v>9</v>
      </c>
      <c r="E1249" s="11"/>
      <c r="F1249" s="11"/>
      <c r="G1249">
        <f>_xlfn.XLOOKUP(B1249,[1]Hoja1!$A:$A,[1]Hoja1!$G:$G,0)</f>
        <v>38</v>
      </c>
      <c r="H1249" s="11"/>
    </row>
    <row r="1250" spans="1:8" ht="15" customHeight="1">
      <c r="A1250" s="15">
        <v>45840</v>
      </c>
      <c r="B1250" s="6" t="s">
        <v>49</v>
      </c>
      <c r="C1250" s="11">
        <v>52737</v>
      </c>
      <c r="D1250" s="17">
        <v>8</v>
      </c>
      <c r="E1250" s="11"/>
      <c r="F1250" s="11"/>
      <c r="G1250">
        <f>_xlfn.XLOOKUP(B1250,[1]Hoja1!$A:$A,[1]Hoja1!$G:$G,0)</f>
        <v>35</v>
      </c>
      <c r="H1250" s="11"/>
    </row>
    <row r="1251" spans="1:8" ht="15" customHeight="1">
      <c r="A1251" s="15">
        <v>45840</v>
      </c>
      <c r="B1251" s="6" t="s">
        <v>69</v>
      </c>
      <c r="C1251" s="11">
        <v>4307</v>
      </c>
      <c r="D1251" s="17">
        <v>10</v>
      </c>
      <c r="E1251" s="11"/>
      <c r="F1251" s="11"/>
      <c r="G1251">
        <f>_xlfn.XLOOKUP(B1251,[1]Hoja1!$A:$A,[1]Hoja1!$G:$G,0)</f>
        <v>35</v>
      </c>
      <c r="H1251" s="11"/>
    </row>
    <row r="1252" spans="1:8" ht="15" customHeight="1">
      <c r="A1252" s="15">
        <v>45840</v>
      </c>
      <c r="B1252" s="6" t="s">
        <v>46</v>
      </c>
      <c r="C1252" s="11">
        <v>144085</v>
      </c>
      <c r="D1252" s="17">
        <v>8</v>
      </c>
      <c r="E1252" s="11"/>
      <c r="F1252" s="11"/>
      <c r="G1252">
        <f>_xlfn.XLOOKUP(B1252,[1]Hoja1!$A:$A,[1]Hoja1!$G:$G,0)</f>
        <v>30</v>
      </c>
      <c r="H1252" s="11"/>
    </row>
    <row r="1253" spans="1:8" ht="15" customHeight="1">
      <c r="A1253" s="15">
        <v>45840</v>
      </c>
      <c r="B1253" s="6" t="s">
        <v>26</v>
      </c>
      <c r="C1253" s="6">
        <v>624767</v>
      </c>
      <c r="D1253" s="17">
        <v>10</v>
      </c>
      <c r="E1253" s="6"/>
      <c r="F1253" s="6"/>
      <c r="G1253">
        <f>_xlfn.XLOOKUP(B1253,[1]Hoja1!$A:$A,[1]Hoja1!$G:$G,0)</f>
        <v>17</v>
      </c>
      <c r="H1253" s="11"/>
    </row>
    <row r="1254" spans="1:8" ht="15" customHeight="1">
      <c r="A1254" s="5">
        <v>45840</v>
      </c>
      <c r="B1254" s="6" t="s">
        <v>20</v>
      </c>
      <c r="C1254" s="6">
        <v>203439</v>
      </c>
      <c r="D1254" s="7">
        <v>10</v>
      </c>
      <c r="E1254" s="6" t="s">
        <v>100</v>
      </c>
      <c r="F1254" s="6"/>
      <c r="G1254">
        <f>_xlfn.XLOOKUP(B1254,[1]Hoja1!$A:$A,[1]Hoja1!$G:$G,0)</f>
        <v>26</v>
      </c>
      <c r="H1254" s="11"/>
    </row>
    <row r="1255" spans="1:8" ht="15" customHeight="1">
      <c r="A1255" s="15">
        <v>45840</v>
      </c>
      <c r="B1255" s="6" t="s">
        <v>8</v>
      </c>
      <c r="C1255" s="6">
        <v>167450</v>
      </c>
      <c r="D1255" s="7">
        <v>5</v>
      </c>
      <c r="E1255" s="6" t="s">
        <v>81</v>
      </c>
      <c r="F1255" s="6"/>
      <c r="G1255">
        <f>_xlfn.XLOOKUP(B1255,[1]Hoja1!$A:$A,[1]Hoja1!$G:$G,0)</f>
        <v>42</v>
      </c>
      <c r="H1255" s="11"/>
    </row>
    <row r="1256" spans="1:8" ht="15" customHeight="1">
      <c r="A1256" s="15">
        <v>45840</v>
      </c>
      <c r="B1256" s="6" t="s">
        <v>62</v>
      </c>
      <c r="C1256" s="11">
        <v>194822</v>
      </c>
      <c r="D1256" s="17">
        <v>8</v>
      </c>
      <c r="E1256" s="6"/>
      <c r="F1256" s="6"/>
      <c r="G1256">
        <f>_xlfn.XLOOKUP(B1256,[1]Hoja1!$A:$A,[1]Hoja1!$G:$G,0)</f>
        <v>39</v>
      </c>
      <c r="H1256" s="11"/>
    </row>
    <row r="1257" spans="1:8" ht="15" customHeight="1">
      <c r="A1257" s="5">
        <v>45840</v>
      </c>
      <c r="B1257" s="6" t="s">
        <v>21</v>
      </c>
      <c r="C1257" s="6">
        <v>60334</v>
      </c>
      <c r="D1257" s="7">
        <v>8</v>
      </c>
      <c r="E1257" s="6" t="s">
        <v>100</v>
      </c>
      <c r="F1257" s="6"/>
      <c r="G1257">
        <f>_xlfn.XLOOKUP(B1257,[1]Hoja1!$A:$A,[1]Hoja1!$G:$G,0)</f>
        <v>33</v>
      </c>
      <c r="H1257" s="11"/>
    </row>
    <row r="1258" spans="1:8" ht="15" customHeight="1">
      <c r="A1258" s="5">
        <v>45840</v>
      </c>
      <c r="B1258" s="6" t="s">
        <v>67</v>
      </c>
      <c r="C1258" s="6">
        <v>992112</v>
      </c>
      <c r="D1258" s="7">
        <v>15</v>
      </c>
      <c r="E1258" s="6" t="s">
        <v>100</v>
      </c>
      <c r="F1258" s="6"/>
      <c r="G1258">
        <f>_xlfn.XLOOKUP(B1258,[1]Hoja1!$A:$A,[1]Hoja1!$G:$G,0)</f>
        <v>19</v>
      </c>
      <c r="H1258" s="11"/>
    </row>
    <row r="1259" spans="1:8" ht="15" customHeight="1">
      <c r="A1259" s="5">
        <v>45840</v>
      </c>
      <c r="B1259" s="6" t="s">
        <v>18</v>
      </c>
      <c r="C1259" s="6">
        <v>156292</v>
      </c>
      <c r="D1259" s="17">
        <v>10</v>
      </c>
      <c r="E1259" s="6"/>
      <c r="F1259" s="6"/>
      <c r="G1259">
        <f>_xlfn.XLOOKUP(B1259,[1]Hoja1!$A:$A,[1]Hoja1!$G:$G,0)</f>
        <v>42</v>
      </c>
      <c r="H1259" s="11"/>
    </row>
    <row r="1260" spans="1:8" ht="15" customHeight="1">
      <c r="A1260" s="5">
        <v>45840</v>
      </c>
      <c r="B1260" s="6" t="s">
        <v>66</v>
      </c>
      <c r="C1260" s="6">
        <v>196276</v>
      </c>
      <c r="D1260" s="7">
        <v>10</v>
      </c>
      <c r="E1260" s="6"/>
      <c r="F1260" s="6"/>
      <c r="G1260">
        <f>_xlfn.XLOOKUP(B1260,[1]Hoja1!$A:$A,[1]Hoja1!$G:$G,0)</f>
        <v>33</v>
      </c>
      <c r="H1260" s="11"/>
    </row>
    <row r="1261" spans="1:8" ht="15" customHeight="1">
      <c r="A1261" s="5">
        <v>45840</v>
      </c>
      <c r="B1261" s="6" t="s">
        <v>35</v>
      </c>
      <c r="C1261" s="6">
        <v>57348</v>
      </c>
      <c r="D1261" s="7">
        <v>8</v>
      </c>
      <c r="E1261" s="6" t="s">
        <v>81</v>
      </c>
      <c r="F1261" s="6"/>
      <c r="G1261">
        <f>_xlfn.XLOOKUP(B1261,[1]Hoja1!$A:$A,[1]Hoja1!$G:$G,0)</f>
        <v>35</v>
      </c>
      <c r="H1261" s="11"/>
    </row>
    <row r="1262" spans="1:8" ht="15" customHeight="1">
      <c r="A1262" s="5">
        <v>45840</v>
      </c>
      <c r="B1262" s="6" t="s">
        <v>48</v>
      </c>
      <c r="C1262" s="6">
        <v>4794</v>
      </c>
      <c r="D1262" s="7">
        <v>10</v>
      </c>
      <c r="E1262" s="6" t="s">
        <v>100</v>
      </c>
      <c r="F1262" s="6"/>
      <c r="G1262">
        <f>_xlfn.XLOOKUP(B1262,[1]Hoja1!$A:$A,[1]Hoja1!$G:$G,0)</f>
        <v>38</v>
      </c>
      <c r="H1262" s="11"/>
    </row>
    <row r="1263" spans="1:8" ht="15" customHeight="1">
      <c r="A1263" s="5">
        <v>45840</v>
      </c>
      <c r="B1263" s="6" t="s">
        <v>15</v>
      </c>
      <c r="C1263" s="6">
        <v>173583</v>
      </c>
      <c r="D1263" s="7">
        <v>16</v>
      </c>
      <c r="E1263" s="6"/>
      <c r="F1263" s="6"/>
      <c r="G1263">
        <f>_xlfn.XLOOKUP(B1263,[1]Hoja1!$A:$A,[1]Hoja1!$G:$G,0)</f>
        <v>16</v>
      </c>
      <c r="H1263" s="11"/>
    </row>
    <row r="1264" spans="1:8" ht="15" customHeight="1">
      <c r="A1264" s="5">
        <v>45840</v>
      </c>
      <c r="B1264" s="6" t="s">
        <v>16</v>
      </c>
      <c r="C1264" s="6">
        <v>209971</v>
      </c>
      <c r="D1264" s="7">
        <v>10</v>
      </c>
      <c r="E1264" s="6" t="s">
        <v>100</v>
      </c>
      <c r="F1264" s="6"/>
      <c r="G1264">
        <f>_xlfn.XLOOKUP(B1264,[1]Hoja1!$A:$A,[1]Hoja1!$G:$G,0)</f>
        <v>33</v>
      </c>
      <c r="H1264" s="11"/>
    </row>
    <row r="1265" spans="1:8" ht="15" customHeight="1">
      <c r="A1265" s="5">
        <v>45840</v>
      </c>
      <c r="B1265" s="6" t="s">
        <v>60</v>
      </c>
      <c r="C1265" s="6">
        <v>573068</v>
      </c>
      <c r="D1265" s="6">
        <v>10</v>
      </c>
      <c r="E1265" s="6"/>
      <c r="F1265" s="6"/>
      <c r="G1265">
        <f>_xlfn.XLOOKUP(B1265,[1]Hoja1!$A:$A,[1]Hoja1!$G:$G,0)</f>
        <v>29</v>
      </c>
      <c r="H1265" s="11"/>
    </row>
    <row r="1266" spans="1:8" ht="15" customHeight="1">
      <c r="A1266" s="5">
        <v>45840</v>
      </c>
      <c r="B1266" s="6" t="s">
        <v>40</v>
      </c>
      <c r="C1266" s="6">
        <v>143149</v>
      </c>
      <c r="D1266" s="7">
        <v>9</v>
      </c>
      <c r="E1266" s="6" t="s">
        <v>100</v>
      </c>
      <c r="F1266" s="6"/>
      <c r="G1266">
        <f>_xlfn.XLOOKUP(B1266,[1]Hoja1!$A:$A,[1]Hoja1!$G:$G,0)</f>
        <v>33</v>
      </c>
      <c r="H1266" s="11"/>
    </row>
    <row r="1267" spans="1:8" ht="15" customHeight="1">
      <c r="A1267" s="5">
        <v>45840</v>
      </c>
      <c r="B1267" s="6" t="s">
        <v>24</v>
      </c>
      <c r="C1267" s="6">
        <v>99147</v>
      </c>
      <c r="D1267" s="7">
        <v>8</v>
      </c>
      <c r="E1267" s="6"/>
      <c r="F1267" s="6"/>
      <c r="G1267">
        <f>_xlfn.XLOOKUP(B1267,[1]Hoja1!$A:$A,[1]Hoja1!$G:$G,0)</f>
        <v>33</v>
      </c>
      <c r="H1267" s="11"/>
    </row>
    <row r="1268" spans="1:8" ht="15" customHeight="1">
      <c r="A1268" s="5">
        <v>45840</v>
      </c>
      <c r="B1268" s="6" t="s">
        <v>52</v>
      </c>
      <c r="C1268" s="6">
        <v>32098</v>
      </c>
      <c r="D1268" s="7">
        <v>4</v>
      </c>
      <c r="E1268" s="6"/>
      <c r="F1268" s="6"/>
      <c r="G1268">
        <f>_xlfn.XLOOKUP(B1268,[1]Hoja1!$A:$A,[1]Hoja1!$G:$G,0)</f>
        <v>33</v>
      </c>
      <c r="H1268" s="11"/>
    </row>
    <row r="1269" spans="1:8" ht="15" customHeight="1">
      <c r="A1269" s="5">
        <v>45840</v>
      </c>
      <c r="B1269" s="6" t="s">
        <v>39</v>
      </c>
      <c r="C1269" s="6">
        <v>43040</v>
      </c>
      <c r="D1269" s="7">
        <v>9</v>
      </c>
      <c r="E1269" s="6" t="s">
        <v>100</v>
      </c>
      <c r="F1269" s="6"/>
      <c r="G1269">
        <f>_xlfn.XLOOKUP(B1269,[1]Hoja1!$A:$A,[1]Hoja1!$G:$G,0)</f>
        <v>35</v>
      </c>
      <c r="H1269" s="11"/>
    </row>
    <row r="1270" spans="1:8" ht="15" customHeight="1">
      <c r="A1270" s="5">
        <v>45840</v>
      </c>
      <c r="B1270" s="6" t="s">
        <v>28</v>
      </c>
      <c r="C1270" s="6">
        <v>215549</v>
      </c>
      <c r="D1270" s="7">
        <v>9</v>
      </c>
      <c r="E1270" s="6"/>
      <c r="F1270" s="6"/>
      <c r="G1270">
        <f>_xlfn.XLOOKUP(B1270,[1]Hoja1!$A:$A,[1]Hoja1!$G:$G,0)</f>
        <v>43</v>
      </c>
      <c r="H1270" s="11"/>
    </row>
    <row r="1271" spans="1:8" ht="15" customHeight="1">
      <c r="A1271" s="15">
        <v>45840</v>
      </c>
      <c r="B1271" s="6" t="s">
        <v>101</v>
      </c>
      <c r="C1271" s="11">
        <v>613530</v>
      </c>
      <c r="D1271" s="17">
        <v>15</v>
      </c>
      <c r="E1271" s="6"/>
      <c r="F1271" s="6"/>
      <c r="G1271">
        <f>_xlfn.XLOOKUP(B1271,[1]Hoja1!$A:$A,[1]Hoja1!$G:$G,0)</f>
        <v>17</v>
      </c>
      <c r="H1271" s="11"/>
    </row>
    <row r="1272" spans="1:8" ht="15" customHeight="1">
      <c r="A1272" s="5">
        <v>45840</v>
      </c>
      <c r="B1272" s="6" t="s">
        <v>137</v>
      </c>
      <c r="C1272" s="6">
        <v>73606</v>
      </c>
      <c r="D1272" s="7">
        <v>10</v>
      </c>
      <c r="E1272" s="6" t="s">
        <v>100</v>
      </c>
      <c r="F1272" s="6"/>
      <c r="G1272">
        <f>_xlfn.XLOOKUP(B1272,[1]Hoja1!$A:$A,[1]Hoja1!$G:$G,0)</f>
        <v>33</v>
      </c>
      <c r="H1272" s="11"/>
    </row>
    <row r="1273" spans="1:8" ht="15" customHeight="1">
      <c r="A1273" s="5">
        <v>45840</v>
      </c>
      <c r="B1273" s="6" t="s">
        <v>70</v>
      </c>
      <c r="C1273" s="6">
        <v>237886</v>
      </c>
      <c r="D1273" s="7">
        <v>9</v>
      </c>
      <c r="E1273" s="6" t="s">
        <v>100</v>
      </c>
      <c r="F1273" s="6"/>
      <c r="G1273">
        <f>_xlfn.XLOOKUP(B1273,[1]Hoja1!$A:$A,[1]Hoja1!$G:$G,0)</f>
        <v>33</v>
      </c>
      <c r="H1273" s="11"/>
    </row>
    <row r="1274" spans="1:8" ht="15" customHeight="1">
      <c r="A1274" s="5">
        <v>45840</v>
      </c>
      <c r="B1274" s="6" t="s">
        <v>41</v>
      </c>
      <c r="C1274" s="6">
        <v>52585</v>
      </c>
      <c r="D1274" s="7">
        <v>9</v>
      </c>
      <c r="E1274" s="6" t="s">
        <v>100</v>
      </c>
      <c r="F1274" s="6"/>
      <c r="G1274">
        <f>_xlfn.XLOOKUP(B1274,[1]Hoja1!$A:$A,[1]Hoja1!$G:$G,0)</f>
        <v>33</v>
      </c>
      <c r="H1274" s="11"/>
    </row>
    <row r="1275" spans="1:8" ht="15" customHeight="1">
      <c r="A1275" s="5">
        <v>45840</v>
      </c>
      <c r="B1275" s="6" t="s">
        <v>148</v>
      </c>
      <c r="C1275" s="6">
        <v>190873</v>
      </c>
      <c r="D1275" s="7">
        <v>22</v>
      </c>
      <c r="E1275" s="6"/>
      <c r="F1275" s="6"/>
      <c r="G1275">
        <f>_xlfn.XLOOKUP(B1275,[1]Hoja1!$A:$A,[1]Hoja1!$G:$G,0)</f>
        <v>15</v>
      </c>
      <c r="H1275" s="11"/>
    </row>
    <row r="1276" spans="1:8" ht="15" customHeight="1">
      <c r="A1276" s="5">
        <v>45840</v>
      </c>
      <c r="B1276" s="6" t="s">
        <v>83</v>
      </c>
      <c r="C1276" s="6"/>
      <c r="D1276" s="7">
        <v>35</v>
      </c>
      <c r="E1276" s="6"/>
      <c r="F1276" s="6"/>
      <c r="G1276">
        <f>_xlfn.XLOOKUP(B1276,[1]Hoja1!$A:$A,[1]Hoja1!$G:$G,0)</f>
        <v>12</v>
      </c>
      <c r="H1276" s="11"/>
    </row>
    <row r="1277" spans="1:8" ht="15" customHeight="1">
      <c r="A1277" s="5">
        <v>45840</v>
      </c>
      <c r="B1277" s="6" t="s">
        <v>147</v>
      </c>
      <c r="C1277" s="6">
        <v>475891</v>
      </c>
      <c r="D1277" s="7">
        <v>34</v>
      </c>
      <c r="E1277" s="6"/>
      <c r="F1277" s="6"/>
      <c r="G1277">
        <f>_xlfn.XLOOKUP(B1277,[1]Hoja1!$A:$A,[1]Hoja1!$G:$G,0)</f>
        <v>15</v>
      </c>
      <c r="H1277" s="11"/>
    </row>
    <row r="1278" spans="1:8" ht="15" customHeight="1">
      <c r="A1278" s="5">
        <v>45840</v>
      </c>
      <c r="B1278" s="6" t="s">
        <v>53</v>
      </c>
      <c r="C1278" s="6">
        <v>117437</v>
      </c>
      <c r="D1278" s="7">
        <v>17</v>
      </c>
      <c r="E1278" s="6"/>
      <c r="F1278" s="6"/>
      <c r="G1278">
        <f>_xlfn.XLOOKUP(B1278,[1]Hoja1!$A:$A,[1]Hoja1!$G:$G,0)</f>
        <v>20</v>
      </c>
      <c r="H1278" s="11"/>
    </row>
    <row r="1279" spans="1:8" ht="15" customHeight="1">
      <c r="A1279" s="5">
        <v>45840</v>
      </c>
      <c r="B1279" s="6" t="s">
        <v>18</v>
      </c>
      <c r="C1279" s="6">
        <v>156441</v>
      </c>
      <c r="D1279" s="17">
        <v>6.9989999999999997</v>
      </c>
      <c r="E1279" s="6"/>
      <c r="F1279" s="6"/>
      <c r="G1279">
        <f>_xlfn.XLOOKUP(B1279,[1]Hoja1!$A:$A,[1]Hoja1!$G:$G,0)</f>
        <v>42</v>
      </c>
      <c r="H1279" s="11"/>
    </row>
    <row r="1280" spans="1:8" ht="15" customHeight="1">
      <c r="A1280" s="5">
        <v>45841</v>
      </c>
      <c r="B1280" s="6" t="s">
        <v>8</v>
      </c>
      <c r="C1280" s="6">
        <v>167586</v>
      </c>
      <c r="D1280" s="7">
        <v>6</v>
      </c>
      <c r="E1280" s="6"/>
      <c r="F1280" s="6"/>
      <c r="G1280">
        <f>_xlfn.XLOOKUP(B1280,[1]Hoja1!$A:$A,[1]Hoja1!$G:$G,0)</f>
        <v>42</v>
      </c>
      <c r="H1280" s="11"/>
    </row>
    <row r="1281" spans="1:8" ht="15" customHeight="1">
      <c r="A1281" s="5">
        <v>45841</v>
      </c>
      <c r="B1281" s="6" t="s">
        <v>51</v>
      </c>
      <c r="C1281" s="6">
        <v>858342</v>
      </c>
      <c r="D1281" s="7">
        <v>35</v>
      </c>
      <c r="E1281" s="6" t="s">
        <v>150</v>
      </c>
      <c r="F1281" s="6"/>
      <c r="G1281">
        <f>_xlfn.XLOOKUP(B1281,[1]Hoja1!$A:$A,[1]Hoja1!$G:$G,0)</f>
        <v>19</v>
      </c>
      <c r="H1281" s="11"/>
    </row>
    <row r="1282" spans="1:8" ht="15" customHeight="1">
      <c r="A1282" s="5">
        <v>45841</v>
      </c>
      <c r="B1282" s="6" t="s">
        <v>67</v>
      </c>
      <c r="C1282" s="6">
        <v>992172</v>
      </c>
      <c r="D1282" s="7">
        <v>8</v>
      </c>
      <c r="E1282" s="6"/>
      <c r="F1282" s="6"/>
      <c r="G1282">
        <f>_xlfn.XLOOKUP(B1282,[1]Hoja1!$A:$A,[1]Hoja1!$G:$G,0)</f>
        <v>19</v>
      </c>
      <c r="H1282" s="11"/>
    </row>
    <row r="1283" spans="1:8" ht="15" customHeight="1">
      <c r="A1283" s="5">
        <v>45841</v>
      </c>
      <c r="B1283" s="6" t="s">
        <v>26</v>
      </c>
      <c r="C1283" s="6">
        <v>624931</v>
      </c>
      <c r="D1283" s="7">
        <v>10</v>
      </c>
      <c r="E1283" s="6"/>
      <c r="F1283" s="6"/>
      <c r="G1283">
        <f>_xlfn.XLOOKUP(B1283,[1]Hoja1!$A:$A,[1]Hoja1!$G:$G,0)</f>
        <v>17</v>
      </c>
      <c r="H1283" s="11"/>
    </row>
    <row r="1284" spans="1:8" ht="15" customHeight="1">
      <c r="A1284" s="5">
        <v>45841</v>
      </c>
      <c r="B1284" s="6" t="s">
        <v>54</v>
      </c>
      <c r="C1284" s="6">
        <v>5508</v>
      </c>
      <c r="D1284" s="17">
        <v>8</v>
      </c>
      <c r="E1284" s="6"/>
      <c r="F1284" s="6"/>
      <c r="G1284">
        <f>_xlfn.XLOOKUP(B1284,[1]Hoja1!$A:$A,[1]Hoja1!$G:$G,0)</f>
        <v>31</v>
      </c>
      <c r="H1284" s="11"/>
    </row>
    <row r="1285" spans="1:8" ht="15" customHeight="1">
      <c r="A1285" s="5">
        <v>45841</v>
      </c>
      <c r="B1285" s="6" t="s">
        <v>12</v>
      </c>
      <c r="C1285" s="6">
        <v>55348</v>
      </c>
      <c r="D1285" s="7">
        <v>9</v>
      </c>
      <c r="E1285" s="6"/>
      <c r="F1285" s="6"/>
      <c r="G1285">
        <f>_xlfn.XLOOKUP(B1285,[1]Hoja1!$A:$A,[1]Hoja1!$G:$G,0)</f>
        <v>33</v>
      </c>
      <c r="H1285" s="11"/>
    </row>
    <row r="1286" spans="1:8" ht="15" customHeight="1">
      <c r="A1286" s="5">
        <v>45841</v>
      </c>
      <c r="B1286" s="6" t="s">
        <v>92</v>
      </c>
      <c r="C1286" s="6"/>
      <c r="D1286" s="7"/>
      <c r="E1286" s="6" t="s">
        <v>151</v>
      </c>
      <c r="F1286" s="6">
        <v>3142.1</v>
      </c>
      <c r="G1286">
        <f>_xlfn.XLOOKUP(B1286,[1]Hoja1!$A:$A,[1]Hoja1!$G:$G,0)</f>
        <v>0</v>
      </c>
      <c r="H1286" s="11"/>
    </row>
    <row r="1287" spans="1:8" ht="15" customHeight="1">
      <c r="A1287" s="5">
        <v>45841</v>
      </c>
      <c r="B1287" s="6" t="s">
        <v>10</v>
      </c>
      <c r="C1287" s="6">
        <v>142850</v>
      </c>
      <c r="D1287" s="7">
        <v>10</v>
      </c>
      <c r="E1287" s="6"/>
      <c r="F1287" s="6"/>
      <c r="G1287">
        <f>_xlfn.XLOOKUP(B1287,[1]Hoja1!$A:$A,[1]Hoja1!$G:$G,0)</f>
        <v>40</v>
      </c>
      <c r="H1287" s="11"/>
    </row>
    <row r="1288" spans="1:8" ht="15" customHeight="1">
      <c r="A1288" s="5">
        <v>45841</v>
      </c>
      <c r="B1288" s="6" t="s">
        <v>11</v>
      </c>
      <c r="C1288" s="6">
        <v>52951</v>
      </c>
      <c r="D1288" s="7">
        <v>9</v>
      </c>
      <c r="E1288" s="6" t="s">
        <v>152</v>
      </c>
      <c r="F1288" s="6"/>
      <c r="G1288">
        <f>_xlfn.XLOOKUP(B1288,[1]Hoja1!$A:$A,[1]Hoja1!$G:$G,0)</f>
        <v>35</v>
      </c>
      <c r="H1288" s="11"/>
    </row>
    <row r="1289" spans="1:8" ht="15" customHeight="1">
      <c r="A1289" s="5">
        <v>45841</v>
      </c>
      <c r="B1289" s="6" t="s">
        <v>88</v>
      </c>
      <c r="C1289" s="6">
        <v>431590</v>
      </c>
      <c r="D1289" s="7">
        <v>10</v>
      </c>
      <c r="E1289" s="6"/>
      <c r="F1289" s="6"/>
      <c r="G1289">
        <f>_xlfn.XLOOKUP(B1289,[1]Hoja1!$A:$A,[1]Hoja1!$G:$G,0)</f>
        <v>21</v>
      </c>
      <c r="H1289" s="11"/>
    </row>
    <row r="1290" spans="1:8" ht="15" customHeight="1">
      <c r="A1290" s="5">
        <v>45841</v>
      </c>
      <c r="B1290" s="6" t="s">
        <v>73</v>
      </c>
      <c r="C1290" s="6">
        <v>169194</v>
      </c>
      <c r="D1290" s="7">
        <v>10</v>
      </c>
      <c r="E1290" s="6"/>
      <c r="F1290" s="6"/>
      <c r="G1290">
        <f>_xlfn.XLOOKUP(B1290,[1]Hoja1!$A:$A,[1]Hoja1!$G:$G,0)</f>
        <v>38</v>
      </c>
      <c r="H1290" s="11"/>
    </row>
    <row r="1291" spans="1:8" ht="15" customHeight="1">
      <c r="A1291" s="5">
        <v>45841</v>
      </c>
      <c r="B1291" s="6" t="s">
        <v>37</v>
      </c>
      <c r="C1291" s="6">
        <v>141709</v>
      </c>
      <c r="D1291" s="7">
        <v>11</v>
      </c>
      <c r="E1291" s="6"/>
      <c r="F1291" s="6"/>
      <c r="G1291">
        <f>_xlfn.XLOOKUP(B1291,[1]Hoja1!$A:$A,[1]Hoja1!$G:$G,0)</f>
        <v>32</v>
      </c>
      <c r="H1291" s="11"/>
    </row>
    <row r="1292" spans="1:8" ht="15" customHeight="1">
      <c r="A1292" s="5">
        <v>45841</v>
      </c>
      <c r="B1292" s="6" t="s">
        <v>30</v>
      </c>
      <c r="C1292" s="6">
        <v>81822</v>
      </c>
      <c r="D1292" s="7">
        <v>8</v>
      </c>
      <c r="E1292" s="6"/>
      <c r="F1292" s="6"/>
      <c r="G1292">
        <f>_xlfn.XLOOKUP(B1292,[1]Hoja1!$A:$A,[1]Hoja1!$G:$G,0)</f>
        <v>33</v>
      </c>
      <c r="H1292" s="11"/>
    </row>
    <row r="1293" spans="1:8" ht="15" customHeight="1">
      <c r="A1293" s="5">
        <v>45841</v>
      </c>
      <c r="B1293" s="6" t="s">
        <v>65</v>
      </c>
      <c r="C1293" s="6">
        <v>65273</v>
      </c>
      <c r="D1293" s="7">
        <v>6</v>
      </c>
      <c r="E1293" s="6"/>
      <c r="F1293" s="6"/>
      <c r="G1293">
        <f>_xlfn.XLOOKUP(B1293,[1]Hoja1!$A:$A,[1]Hoja1!$G:$G,0)</f>
        <v>31</v>
      </c>
      <c r="H1293" s="11"/>
    </row>
    <row r="1294" spans="1:8" ht="15" customHeight="1">
      <c r="A1294" s="5">
        <v>45841</v>
      </c>
      <c r="B1294" s="6" t="s">
        <v>22</v>
      </c>
      <c r="C1294" s="6">
        <v>167762</v>
      </c>
      <c r="D1294" s="7">
        <v>10</v>
      </c>
      <c r="E1294" s="6"/>
      <c r="F1294" s="6"/>
      <c r="G1294">
        <f>_xlfn.XLOOKUP(B1294,[1]Hoja1!$A:$A,[1]Hoja1!$G:$G,0)</f>
        <v>38</v>
      </c>
      <c r="H1294" s="11"/>
    </row>
    <row r="1295" spans="1:8" ht="15" customHeight="1">
      <c r="A1295" s="5">
        <v>45841</v>
      </c>
      <c r="B1295" s="6" t="s">
        <v>101</v>
      </c>
      <c r="C1295" s="6">
        <v>613753</v>
      </c>
      <c r="D1295" s="7">
        <v>15</v>
      </c>
      <c r="E1295" s="6"/>
      <c r="F1295" s="6"/>
      <c r="G1295">
        <f>_xlfn.XLOOKUP(B1295,[1]Hoja1!$A:$A,[1]Hoja1!$G:$G,0)</f>
        <v>17</v>
      </c>
      <c r="H1295" s="11"/>
    </row>
    <row r="1296" spans="1:8" ht="15" customHeight="1">
      <c r="A1296" s="5">
        <v>45841</v>
      </c>
      <c r="B1296" s="6" t="s">
        <v>17</v>
      </c>
      <c r="C1296" s="6">
        <v>641622</v>
      </c>
      <c r="D1296" s="7">
        <v>29</v>
      </c>
      <c r="E1296" s="6"/>
      <c r="F1296" s="6"/>
      <c r="G1296">
        <f>_xlfn.XLOOKUP(B1296,[1]Hoja1!$A:$A,[1]Hoja1!$G:$G,0)</f>
        <v>14</v>
      </c>
      <c r="H1296" s="11"/>
    </row>
    <row r="1297" spans="1:8" ht="15" customHeight="1">
      <c r="A1297" s="5">
        <v>45841</v>
      </c>
      <c r="B1297" s="6" t="s">
        <v>20</v>
      </c>
      <c r="C1297" s="6">
        <v>203731</v>
      </c>
      <c r="D1297" s="7">
        <v>12</v>
      </c>
      <c r="E1297" s="6"/>
      <c r="F1297" s="6"/>
      <c r="G1297">
        <f>_xlfn.XLOOKUP(B1297,[1]Hoja1!$A:$A,[1]Hoja1!$G:$G,0)</f>
        <v>26</v>
      </c>
      <c r="H1297" s="11"/>
    </row>
    <row r="1298" spans="1:8" ht="15" customHeight="1">
      <c r="A1298" s="5">
        <v>45841</v>
      </c>
      <c r="B1298" s="6" t="s">
        <v>43</v>
      </c>
      <c r="C1298" s="6">
        <v>15160</v>
      </c>
      <c r="D1298" s="7">
        <v>8</v>
      </c>
      <c r="E1298" s="6"/>
      <c r="F1298" s="6"/>
      <c r="G1298">
        <f>_xlfn.XLOOKUP(B1298,[1]Hoja1!$A:$A,[1]Hoja1!$G:$G,0)</f>
        <v>35</v>
      </c>
      <c r="H1298" s="11"/>
    </row>
    <row r="1299" spans="1:8" ht="15" customHeight="1">
      <c r="A1299" s="5">
        <v>45841</v>
      </c>
      <c r="B1299" s="6" t="s">
        <v>62</v>
      </c>
      <c r="C1299" s="6">
        <v>195179</v>
      </c>
      <c r="D1299" s="7">
        <v>8</v>
      </c>
      <c r="E1299" s="6"/>
      <c r="F1299" s="6"/>
      <c r="G1299">
        <f>_xlfn.XLOOKUP(B1299,[1]Hoja1!$A:$A,[1]Hoja1!$G:$G,0)</f>
        <v>39</v>
      </c>
      <c r="H1299" s="11"/>
    </row>
    <row r="1300" spans="1:8" ht="15" customHeight="1">
      <c r="A1300" s="5">
        <v>45841</v>
      </c>
      <c r="B1300" s="6" t="s">
        <v>93</v>
      </c>
      <c r="C1300" s="6">
        <v>407693</v>
      </c>
      <c r="D1300" s="7">
        <v>14</v>
      </c>
      <c r="E1300" s="6"/>
      <c r="F1300" s="6"/>
      <c r="G1300">
        <f>_xlfn.XLOOKUP(B1300,[1]Hoja1!$A:$A,[1]Hoja1!$G:$G,0)</f>
        <v>30</v>
      </c>
      <c r="H1300" s="11"/>
    </row>
    <row r="1301" spans="1:8" ht="15" customHeight="1">
      <c r="A1301" s="5">
        <v>45841</v>
      </c>
      <c r="B1301" s="6" t="s">
        <v>32</v>
      </c>
      <c r="C1301" s="6">
        <v>37708</v>
      </c>
      <c r="D1301" s="7">
        <v>8</v>
      </c>
      <c r="E1301" s="6"/>
      <c r="F1301" s="6"/>
      <c r="G1301">
        <f>_xlfn.XLOOKUP(B1301,[1]Hoja1!$A:$A,[1]Hoja1!$G:$G,0)</f>
        <v>30</v>
      </c>
      <c r="H1301" s="11"/>
    </row>
    <row r="1302" spans="1:8" ht="15" customHeight="1">
      <c r="A1302" s="5">
        <v>45841</v>
      </c>
      <c r="B1302" s="6" t="s">
        <v>18</v>
      </c>
      <c r="C1302" s="6">
        <v>156809</v>
      </c>
      <c r="D1302" s="7">
        <v>10</v>
      </c>
      <c r="E1302" s="6"/>
      <c r="F1302" s="6"/>
      <c r="G1302">
        <f>_xlfn.XLOOKUP(B1302,[1]Hoja1!$A:$A,[1]Hoja1!$G:$G,0)</f>
        <v>42</v>
      </c>
      <c r="H1302" s="11"/>
    </row>
    <row r="1303" spans="1:8" ht="15" customHeight="1">
      <c r="A1303" s="5">
        <v>45841</v>
      </c>
      <c r="B1303" s="6" t="s">
        <v>38</v>
      </c>
      <c r="C1303" s="6">
        <v>447991</v>
      </c>
      <c r="D1303" s="7">
        <v>30</v>
      </c>
      <c r="E1303" s="6"/>
      <c r="F1303" s="6"/>
      <c r="G1303">
        <f>_xlfn.XLOOKUP(B1303,[1]Hoja1!$A:$A,[1]Hoja1!$G:$G,0)</f>
        <v>15</v>
      </c>
      <c r="H1303" s="11"/>
    </row>
    <row r="1304" spans="1:8" ht="15" customHeight="1">
      <c r="A1304" s="5">
        <v>45841</v>
      </c>
      <c r="B1304" s="6" t="s">
        <v>19</v>
      </c>
      <c r="C1304" s="6">
        <v>108313</v>
      </c>
      <c r="D1304" s="7">
        <v>16</v>
      </c>
      <c r="E1304" s="6"/>
      <c r="F1304" s="6"/>
      <c r="G1304">
        <f>_xlfn.XLOOKUP(B1304,[1]Hoja1!$A:$A,[1]Hoja1!$G:$G,0)</f>
        <v>20</v>
      </c>
      <c r="H1304" s="11"/>
    </row>
    <row r="1305" spans="1:8" ht="15" customHeight="1">
      <c r="A1305" s="5">
        <v>45841</v>
      </c>
      <c r="B1305" s="6" t="s">
        <v>45</v>
      </c>
      <c r="C1305" s="11">
        <v>170800</v>
      </c>
      <c r="D1305" s="7">
        <v>10</v>
      </c>
      <c r="E1305" s="6"/>
      <c r="F1305" s="6"/>
      <c r="G1305">
        <f>_xlfn.XLOOKUP(B1305,[1]Hoja1!$A:$A,[1]Hoja1!$G:$G,0)</f>
        <v>29</v>
      </c>
      <c r="H1305" s="11"/>
    </row>
    <row r="1306" spans="1:8" ht="15" customHeight="1">
      <c r="A1306" s="5">
        <v>45841</v>
      </c>
      <c r="B1306" s="6" t="s">
        <v>8</v>
      </c>
      <c r="C1306" s="6">
        <v>167854</v>
      </c>
      <c r="D1306" s="7">
        <v>6</v>
      </c>
      <c r="E1306" s="6"/>
      <c r="F1306" s="6"/>
      <c r="G1306">
        <f>_xlfn.XLOOKUP(B1306,[1]Hoja1!$A:$A,[1]Hoja1!$G:$G,0)</f>
        <v>42</v>
      </c>
      <c r="H1306" s="11"/>
    </row>
    <row r="1307" spans="1:8" ht="15" customHeight="1">
      <c r="A1307" s="5">
        <v>45841</v>
      </c>
      <c r="B1307" s="6" t="s">
        <v>15</v>
      </c>
      <c r="C1307" s="6">
        <v>173943</v>
      </c>
      <c r="D1307" s="7">
        <v>20</v>
      </c>
      <c r="E1307" s="6"/>
      <c r="F1307" s="6"/>
      <c r="G1307">
        <f>_xlfn.XLOOKUP(B1307,[1]Hoja1!$A:$A,[1]Hoja1!$G:$G,0)</f>
        <v>16</v>
      </c>
      <c r="H1307" s="11"/>
    </row>
    <row r="1308" spans="1:8" ht="15" customHeight="1">
      <c r="A1308" s="5">
        <v>45841</v>
      </c>
      <c r="B1308" s="6" t="s">
        <v>62</v>
      </c>
      <c r="C1308" s="6">
        <v>195463</v>
      </c>
      <c r="D1308" s="7">
        <v>7</v>
      </c>
      <c r="E1308" s="6"/>
      <c r="F1308" s="6"/>
      <c r="G1308">
        <f>_xlfn.XLOOKUP(B1308,[1]Hoja1!$A:$A,[1]Hoja1!$G:$G,0)</f>
        <v>39</v>
      </c>
      <c r="H1308" s="11"/>
    </row>
    <row r="1309" spans="1:8" ht="15" customHeight="1">
      <c r="A1309" s="5">
        <v>45841</v>
      </c>
      <c r="B1309" s="6" t="s">
        <v>46</v>
      </c>
      <c r="C1309" s="6">
        <v>144195</v>
      </c>
      <c r="D1309" s="7">
        <v>8</v>
      </c>
      <c r="E1309" s="6"/>
      <c r="F1309" s="6"/>
      <c r="G1309">
        <f>_xlfn.XLOOKUP(B1309,[1]Hoja1!$A:$A,[1]Hoja1!$G:$G,0)</f>
        <v>30</v>
      </c>
      <c r="H1309" s="11"/>
    </row>
    <row r="1310" spans="1:8" ht="15" customHeight="1">
      <c r="A1310" s="5">
        <v>45841</v>
      </c>
      <c r="B1310" s="6" t="s">
        <v>35</v>
      </c>
      <c r="C1310" s="6">
        <v>57599</v>
      </c>
      <c r="D1310" s="7">
        <v>7</v>
      </c>
      <c r="E1310" s="6"/>
      <c r="F1310" s="6"/>
      <c r="G1310">
        <f>_xlfn.XLOOKUP(B1310,[1]Hoja1!$A:$A,[1]Hoja1!$G:$G,0)</f>
        <v>35</v>
      </c>
      <c r="H1310" s="11"/>
    </row>
    <row r="1311" spans="1:8" ht="15" customHeight="1">
      <c r="A1311" s="5">
        <v>45841</v>
      </c>
      <c r="B1311" s="6" t="s">
        <v>26</v>
      </c>
      <c r="C1311" s="6">
        <v>625054</v>
      </c>
      <c r="D1311" s="7">
        <v>9</v>
      </c>
      <c r="E1311" s="6"/>
      <c r="F1311" s="6"/>
      <c r="G1311">
        <f>_xlfn.XLOOKUP(B1311,[1]Hoja1!$A:$A,[1]Hoja1!$G:$G,0)</f>
        <v>17</v>
      </c>
      <c r="H1311" s="11"/>
    </row>
    <row r="1312" spans="1:8" ht="15" customHeight="1">
      <c r="A1312" s="5">
        <v>45841</v>
      </c>
      <c r="B1312" s="6" t="s">
        <v>34</v>
      </c>
      <c r="C1312" s="6">
        <v>19322</v>
      </c>
      <c r="D1312" s="17">
        <v>9</v>
      </c>
      <c r="E1312" s="6" t="s">
        <v>100</v>
      </c>
      <c r="F1312" s="6"/>
      <c r="G1312">
        <f>_xlfn.XLOOKUP(B1312,[1]Hoja1!$A:$A,[1]Hoja1!$G:$G,0)</f>
        <v>38</v>
      </c>
      <c r="H1312" s="11"/>
    </row>
    <row r="1313" spans="1:8" ht="15" customHeight="1">
      <c r="A1313" s="5">
        <v>45841</v>
      </c>
      <c r="B1313" s="6" t="s">
        <v>148</v>
      </c>
      <c r="C1313" s="6">
        <v>191165</v>
      </c>
      <c r="D1313" s="7">
        <v>22</v>
      </c>
      <c r="E1313" s="6"/>
      <c r="F1313" s="6"/>
      <c r="G1313">
        <f>_xlfn.XLOOKUP(B1313,[1]Hoja1!$A:$A,[1]Hoja1!$G:$G,0)</f>
        <v>15</v>
      </c>
      <c r="H1313" s="11"/>
    </row>
    <row r="1314" spans="1:8" ht="15" customHeight="1">
      <c r="A1314" s="5">
        <v>45841</v>
      </c>
      <c r="B1314" s="6" t="s">
        <v>60</v>
      </c>
      <c r="C1314" s="6">
        <v>573400</v>
      </c>
      <c r="D1314" s="6">
        <v>10</v>
      </c>
      <c r="E1314" s="6"/>
      <c r="F1314" s="6"/>
      <c r="G1314">
        <f>_xlfn.XLOOKUP(B1314,[1]Hoja1!$A:$A,[1]Hoja1!$G:$G,0)</f>
        <v>29</v>
      </c>
      <c r="H1314" s="11"/>
    </row>
    <row r="1315" spans="1:8" ht="15" customHeight="1">
      <c r="A1315" s="5">
        <v>45841</v>
      </c>
      <c r="B1315" s="6" t="s">
        <v>67</v>
      </c>
      <c r="C1315" s="6">
        <v>992542</v>
      </c>
      <c r="D1315" s="7">
        <v>17</v>
      </c>
      <c r="E1315" s="6" t="s">
        <v>100</v>
      </c>
      <c r="F1315" s="6"/>
      <c r="G1315">
        <f>_xlfn.XLOOKUP(B1315,[1]Hoja1!$A:$A,[1]Hoja1!$G:$G,0)</f>
        <v>19</v>
      </c>
      <c r="H1315" s="11"/>
    </row>
    <row r="1316" spans="1:8" ht="15" customHeight="1">
      <c r="A1316" s="5">
        <v>45841</v>
      </c>
      <c r="B1316" s="6" t="s">
        <v>21</v>
      </c>
      <c r="C1316" s="6">
        <v>60510</v>
      </c>
      <c r="D1316" s="7">
        <v>8</v>
      </c>
      <c r="E1316" s="6" t="s">
        <v>100</v>
      </c>
      <c r="F1316" s="6"/>
      <c r="G1316">
        <f>_xlfn.XLOOKUP(B1316,[1]Hoja1!$A:$A,[1]Hoja1!$G:$G,0)</f>
        <v>33</v>
      </c>
      <c r="H1316" s="11"/>
    </row>
    <row r="1317" spans="1:8" ht="15" customHeight="1">
      <c r="A1317" s="5">
        <v>45841</v>
      </c>
      <c r="B1317" s="6" t="s">
        <v>137</v>
      </c>
      <c r="C1317" s="6">
        <v>73755</v>
      </c>
      <c r="D1317" s="7">
        <v>10</v>
      </c>
      <c r="E1317" s="6" t="s">
        <v>100</v>
      </c>
      <c r="F1317" s="6"/>
      <c r="G1317">
        <f>_xlfn.XLOOKUP(B1317,[1]Hoja1!$A:$A,[1]Hoja1!$G:$G,0)</f>
        <v>33</v>
      </c>
      <c r="H1317" s="11"/>
    </row>
    <row r="1318" spans="1:8" ht="15" customHeight="1">
      <c r="A1318" s="5">
        <v>45841</v>
      </c>
      <c r="B1318" s="6" t="s">
        <v>92</v>
      </c>
      <c r="C1318" s="6"/>
      <c r="D1318" s="7">
        <f>8+12.772</f>
        <v>20.771999999999998</v>
      </c>
      <c r="E1318" s="6"/>
      <c r="F1318" s="6">
        <v>3360.1</v>
      </c>
      <c r="G1318">
        <f>_xlfn.XLOOKUP(B1318,[1]Hoja1!$A:$A,[1]Hoja1!$G:$G,0)</f>
        <v>0</v>
      </c>
      <c r="H1318" s="11"/>
    </row>
    <row r="1319" spans="1:8" ht="15" customHeight="1">
      <c r="A1319" s="5">
        <v>45841</v>
      </c>
      <c r="B1319" s="6" t="s">
        <v>16</v>
      </c>
      <c r="C1319" s="6">
        <v>210397</v>
      </c>
      <c r="D1319" s="7">
        <v>10</v>
      </c>
      <c r="E1319" s="6" t="s">
        <v>100</v>
      </c>
      <c r="F1319" s="6"/>
      <c r="G1319">
        <f>_xlfn.XLOOKUP(B1319,[1]Hoja1!$A:$A,[1]Hoja1!$G:$G,0)</f>
        <v>33</v>
      </c>
      <c r="H1319" s="11"/>
    </row>
    <row r="1320" spans="1:8" ht="15" customHeight="1">
      <c r="A1320" s="5">
        <v>45841</v>
      </c>
      <c r="B1320" s="6" t="s">
        <v>134</v>
      </c>
      <c r="C1320" s="6">
        <v>429497</v>
      </c>
      <c r="D1320" s="17">
        <v>25</v>
      </c>
      <c r="E1320" s="6"/>
      <c r="F1320" s="6"/>
      <c r="G1320">
        <f>_xlfn.XLOOKUP(B1320,[1]Hoja1!$A:$A,[1]Hoja1!$G:$G,0)</f>
        <v>12</v>
      </c>
      <c r="H1320" s="11"/>
    </row>
    <row r="1321" spans="1:8" ht="15" customHeight="1">
      <c r="A1321" s="5">
        <v>45841</v>
      </c>
      <c r="B1321" s="6" t="s">
        <v>52</v>
      </c>
      <c r="C1321" s="6">
        <v>32204</v>
      </c>
      <c r="D1321" s="7">
        <v>5</v>
      </c>
      <c r="E1321" s="6"/>
      <c r="F1321" s="6"/>
      <c r="G1321">
        <f>_xlfn.XLOOKUP(B1321,[1]Hoja1!$A:$A,[1]Hoja1!$G:$G,0)</f>
        <v>33</v>
      </c>
      <c r="H1321" s="11"/>
    </row>
    <row r="1322" spans="1:8" ht="15" customHeight="1">
      <c r="A1322" s="5">
        <v>45841</v>
      </c>
      <c r="B1322" s="6" t="s">
        <v>28</v>
      </c>
      <c r="C1322" s="6">
        <v>215843</v>
      </c>
      <c r="D1322" s="7">
        <v>9</v>
      </c>
      <c r="E1322" s="6"/>
      <c r="F1322" s="6"/>
      <c r="G1322">
        <f>_xlfn.XLOOKUP(B1322,[1]Hoja1!$A:$A,[1]Hoja1!$G:$G,0)</f>
        <v>43</v>
      </c>
      <c r="H1322" s="11"/>
    </row>
    <row r="1323" spans="1:8" ht="15" customHeight="1">
      <c r="A1323" s="5">
        <v>45841</v>
      </c>
      <c r="B1323" s="6" t="s">
        <v>99</v>
      </c>
      <c r="C1323" s="6">
        <v>16755</v>
      </c>
      <c r="D1323" s="7">
        <v>12</v>
      </c>
      <c r="E1323" s="6" t="s">
        <v>81</v>
      </c>
      <c r="F1323" s="6"/>
      <c r="G1323">
        <f>_xlfn.XLOOKUP(B1323,[1]Hoja1!$A:$A,[1]Hoja1!$G:$G,0)</f>
        <v>32</v>
      </c>
      <c r="H1323" s="11"/>
    </row>
    <row r="1324" spans="1:8" ht="15" customHeight="1">
      <c r="A1324" s="5">
        <v>45841</v>
      </c>
      <c r="B1324" s="6" t="s">
        <v>56</v>
      </c>
      <c r="C1324" s="6">
        <v>10290</v>
      </c>
      <c r="D1324" s="7">
        <v>10</v>
      </c>
      <c r="E1324" s="6"/>
      <c r="F1324" s="6"/>
      <c r="G1324">
        <f>_xlfn.XLOOKUP(B1324,[1]Hoja1!$A:$A,[1]Hoja1!$G:$G,0)</f>
        <v>33</v>
      </c>
      <c r="H1324" s="11"/>
    </row>
    <row r="1325" spans="1:8" ht="15" customHeight="1">
      <c r="A1325" s="5">
        <v>45841</v>
      </c>
      <c r="B1325" s="6" t="s">
        <v>40</v>
      </c>
      <c r="C1325" s="6">
        <v>143284</v>
      </c>
      <c r="D1325" s="7">
        <v>9</v>
      </c>
      <c r="E1325" s="6" t="s">
        <v>100</v>
      </c>
      <c r="F1325" s="6"/>
      <c r="G1325">
        <f>_xlfn.XLOOKUP(B1325,[1]Hoja1!$A:$A,[1]Hoja1!$G:$G,0)</f>
        <v>33</v>
      </c>
      <c r="H1325" s="11"/>
    </row>
    <row r="1326" spans="1:8" ht="15" customHeight="1">
      <c r="A1326" s="5">
        <v>45841</v>
      </c>
      <c r="B1326" s="6" t="s">
        <v>49</v>
      </c>
      <c r="C1326" s="6">
        <v>53118</v>
      </c>
      <c r="D1326" s="17">
        <v>8</v>
      </c>
      <c r="E1326" s="6" t="s">
        <v>81</v>
      </c>
      <c r="F1326" s="6"/>
      <c r="G1326">
        <f>_xlfn.XLOOKUP(B1326,[1]Hoja1!$A:$A,[1]Hoja1!$G:$G,0)</f>
        <v>35</v>
      </c>
      <c r="H1326" s="11"/>
    </row>
    <row r="1327" spans="1:8" ht="15" customHeight="1">
      <c r="A1327" s="5">
        <v>45841</v>
      </c>
      <c r="B1327" s="6" t="s">
        <v>41</v>
      </c>
      <c r="C1327" s="6">
        <v>52680</v>
      </c>
      <c r="D1327" s="7">
        <v>10</v>
      </c>
      <c r="E1327" s="6" t="s">
        <v>100</v>
      </c>
      <c r="F1327" s="6"/>
      <c r="G1327">
        <f>_xlfn.XLOOKUP(B1327,[1]Hoja1!$A:$A,[1]Hoja1!$G:$G,0)</f>
        <v>33</v>
      </c>
      <c r="H1327" s="11"/>
    </row>
    <row r="1328" spans="1:8" ht="15" customHeight="1">
      <c r="A1328" s="5">
        <v>45841</v>
      </c>
      <c r="B1328" s="6" t="s">
        <v>24</v>
      </c>
      <c r="C1328" s="6">
        <v>99226</v>
      </c>
      <c r="D1328" s="7">
        <v>8</v>
      </c>
      <c r="E1328" s="6" t="s">
        <v>100</v>
      </c>
      <c r="F1328" s="6"/>
      <c r="G1328">
        <f>_xlfn.XLOOKUP(B1328,[1]Hoja1!$A:$A,[1]Hoja1!$G:$G,0)</f>
        <v>33</v>
      </c>
      <c r="H1328" s="11"/>
    </row>
    <row r="1329" spans="1:8" ht="15" customHeight="1">
      <c r="A1329" s="5">
        <v>45841</v>
      </c>
      <c r="B1329" s="6" t="s">
        <v>83</v>
      </c>
      <c r="C1329" s="6"/>
      <c r="D1329" s="7">
        <v>35</v>
      </c>
      <c r="E1329" s="6"/>
      <c r="F1329" s="6"/>
      <c r="G1329">
        <f>_xlfn.XLOOKUP(B1329,[1]Hoja1!$A:$A,[1]Hoja1!$G:$G,0)</f>
        <v>12</v>
      </c>
      <c r="H1329" s="11"/>
    </row>
    <row r="1330" spans="1:8" ht="15" customHeight="1">
      <c r="A1330" s="5">
        <v>45841</v>
      </c>
      <c r="B1330" s="6" t="s">
        <v>55</v>
      </c>
      <c r="C1330" s="6">
        <v>201285</v>
      </c>
      <c r="D1330" s="7">
        <v>11</v>
      </c>
      <c r="E1330" s="6"/>
      <c r="F1330" s="6"/>
      <c r="G1330">
        <f>_xlfn.XLOOKUP(B1330,[1]Hoja1!$A:$A,[1]Hoja1!$G:$G,0)</f>
        <v>38</v>
      </c>
      <c r="H1330" s="11"/>
    </row>
    <row r="1331" spans="1:8" ht="15" customHeight="1">
      <c r="A1331" s="15">
        <v>45841</v>
      </c>
      <c r="B1331" s="6" t="s">
        <v>53</v>
      </c>
      <c r="C1331" s="11">
        <v>117636</v>
      </c>
      <c r="D1331" s="17">
        <v>15</v>
      </c>
      <c r="E1331" s="11" t="s">
        <v>153</v>
      </c>
      <c r="F1331" s="11"/>
      <c r="G1331">
        <f>_xlfn.XLOOKUP(B1331,[1]Hoja1!$A:$A,[1]Hoja1!$G:$G,0)</f>
        <v>20</v>
      </c>
      <c r="H1331" s="11"/>
    </row>
    <row r="1332" spans="1:8" ht="15" customHeight="1">
      <c r="A1332" s="5">
        <v>45841</v>
      </c>
      <c r="B1332" s="6" t="s">
        <v>101</v>
      </c>
      <c r="C1332" s="6">
        <v>614034</v>
      </c>
      <c r="D1332" s="7">
        <v>15</v>
      </c>
      <c r="E1332" s="6"/>
      <c r="F1332" s="6"/>
      <c r="G1332">
        <f>_xlfn.XLOOKUP(B1332,[1]Hoja1!$A:$A,[1]Hoja1!$G:$G,0)</f>
        <v>17</v>
      </c>
      <c r="H1332" s="11"/>
    </row>
    <row r="1333" spans="1:8" ht="15" customHeight="1">
      <c r="A1333" s="5">
        <v>45841</v>
      </c>
      <c r="B1333" s="6" t="s">
        <v>71</v>
      </c>
      <c r="C1333" s="6">
        <v>733114</v>
      </c>
      <c r="D1333" s="7">
        <v>16.119</v>
      </c>
      <c r="E1333" s="6"/>
      <c r="F1333" s="6"/>
      <c r="G1333">
        <f>_xlfn.XLOOKUP(B1333,[1]Hoja1!$A:$A,[1]Hoja1!$G:$G,0)</f>
        <v>33</v>
      </c>
      <c r="H1333" s="11"/>
    </row>
    <row r="1334" spans="1:8" ht="15" customHeight="1">
      <c r="A1334" s="5">
        <v>45842</v>
      </c>
      <c r="B1334" s="6" t="s">
        <v>44</v>
      </c>
      <c r="C1334" s="6">
        <v>4024</v>
      </c>
      <c r="D1334" s="7">
        <v>10</v>
      </c>
      <c r="E1334" s="6" t="s">
        <v>81</v>
      </c>
      <c r="F1334" s="6"/>
      <c r="G1334">
        <f>_xlfn.XLOOKUP(B1334,[1]Hoja1!$A:$A,[1]Hoja1!$G:$G,0)</f>
        <v>35</v>
      </c>
      <c r="H1334" s="11"/>
    </row>
    <row r="1335" spans="1:8" ht="15" customHeight="1">
      <c r="A1335" s="5">
        <v>45842</v>
      </c>
      <c r="B1335" s="6" t="s">
        <v>18</v>
      </c>
      <c r="C1335" s="6">
        <v>157142</v>
      </c>
      <c r="D1335" s="7">
        <v>9</v>
      </c>
      <c r="E1335" s="6"/>
      <c r="F1335" s="6"/>
      <c r="G1335">
        <f>_xlfn.XLOOKUP(B1335,[1]Hoja1!$A:$A,[1]Hoja1!$G:$G,0)</f>
        <v>42</v>
      </c>
      <c r="H1335" s="11"/>
    </row>
    <row r="1336" spans="1:8" ht="15" customHeight="1">
      <c r="A1336" s="5">
        <v>45842</v>
      </c>
      <c r="B1336" s="6" t="s">
        <v>15</v>
      </c>
      <c r="C1336" s="6">
        <v>174138</v>
      </c>
      <c r="D1336" s="7">
        <v>20</v>
      </c>
      <c r="E1336" s="6"/>
      <c r="F1336" s="6"/>
      <c r="G1336">
        <f>_xlfn.XLOOKUP(B1336,[1]Hoja1!$A:$A,[1]Hoja1!$G:$G,0)</f>
        <v>16</v>
      </c>
      <c r="H1336" s="11"/>
    </row>
    <row r="1337" spans="1:8" ht="15" customHeight="1">
      <c r="A1337" s="5">
        <v>45842</v>
      </c>
      <c r="B1337" s="6" t="s">
        <v>36</v>
      </c>
      <c r="C1337" s="6">
        <v>93416</v>
      </c>
      <c r="D1337" s="7">
        <v>9</v>
      </c>
      <c r="E1337" s="6"/>
      <c r="F1337" s="6"/>
      <c r="G1337">
        <f>_xlfn.XLOOKUP(B1337,[1]Hoja1!$A:$A,[1]Hoja1!$G:$G,0)</f>
        <v>32</v>
      </c>
      <c r="H1337" s="11"/>
    </row>
    <row r="1338" spans="1:8" ht="15" customHeight="1">
      <c r="A1338" s="5">
        <v>45842</v>
      </c>
      <c r="B1338" s="6" t="s">
        <v>26</v>
      </c>
      <c r="C1338" s="6">
        <v>625191</v>
      </c>
      <c r="D1338" s="7">
        <v>9</v>
      </c>
      <c r="E1338" s="6"/>
      <c r="F1338" s="6"/>
      <c r="G1338">
        <f>_xlfn.XLOOKUP(B1338,[1]Hoja1!$A:$A,[1]Hoja1!$G:$G,0)</f>
        <v>17</v>
      </c>
      <c r="H1338" s="11"/>
    </row>
    <row r="1339" spans="1:8" ht="15" customHeight="1">
      <c r="A1339" s="5">
        <v>45842</v>
      </c>
      <c r="B1339" s="6" t="s">
        <v>83</v>
      </c>
      <c r="C1339" s="6"/>
      <c r="D1339" s="7">
        <v>35</v>
      </c>
      <c r="E1339" s="6"/>
      <c r="F1339" s="6"/>
      <c r="G1339">
        <f>_xlfn.XLOOKUP(B1339,[1]Hoja1!$A:$A,[1]Hoja1!$G:$G,0)</f>
        <v>12</v>
      </c>
      <c r="H1339" s="11"/>
    </row>
    <row r="1340" spans="1:8" ht="15" customHeight="1">
      <c r="A1340" s="5">
        <v>45842</v>
      </c>
      <c r="B1340" s="6" t="s">
        <v>147</v>
      </c>
      <c r="C1340" s="6">
        <v>476326</v>
      </c>
      <c r="D1340" s="7">
        <v>32</v>
      </c>
      <c r="E1340" s="6"/>
      <c r="F1340" s="6"/>
      <c r="G1340">
        <f>_xlfn.XLOOKUP(B1340,[1]Hoja1!$A:$A,[1]Hoja1!$G:$G,0)</f>
        <v>15</v>
      </c>
      <c r="H1340" s="11"/>
    </row>
    <row r="1341" spans="1:8" ht="15" customHeight="1">
      <c r="A1341" s="5">
        <v>45842</v>
      </c>
      <c r="B1341" s="6" t="s">
        <v>73</v>
      </c>
      <c r="C1341" s="6">
        <v>169573</v>
      </c>
      <c r="D1341" s="7">
        <v>10</v>
      </c>
      <c r="E1341" s="6"/>
      <c r="F1341" s="6"/>
      <c r="G1341">
        <f>_xlfn.XLOOKUP(B1341,[1]Hoja1!$A:$A,[1]Hoja1!$G:$G,0)</f>
        <v>38</v>
      </c>
      <c r="H1341" s="11"/>
    </row>
    <row r="1342" spans="1:8" ht="15" customHeight="1">
      <c r="A1342" s="5">
        <v>45842</v>
      </c>
      <c r="B1342" s="6" t="s">
        <v>62</v>
      </c>
      <c r="C1342" s="6">
        <v>195793</v>
      </c>
      <c r="D1342" s="7">
        <v>9</v>
      </c>
      <c r="E1342" s="6"/>
      <c r="F1342" s="6"/>
      <c r="G1342">
        <f>_xlfn.XLOOKUP(B1342,[1]Hoja1!$A:$A,[1]Hoja1!$G:$G,0)</f>
        <v>39</v>
      </c>
      <c r="H1342" s="11"/>
    </row>
    <row r="1343" spans="1:8" ht="15" customHeight="1">
      <c r="A1343" s="5">
        <v>45842</v>
      </c>
      <c r="B1343" s="6" t="s">
        <v>134</v>
      </c>
      <c r="C1343" s="6">
        <v>429804</v>
      </c>
      <c r="D1343" s="7">
        <v>26</v>
      </c>
      <c r="E1343" s="6"/>
      <c r="F1343" s="6"/>
      <c r="G1343">
        <f>_xlfn.XLOOKUP(B1343,[1]Hoja1!$A:$A,[1]Hoja1!$G:$G,0)</f>
        <v>12</v>
      </c>
      <c r="H1343" s="11"/>
    </row>
    <row r="1344" spans="1:8" ht="15" customHeight="1">
      <c r="A1344" s="5">
        <v>45842</v>
      </c>
      <c r="B1344" s="6" t="s">
        <v>8</v>
      </c>
      <c r="C1344" s="6">
        <v>168056</v>
      </c>
      <c r="D1344" s="7">
        <v>7</v>
      </c>
      <c r="E1344" s="6"/>
      <c r="F1344" s="6"/>
      <c r="G1344">
        <f>_xlfn.XLOOKUP(B1344,[1]Hoja1!$A:$A,[1]Hoja1!$G:$G,0)</f>
        <v>42</v>
      </c>
      <c r="H1344" s="11"/>
    </row>
    <row r="1345" spans="1:8" ht="15" customHeight="1">
      <c r="A1345" s="5">
        <v>45842</v>
      </c>
      <c r="B1345" s="6" t="s">
        <v>17</v>
      </c>
      <c r="C1345" s="6">
        <v>641942</v>
      </c>
      <c r="D1345" s="7">
        <v>29</v>
      </c>
      <c r="E1345" s="6"/>
      <c r="F1345" s="6"/>
      <c r="G1345">
        <f>_xlfn.XLOOKUP(B1345,[1]Hoja1!$A:$A,[1]Hoja1!$G:$G,0)</f>
        <v>14</v>
      </c>
      <c r="H1345" s="11"/>
    </row>
    <row r="1346" spans="1:8" ht="15" customHeight="1">
      <c r="A1346" s="5">
        <v>45842</v>
      </c>
      <c r="B1346" s="6" t="s">
        <v>20</v>
      </c>
      <c r="C1346" s="6">
        <v>203932</v>
      </c>
      <c r="D1346" s="7">
        <v>7</v>
      </c>
      <c r="E1346" s="6"/>
      <c r="F1346" s="6"/>
      <c r="G1346">
        <f>_xlfn.XLOOKUP(B1346,[1]Hoja1!$A:$A,[1]Hoja1!$G:$G,0)</f>
        <v>26</v>
      </c>
      <c r="H1346" s="11"/>
    </row>
    <row r="1347" spans="1:8" ht="15" customHeight="1">
      <c r="A1347" s="5">
        <v>45842</v>
      </c>
      <c r="B1347" s="6" t="s">
        <v>30</v>
      </c>
      <c r="C1347" s="6">
        <v>82027</v>
      </c>
      <c r="D1347" s="7">
        <v>8</v>
      </c>
      <c r="E1347" s="6"/>
      <c r="F1347" s="6"/>
      <c r="G1347">
        <f>_xlfn.XLOOKUP(B1347,[1]Hoja1!$A:$A,[1]Hoja1!$G:$G,0)</f>
        <v>33</v>
      </c>
      <c r="H1347" s="11"/>
    </row>
    <row r="1348" spans="1:8" ht="15" customHeight="1">
      <c r="A1348" s="5">
        <v>45842</v>
      </c>
      <c r="B1348" s="6" t="s">
        <v>29</v>
      </c>
      <c r="C1348" s="6">
        <v>416832</v>
      </c>
      <c r="D1348" s="7">
        <v>12</v>
      </c>
      <c r="E1348" s="6"/>
      <c r="F1348" s="6"/>
      <c r="G1348">
        <f>_xlfn.XLOOKUP(B1348,[1]Hoja1!$A:$A,[1]Hoja1!$G:$G,0)</f>
        <v>33</v>
      </c>
      <c r="H1348" s="11"/>
    </row>
    <row r="1349" spans="1:8" ht="15" customHeight="1">
      <c r="A1349" s="5">
        <v>45842</v>
      </c>
      <c r="B1349" s="6" t="s">
        <v>101</v>
      </c>
      <c r="C1349" s="6">
        <v>614225</v>
      </c>
      <c r="D1349" s="7">
        <v>15</v>
      </c>
      <c r="E1349" s="6"/>
      <c r="F1349" s="6"/>
      <c r="G1349">
        <f>_xlfn.XLOOKUP(B1349,[1]Hoja1!$A:$A,[1]Hoja1!$G:$G,0)</f>
        <v>17</v>
      </c>
      <c r="H1349" s="11"/>
    </row>
    <row r="1350" spans="1:8" ht="15" customHeight="1">
      <c r="A1350" s="5">
        <v>45842</v>
      </c>
      <c r="B1350" s="6" t="s">
        <v>11</v>
      </c>
      <c r="C1350" s="6">
        <v>53081</v>
      </c>
      <c r="D1350" s="7">
        <v>7</v>
      </c>
      <c r="E1350" s="6" t="s">
        <v>154</v>
      </c>
      <c r="F1350" s="6">
        <v>130.5</v>
      </c>
      <c r="G1350">
        <f>_xlfn.XLOOKUP(B1350,[1]Hoja1!$A:$A,[1]Hoja1!$G:$G,0)</f>
        <v>35</v>
      </c>
      <c r="H1350" s="11"/>
    </row>
    <row r="1351" spans="1:8" ht="15" customHeight="1">
      <c r="A1351" s="5">
        <v>45842</v>
      </c>
      <c r="B1351" s="6" t="s">
        <v>63</v>
      </c>
      <c r="C1351" s="6">
        <v>13864</v>
      </c>
      <c r="D1351" s="7">
        <v>10</v>
      </c>
      <c r="E1351" s="6"/>
      <c r="F1351" s="6"/>
      <c r="G1351">
        <f>_xlfn.XLOOKUP(B1351,[1]Hoja1!$A:$A,[1]Hoja1!$G:$G,0)</f>
        <v>38</v>
      </c>
      <c r="H1351" s="11"/>
    </row>
    <row r="1352" spans="1:8" ht="15" customHeight="1">
      <c r="A1352" s="5">
        <v>45842</v>
      </c>
      <c r="B1352" s="6" t="s">
        <v>66</v>
      </c>
      <c r="C1352" s="6">
        <v>196525</v>
      </c>
      <c r="D1352" s="7">
        <v>8</v>
      </c>
      <c r="E1352" s="6"/>
      <c r="F1352" s="6"/>
      <c r="G1352">
        <f>_xlfn.XLOOKUP(B1352,[1]Hoja1!$A:$A,[1]Hoja1!$G:$G,0)</f>
        <v>33</v>
      </c>
      <c r="H1352" s="11"/>
    </row>
    <row r="1353" spans="1:8" ht="15" customHeight="1">
      <c r="A1353" s="5">
        <v>45842</v>
      </c>
      <c r="B1353" s="6" t="s">
        <v>25</v>
      </c>
      <c r="C1353" s="6">
        <v>236198</v>
      </c>
      <c r="D1353" s="7">
        <v>11</v>
      </c>
      <c r="E1353" s="6"/>
      <c r="F1353" s="6"/>
      <c r="G1353">
        <f>_xlfn.XLOOKUP(B1353,[1]Hoja1!$A:$A,[1]Hoja1!$G:$G,0)</f>
        <v>33</v>
      </c>
      <c r="H1353" s="11"/>
    </row>
    <row r="1354" spans="1:8" ht="15" customHeight="1">
      <c r="A1354" s="5">
        <v>45842</v>
      </c>
      <c r="B1354" s="6" t="s">
        <v>54</v>
      </c>
      <c r="C1354" s="6">
        <v>5622</v>
      </c>
      <c r="D1354" s="7">
        <v>10</v>
      </c>
      <c r="E1354" s="6" t="s">
        <v>155</v>
      </c>
      <c r="F1354" s="6"/>
      <c r="G1354">
        <f>_xlfn.XLOOKUP(B1354,[1]Hoja1!$A:$A,[1]Hoja1!$G:$G,0)</f>
        <v>31</v>
      </c>
      <c r="H1354" s="11"/>
    </row>
    <row r="1355" spans="1:8" ht="15" customHeight="1">
      <c r="A1355" s="5">
        <v>45842</v>
      </c>
      <c r="B1355" s="6" t="s">
        <v>37</v>
      </c>
      <c r="C1355" s="6">
        <v>142079</v>
      </c>
      <c r="D1355" s="7">
        <v>11</v>
      </c>
      <c r="E1355" s="6"/>
      <c r="F1355" s="6"/>
      <c r="G1355">
        <f>_xlfn.XLOOKUP(B1355,[1]Hoja1!$A:$A,[1]Hoja1!$G:$G,0)</f>
        <v>32</v>
      </c>
      <c r="H1355" s="11"/>
    </row>
    <row r="1356" spans="1:8" ht="15" customHeight="1">
      <c r="A1356" s="5">
        <v>45842</v>
      </c>
      <c r="B1356" s="6" t="s">
        <v>10</v>
      </c>
      <c r="C1356" s="6">
        <v>143151</v>
      </c>
      <c r="D1356" s="7">
        <v>8</v>
      </c>
      <c r="E1356" s="6"/>
      <c r="F1356" s="6"/>
      <c r="G1356">
        <f>_xlfn.XLOOKUP(B1356,[1]Hoja1!$A:$A,[1]Hoja1!$G:$G,0)</f>
        <v>40</v>
      </c>
      <c r="H1356" s="11"/>
    </row>
    <row r="1357" spans="1:8" ht="15" customHeight="1">
      <c r="A1357" s="5">
        <v>45842</v>
      </c>
      <c r="B1357" s="6" t="s">
        <v>32</v>
      </c>
      <c r="C1357" s="6">
        <v>37965</v>
      </c>
      <c r="D1357" s="7">
        <v>8</v>
      </c>
      <c r="E1357" s="6"/>
      <c r="F1357" s="6"/>
      <c r="G1357">
        <f>_xlfn.XLOOKUP(B1357,[1]Hoja1!$A:$A,[1]Hoja1!$G:$G,0)</f>
        <v>30</v>
      </c>
      <c r="H1357" s="11"/>
    </row>
    <row r="1358" spans="1:8" ht="15" customHeight="1">
      <c r="A1358" s="5">
        <v>45842</v>
      </c>
      <c r="B1358" s="6" t="s">
        <v>21</v>
      </c>
      <c r="C1358" s="6">
        <v>60639</v>
      </c>
      <c r="D1358" s="7">
        <v>4</v>
      </c>
      <c r="E1358" s="6"/>
      <c r="F1358" s="6"/>
      <c r="G1358">
        <f>_xlfn.XLOOKUP(B1358,[1]Hoja1!$A:$A,[1]Hoja1!$G:$G,0)</f>
        <v>33</v>
      </c>
      <c r="H1358" s="11"/>
    </row>
    <row r="1359" spans="1:8" ht="15" customHeight="1">
      <c r="A1359" s="5">
        <v>45842</v>
      </c>
      <c r="B1359" s="6" t="s">
        <v>97</v>
      </c>
      <c r="C1359" s="6">
        <v>252793</v>
      </c>
      <c r="D1359" s="7">
        <v>10</v>
      </c>
      <c r="E1359" s="6"/>
      <c r="F1359" s="6"/>
      <c r="G1359">
        <f>_xlfn.XLOOKUP(B1359,[1]Hoja1!$A:$A,[1]Hoja1!$G:$G,0)</f>
        <v>28</v>
      </c>
      <c r="H1359" s="11"/>
    </row>
    <row r="1360" spans="1:8" ht="15" customHeight="1">
      <c r="A1360" s="5">
        <v>45842</v>
      </c>
      <c r="B1360" s="6" t="s">
        <v>43</v>
      </c>
      <c r="C1360" s="6">
        <v>15302</v>
      </c>
      <c r="D1360" s="7">
        <v>4</v>
      </c>
      <c r="E1360" s="6"/>
      <c r="F1360" s="6"/>
      <c r="G1360">
        <f>_xlfn.XLOOKUP(B1360,[1]Hoja1!$A:$A,[1]Hoja1!$G:$G,0)</f>
        <v>35</v>
      </c>
      <c r="H1360" s="11"/>
    </row>
    <row r="1361" spans="1:8" ht="15" customHeight="1">
      <c r="A1361" s="5">
        <v>45842</v>
      </c>
      <c r="B1361" s="6" t="s">
        <v>22</v>
      </c>
      <c r="C1361" s="6">
        <v>168131</v>
      </c>
      <c r="D1361" s="7">
        <v>10</v>
      </c>
      <c r="E1361" s="6"/>
      <c r="F1361" s="6"/>
      <c r="G1361">
        <f>_xlfn.XLOOKUP(B1361,[1]Hoja1!$A:$A,[1]Hoja1!$G:$G,0)</f>
        <v>38</v>
      </c>
      <c r="H1361" s="11"/>
    </row>
    <row r="1362" spans="1:8" ht="15" customHeight="1">
      <c r="A1362" s="5">
        <v>45842</v>
      </c>
      <c r="B1362" s="6" t="s">
        <v>38</v>
      </c>
      <c r="C1362" s="6">
        <v>448339</v>
      </c>
      <c r="D1362" s="7">
        <v>24.649000000000001</v>
      </c>
      <c r="E1362" s="6"/>
      <c r="F1362" s="6"/>
      <c r="G1362">
        <f>_xlfn.XLOOKUP(B1362,[1]Hoja1!$A:$A,[1]Hoja1!$G:$G,0)</f>
        <v>15</v>
      </c>
      <c r="H1362" s="11"/>
    </row>
    <row r="1363" spans="1:8" ht="15" customHeight="1">
      <c r="A1363" s="5">
        <v>45842</v>
      </c>
      <c r="B1363" s="6" t="s">
        <v>156</v>
      </c>
      <c r="C1363" s="6">
        <v>102512</v>
      </c>
      <c r="D1363" s="7">
        <v>10</v>
      </c>
      <c r="E1363" s="6"/>
      <c r="F1363" s="6"/>
      <c r="G1363">
        <f>_xlfn.XLOOKUP(B1363,[1]Hoja1!$A:$A,[1]Hoja1!$G:$G,0)</f>
        <v>35</v>
      </c>
      <c r="H1363" s="11"/>
    </row>
    <row r="1364" spans="1:8" ht="15" customHeight="1">
      <c r="A1364" s="5">
        <v>45842</v>
      </c>
      <c r="B1364" s="6" t="s">
        <v>27</v>
      </c>
      <c r="C1364" s="6">
        <v>199359</v>
      </c>
      <c r="D1364" s="17">
        <v>11</v>
      </c>
      <c r="E1364" s="6" t="s">
        <v>81</v>
      </c>
      <c r="F1364" s="6"/>
      <c r="G1364">
        <f>_xlfn.XLOOKUP(B1364,[1]Hoja1!$A:$A,[1]Hoja1!$G:$G,0)</f>
        <v>35</v>
      </c>
      <c r="H1364" s="11"/>
    </row>
    <row r="1365" spans="1:8" ht="15" customHeight="1">
      <c r="A1365" s="5">
        <v>45842</v>
      </c>
      <c r="B1365" s="6" t="s">
        <v>88</v>
      </c>
      <c r="C1365" s="6">
        <v>431773</v>
      </c>
      <c r="D1365" s="7">
        <v>10</v>
      </c>
      <c r="E1365" s="6" t="s">
        <v>100</v>
      </c>
      <c r="F1365" s="6"/>
      <c r="G1365">
        <f>_xlfn.XLOOKUP(B1365,[1]Hoja1!$A:$A,[1]Hoja1!$G:$G,0)</f>
        <v>21</v>
      </c>
      <c r="H1365" s="11"/>
    </row>
    <row r="1366" spans="1:8" ht="15" customHeight="1">
      <c r="A1366" s="5">
        <v>45842</v>
      </c>
      <c r="B1366" s="6" t="s">
        <v>26</v>
      </c>
      <c r="C1366" s="6">
        <v>625345</v>
      </c>
      <c r="D1366" s="7">
        <v>9</v>
      </c>
      <c r="E1366" s="6" t="s">
        <v>81</v>
      </c>
      <c r="F1366" s="6"/>
      <c r="G1366">
        <f>_xlfn.XLOOKUP(B1366,[1]Hoja1!$A:$A,[1]Hoja1!$G:$G,0)</f>
        <v>17</v>
      </c>
      <c r="H1366" s="11"/>
    </row>
    <row r="1367" spans="1:8" ht="15" customHeight="1">
      <c r="A1367" s="5">
        <v>45842</v>
      </c>
      <c r="B1367" s="6" t="s">
        <v>65</v>
      </c>
      <c r="C1367" s="6">
        <v>65438</v>
      </c>
      <c r="D1367" s="17">
        <v>7</v>
      </c>
      <c r="E1367" s="6" t="s">
        <v>100</v>
      </c>
      <c r="F1367" s="6"/>
      <c r="G1367">
        <f>_xlfn.XLOOKUP(B1367,[1]Hoja1!$A:$A,[1]Hoja1!$G:$G,0)</f>
        <v>31</v>
      </c>
      <c r="H1367" s="11"/>
    </row>
    <row r="1368" spans="1:8" ht="15" customHeight="1">
      <c r="A1368" s="5">
        <v>45842</v>
      </c>
      <c r="B1368" s="6" t="s">
        <v>67</v>
      </c>
      <c r="C1368" s="6">
        <v>992860</v>
      </c>
      <c r="D1368" s="7">
        <v>14.5</v>
      </c>
      <c r="E1368" s="6" t="s">
        <v>100</v>
      </c>
      <c r="F1368" s="6"/>
      <c r="G1368">
        <f>_xlfn.XLOOKUP(B1368,[1]Hoja1!$A:$A,[1]Hoja1!$G:$G,0)</f>
        <v>19</v>
      </c>
      <c r="H1368" s="11"/>
    </row>
    <row r="1369" spans="1:8" ht="15" customHeight="1">
      <c r="A1369" s="5">
        <v>45842</v>
      </c>
      <c r="B1369" s="6" t="s">
        <v>147</v>
      </c>
      <c r="C1369" s="6">
        <v>476705</v>
      </c>
      <c r="D1369" s="7">
        <v>25</v>
      </c>
      <c r="E1369" s="6" t="s">
        <v>81</v>
      </c>
      <c r="F1369" s="6"/>
      <c r="G1369">
        <f>_xlfn.XLOOKUP(B1369,[1]Hoja1!$A:$A,[1]Hoja1!$G:$G,0)</f>
        <v>15</v>
      </c>
      <c r="H1369" s="11"/>
    </row>
    <row r="1370" spans="1:8" ht="15" customHeight="1">
      <c r="A1370" s="5">
        <v>45842</v>
      </c>
      <c r="B1370" s="6" t="s">
        <v>48</v>
      </c>
      <c r="C1370" s="6">
        <v>5647</v>
      </c>
      <c r="D1370" s="7">
        <v>8</v>
      </c>
      <c r="E1370" s="6" t="s">
        <v>100</v>
      </c>
      <c r="F1370" s="6"/>
      <c r="G1370">
        <f>_xlfn.XLOOKUP(B1370,[1]Hoja1!$A:$A,[1]Hoja1!$G:$G,0)</f>
        <v>38</v>
      </c>
      <c r="H1370" s="11"/>
    </row>
    <row r="1371" spans="1:8" ht="15" customHeight="1">
      <c r="A1371" s="5">
        <v>45842</v>
      </c>
      <c r="B1371" s="6" t="s">
        <v>8</v>
      </c>
      <c r="C1371" s="6">
        <v>168363</v>
      </c>
      <c r="D1371" s="7">
        <v>6</v>
      </c>
      <c r="E1371" s="6" t="s">
        <v>81</v>
      </c>
      <c r="F1371" s="6"/>
      <c r="G1371">
        <f>_xlfn.XLOOKUP(B1371,[1]Hoja1!$A:$A,[1]Hoja1!$G:$G,0)</f>
        <v>42</v>
      </c>
      <c r="H1371" s="11"/>
    </row>
    <row r="1372" spans="1:8" ht="15" customHeight="1">
      <c r="A1372" s="5">
        <v>45842</v>
      </c>
      <c r="B1372" s="6" t="s">
        <v>134</v>
      </c>
      <c r="C1372" s="6">
        <v>430108</v>
      </c>
      <c r="D1372" s="7">
        <v>24</v>
      </c>
      <c r="E1372" s="6" t="s">
        <v>81</v>
      </c>
      <c r="F1372" s="6"/>
      <c r="G1372">
        <f>_xlfn.XLOOKUP(B1372,[1]Hoja1!$A:$A,[1]Hoja1!$G:$G,0)</f>
        <v>12</v>
      </c>
      <c r="H1372" s="11"/>
    </row>
    <row r="1373" spans="1:8" ht="15" customHeight="1">
      <c r="A1373" s="5">
        <v>45842</v>
      </c>
      <c r="B1373" s="6" t="s">
        <v>83</v>
      </c>
      <c r="C1373" s="6"/>
      <c r="D1373" s="7">
        <v>35</v>
      </c>
      <c r="E1373" s="6"/>
      <c r="F1373" s="6"/>
      <c r="G1373">
        <f>_xlfn.XLOOKUP(B1373,[1]Hoja1!$A:$A,[1]Hoja1!$G:$G,0)</f>
        <v>12</v>
      </c>
      <c r="H1373" s="11"/>
    </row>
    <row r="1374" spans="1:8" ht="15" customHeight="1">
      <c r="A1374" s="5">
        <v>45842</v>
      </c>
      <c r="B1374" s="6" t="s">
        <v>101</v>
      </c>
      <c r="C1374" s="6">
        <v>614544</v>
      </c>
      <c r="D1374" s="7">
        <v>15</v>
      </c>
      <c r="E1374" s="6"/>
      <c r="F1374" s="6"/>
      <c r="G1374">
        <f>_xlfn.XLOOKUP(B1374,[1]Hoja1!$A:$A,[1]Hoja1!$G:$G,0)</f>
        <v>17</v>
      </c>
      <c r="H1374" s="11"/>
    </row>
    <row r="1375" spans="1:8" ht="15" customHeight="1">
      <c r="A1375" s="5">
        <v>45842</v>
      </c>
      <c r="B1375" s="6" t="s">
        <v>20</v>
      </c>
      <c r="C1375" s="6">
        <v>204072</v>
      </c>
      <c r="D1375" s="7">
        <v>3</v>
      </c>
      <c r="E1375" s="6"/>
      <c r="F1375" s="6"/>
      <c r="G1375">
        <f>_xlfn.XLOOKUP(B1375,[1]Hoja1!$A:$A,[1]Hoja1!$G:$G,0)</f>
        <v>26</v>
      </c>
      <c r="H1375" s="11"/>
    </row>
    <row r="1376" spans="1:8" ht="15" customHeight="1">
      <c r="A1376" s="5">
        <v>45842</v>
      </c>
      <c r="B1376" s="6" t="s">
        <v>35</v>
      </c>
      <c r="C1376" s="6">
        <v>57935</v>
      </c>
      <c r="D1376" s="7">
        <v>8</v>
      </c>
      <c r="E1376" s="6" t="s">
        <v>81</v>
      </c>
      <c r="F1376" s="6"/>
      <c r="G1376">
        <f>_xlfn.XLOOKUP(B1376,[1]Hoja1!$A:$A,[1]Hoja1!$G:$G,0)</f>
        <v>35</v>
      </c>
      <c r="H1376" s="11"/>
    </row>
    <row r="1377" spans="1:8" ht="15" customHeight="1">
      <c r="A1377" s="5">
        <v>45842</v>
      </c>
      <c r="B1377" s="6" t="s">
        <v>69</v>
      </c>
      <c r="C1377" s="6">
        <v>4623</v>
      </c>
      <c r="D1377" s="17">
        <v>10</v>
      </c>
      <c r="E1377" s="11" t="s">
        <v>81</v>
      </c>
      <c r="F1377" s="6"/>
      <c r="G1377">
        <f>_xlfn.XLOOKUP(B1377,[1]Hoja1!$A:$A,[1]Hoja1!$G:$G,0)</f>
        <v>35</v>
      </c>
      <c r="H1377" s="11"/>
    </row>
    <row r="1378" spans="1:8" ht="15" customHeight="1">
      <c r="A1378" s="5">
        <v>45842</v>
      </c>
      <c r="B1378" s="6" t="s">
        <v>58</v>
      </c>
      <c r="C1378" s="6">
        <v>11918</v>
      </c>
      <c r="D1378" s="7">
        <v>8</v>
      </c>
      <c r="E1378" s="6" t="s">
        <v>100</v>
      </c>
      <c r="F1378" s="6"/>
      <c r="G1378">
        <f>_xlfn.XLOOKUP(B1378,[1]Hoja1!$A:$A,[1]Hoja1!$G:$G,0)</f>
        <v>35</v>
      </c>
      <c r="H1378" s="11"/>
    </row>
    <row r="1379" spans="1:8" ht="15" customHeight="1">
      <c r="A1379" s="5">
        <v>45842</v>
      </c>
      <c r="B1379" s="6" t="s">
        <v>52</v>
      </c>
      <c r="C1379" s="6">
        <v>32311</v>
      </c>
      <c r="D1379" s="7">
        <v>5</v>
      </c>
      <c r="E1379" s="6"/>
      <c r="F1379" s="6"/>
      <c r="G1379">
        <f>_xlfn.XLOOKUP(B1379,[1]Hoja1!$A:$A,[1]Hoja1!$G:$G,0)</f>
        <v>33</v>
      </c>
      <c r="H1379" s="11"/>
    </row>
    <row r="1380" spans="1:8" ht="15" customHeight="1">
      <c r="A1380" s="5">
        <v>45842</v>
      </c>
      <c r="B1380" s="6" t="s">
        <v>60</v>
      </c>
      <c r="C1380" s="6">
        <v>573673</v>
      </c>
      <c r="D1380" s="6">
        <v>10</v>
      </c>
      <c r="E1380" s="6"/>
      <c r="F1380" s="6"/>
      <c r="G1380">
        <f>_xlfn.XLOOKUP(B1380,[1]Hoja1!$A:$A,[1]Hoja1!$G:$G,0)</f>
        <v>29</v>
      </c>
      <c r="H1380" s="11"/>
    </row>
    <row r="1381" spans="1:8" ht="15" customHeight="1">
      <c r="A1381" s="5">
        <v>45842</v>
      </c>
      <c r="B1381" s="6" t="s">
        <v>15</v>
      </c>
      <c r="C1381" s="6"/>
      <c r="D1381" s="7">
        <v>10</v>
      </c>
      <c r="E1381" s="6" t="s">
        <v>157</v>
      </c>
      <c r="F1381" s="6"/>
      <c r="G1381">
        <f>_xlfn.XLOOKUP(B1381,[1]Hoja1!$A:$A,[1]Hoja1!$G:$G,0)</f>
        <v>16</v>
      </c>
      <c r="H1381" s="11"/>
    </row>
    <row r="1382" spans="1:8" ht="15" customHeight="1">
      <c r="A1382" s="5">
        <v>45842</v>
      </c>
      <c r="B1382" s="6" t="s">
        <v>28</v>
      </c>
      <c r="C1382" s="6">
        <v>216136</v>
      </c>
      <c r="D1382" s="7">
        <v>8</v>
      </c>
      <c r="E1382" s="6"/>
      <c r="F1382" s="6"/>
      <c r="G1382">
        <f>_xlfn.XLOOKUP(B1382,[1]Hoja1!$A:$A,[1]Hoja1!$G:$G,0)</f>
        <v>43</v>
      </c>
      <c r="H1382" s="11"/>
    </row>
    <row r="1383" spans="1:8" ht="15" customHeight="1">
      <c r="A1383" s="5">
        <v>45842</v>
      </c>
      <c r="B1383" s="6" t="s">
        <v>137</v>
      </c>
      <c r="C1383" s="6">
        <v>73919</v>
      </c>
      <c r="D1383" s="7">
        <v>10</v>
      </c>
      <c r="E1383" s="6" t="s">
        <v>100</v>
      </c>
      <c r="F1383" s="6"/>
      <c r="G1383">
        <f>_xlfn.XLOOKUP(B1383,[1]Hoja1!$A:$A,[1]Hoja1!$G:$G,0)</f>
        <v>33</v>
      </c>
      <c r="H1383" s="11"/>
    </row>
    <row r="1384" spans="1:8" ht="15" customHeight="1">
      <c r="A1384" s="5">
        <v>45842</v>
      </c>
      <c r="B1384" s="6" t="s">
        <v>51</v>
      </c>
      <c r="C1384" s="6">
        <v>858896</v>
      </c>
      <c r="D1384" s="7">
        <v>30</v>
      </c>
      <c r="E1384" s="6" t="s">
        <v>81</v>
      </c>
      <c r="F1384" s="6"/>
      <c r="G1384">
        <f>_xlfn.XLOOKUP(B1384,[1]Hoja1!$A:$A,[1]Hoja1!$G:$G,0)</f>
        <v>19</v>
      </c>
      <c r="H1384" s="11"/>
    </row>
    <row r="1385" spans="1:8" ht="15" customHeight="1">
      <c r="A1385" s="5">
        <v>45842</v>
      </c>
      <c r="B1385" s="6" t="s">
        <v>39</v>
      </c>
      <c r="C1385" s="6">
        <v>43227</v>
      </c>
      <c r="D1385" s="7">
        <v>9</v>
      </c>
      <c r="E1385" s="6" t="s">
        <v>158</v>
      </c>
      <c r="F1385" s="6"/>
      <c r="G1385">
        <f>_xlfn.XLOOKUP(B1385,[1]Hoja1!$A:$A,[1]Hoja1!$G:$G,0)</f>
        <v>35</v>
      </c>
      <c r="H1385" s="11"/>
    </row>
    <row r="1386" spans="1:8" ht="15" customHeight="1">
      <c r="A1386" s="5">
        <v>45842</v>
      </c>
      <c r="B1386" s="6" t="s">
        <v>148</v>
      </c>
      <c r="C1386" s="6">
        <v>191474</v>
      </c>
      <c r="D1386" s="7">
        <v>25</v>
      </c>
      <c r="E1386" s="6"/>
      <c r="F1386" s="6"/>
      <c r="G1386">
        <f>_xlfn.XLOOKUP(B1386,[1]Hoja1!$A:$A,[1]Hoja1!$G:$G,0)</f>
        <v>15</v>
      </c>
      <c r="H1386" s="11"/>
    </row>
    <row r="1387" spans="1:8" ht="15" customHeight="1">
      <c r="A1387" s="5">
        <v>45842</v>
      </c>
      <c r="B1387" s="6" t="s">
        <v>70</v>
      </c>
      <c r="C1387" s="6">
        <v>238056</v>
      </c>
      <c r="D1387" s="7">
        <v>9</v>
      </c>
      <c r="E1387" s="6" t="s">
        <v>100</v>
      </c>
      <c r="F1387" s="6"/>
      <c r="G1387">
        <f>_xlfn.XLOOKUP(B1387,[1]Hoja1!$A:$A,[1]Hoja1!$G:$G,0)</f>
        <v>33</v>
      </c>
      <c r="H1387" s="11"/>
    </row>
    <row r="1388" spans="1:8" ht="15" customHeight="1">
      <c r="A1388" s="5">
        <v>45842</v>
      </c>
      <c r="B1388" s="6" t="s">
        <v>41</v>
      </c>
      <c r="C1388" s="6">
        <v>52988</v>
      </c>
      <c r="D1388" s="7">
        <v>10</v>
      </c>
      <c r="E1388" s="6" t="s">
        <v>100</v>
      </c>
      <c r="F1388" s="6"/>
      <c r="G1388">
        <f>_xlfn.XLOOKUP(B1388,[1]Hoja1!$A:$A,[1]Hoja1!$G:$G,0)</f>
        <v>33</v>
      </c>
      <c r="H1388" s="11"/>
    </row>
    <row r="1389" spans="1:8" ht="15" customHeight="1">
      <c r="A1389" s="5">
        <v>45842</v>
      </c>
      <c r="B1389" s="6" t="s">
        <v>16</v>
      </c>
      <c r="C1389" s="6">
        <v>210640</v>
      </c>
      <c r="D1389" s="7">
        <v>10</v>
      </c>
      <c r="E1389" s="6" t="s">
        <v>100</v>
      </c>
      <c r="F1389" s="6"/>
      <c r="G1389">
        <f>_xlfn.XLOOKUP(B1389,[1]Hoja1!$A:$A,[1]Hoja1!$G:$G,0)</f>
        <v>33</v>
      </c>
      <c r="H1389" s="11"/>
    </row>
    <row r="1390" spans="1:8" ht="15" customHeight="1">
      <c r="A1390" s="5">
        <v>45842</v>
      </c>
      <c r="B1390" s="6" t="s">
        <v>12</v>
      </c>
      <c r="C1390" s="6">
        <v>55592</v>
      </c>
      <c r="D1390" s="7">
        <v>8</v>
      </c>
      <c r="E1390" s="6" t="s">
        <v>81</v>
      </c>
      <c r="F1390" s="6"/>
      <c r="G1390">
        <f>_xlfn.XLOOKUP(B1390,[1]Hoja1!$A:$A,[1]Hoja1!$G:$G,0)</f>
        <v>33</v>
      </c>
      <c r="H1390" s="11"/>
    </row>
    <row r="1391" spans="1:8" ht="15" customHeight="1">
      <c r="A1391" s="5">
        <v>45843</v>
      </c>
      <c r="B1391" s="6" t="s">
        <v>40</v>
      </c>
      <c r="C1391" s="6"/>
      <c r="D1391" s="7">
        <v>5</v>
      </c>
      <c r="E1391" s="6" t="s">
        <v>159</v>
      </c>
      <c r="F1391" s="6"/>
      <c r="G1391">
        <f>_xlfn.XLOOKUP(B1391,[1]Hoja1!$A:$A,[1]Hoja1!$G:$G,0)</f>
        <v>33</v>
      </c>
      <c r="H1391" s="11"/>
    </row>
    <row r="1392" spans="1:8" ht="15" customHeight="1">
      <c r="A1392" s="5">
        <v>45843</v>
      </c>
      <c r="B1392" s="6" t="s">
        <v>18</v>
      </c>
      <c r="C1392" s="6">
        <v>157451</v>
      </c>
      <c r="D1392" s="17">
        <v>9</v>
      </c>
      <c r="E1392" s="6" t="s">
        <v>81</v>
      </c>
      <c r="F1392" s="6"/>
      <c r="G1392">
        <f>_xlfn.XLOOKUP(B1392,[1]Hoja1!$A:$A,[1]Hoja1!$G:$G,0)</f>
        <v>42</v>
      </c>
      <c r="H1392" s="11"/>
    </row>
    <row r="1393" spans="1:8" ht="15" customHeight="1">
      <c r="A1393" s="5">
        <v>45843</v>
      </c>
      <c r="B1393" s="6" t="s">
        <v>145</v>
      </c>
      <c r="C1393" s="6">
        <v>208600</v>
      </c>
      <c r="D1393" s="7">
        <v>9</v>
      </c>
      <c r="E1393" s="6" t="s">
        <v>100</v>
      </c>
      <c r="F1393" s="6"/>
      <c r="G1393">
        <f>_xlfn.XLOOKUP(B1393,[1]Hoja1!$A:$A,[1]Hoja1!$G:$G,0)</f>
        <v>40</v>
      </c>
      <c r="H1393" s="11"/>
    </row>
    <row r="1394" spans="1:8" ht="15" customHeight="1">
      <c r="A1394" s="5">
        <v>45843</v>
      </c>
      <c r="B1394" s="6" t="s">
        <v>26</v>
      </c>
      <c r="C1394" s="6">
        <v>625497</v>
      </c>
      <c r="D1394" s="7">
        <v>9</v>
      </c>
      <c r="E1394" s="6" t="s">
        <v>81</v>
      </c>
      <c r="F1394" s="6"/>
      <c r="G1394">
        <f>_xlfn.XLOOKUP(B1394,[1]Hoja1!$A:$A,[1]Hoja1!$G:$G,0)</f>
        <v>17</v>
      </c>
      <c r="H1394" s="11"/>
    </row>
    <row r="1395" spans="1:8" ht="15" customHeight="1">
      <c r="A1395" s="5">
        <v>45843</v>
      </c>
      <c r="B1395" s="6" t="s">
        <v>12</v>
      </c>
      <c r="C1395" s="6">
        <v>55840</v>
      </c>
      <c r="D1395" s="7">
        <v>8</v>
      </c>
      <c r="E1395" s="6" t="s">
        <v>81</v>
      </c>
      <c r="F1395" s="6"/>
      <c r="G1395">
        <f>_xlfn.XLOOKUP(B1395,[1]Hoja1!$A:$A,[1]Hoja1!$G:$G,0)</f>
        <v>33</v>
      </c>
      <c r="H1395" s="11"/>
    </row>
    <row r="1396" spans="1:8" ht="15" customHeight="1">
      <c r="A1396" s="5">
        <v>45843</v>
      </c>
      <c r="B1396" s="6" t="s">
        <v>73</v>
      </c>
      <c r="C1396" s="6">
        <v>169946</v>
      </c>
      <c r="D1396" s="7">
        <v>10</v>
      </c>
      <c r="E1396" s="6" t="s">
        <v>81</v>
      </c>
      <c r="F1396" s="6"/>
      <c r="G1396">
        <f>_xlfn.XLOOKUP(B1396,[1]Hoja1!$A:$A,[1]Hoja1!$G:$G,0)</f>
        <v>38</v>
      </c>
      <c r="H1396" s="11"/>
    </row>
    <row r="1397" spans="1:8" ht="15" customHeight="1">
      <c r="A1397" s="5">
        <v>45843</v>
      </c>
      <c r="B1397" s="6" t="s">
        <v>30</v>
      </c>
      <c r="C1397" s="6">
        <v>82261</v>
      </c>
      <c r="D1397" s="7">
        <v>8</v>
      </c>
      <c r="E1397" s="6" t="s">
        <v>81</v>
      </c>
      <c r="F1397" s="6"/>
      <c r="G1397">
        <f>_xlfn.XLOOKUP(B1397,[1]Hoja1!$A:$A,[1]Hoja1!$G:$G,0)</f>
        <v>33</v>
      </c>
      <c r="H1397" s="11"/>
    </row>
    <row r="1398" spans="1:8" ht="15" customHeight="1">
      <c r="A1398" s="5">
        <v>45843</v>
      </c>
      <c r="B1398" s="6" t="s">
        <v>61</v>
      </c>
      <c r="C1398" s="6"/>
      <c r="D1398" s="17">
        <v>12</v>
      </c>
      <c r="E1398" s="6" t="s">
        <v>100</v>
      </c>
      <c r="F1398" s="6"/>
      <c r="G1398">
        <f>_xlfn.XLOOKUP(B1398,[1]Hoja1!$A:$A,[1]Hoja1!$G:$G,0)</f>
        <v>29</v>
      </c>
      <c r="H1398" s="11"/>
    </row>
    <row r="1399" spans="1:8" ht="15" customHeight="1">
      <c r="A1399" s="5">
        <v>45843</v>
      </c>
      <c r="B1399" s="6" t="s">
        <v>56</v>
      </c>
      <c r="C1399" s="6">
        <v>10459</v>
      </c>
      <c r="D1399" s="7">
        <v>10</v>
      </c>
      <c r="E1399" s="6" t="s">
        <v>100</v>
      </c>
      <c r="F1399" s="6"/>
      <c r="G1399">
        <f>_xlfn.XLOOKUP(B1399,[1]Hoja1!$A:$A,[1]Hoja1!$G:$G,0)</f>
        <v>33</v>
      </c>
      <c r="H1399" s="11"/>
    </row>
    <row r="1400" spans="1:8" ht="15" customHeight="1">
      <c r="A1400" s="5">
        <v>45843</v>
      </c>
      <c r="B1400" s="6" t="s">
        <v>32</v>
      </c>
      <c r="C1400" s="6">
        <v>38130</v>
      </c>
      <c r="D1400" s="7">
        <v>8</v>
      </c>
      <c r="E1400" s="6" t="s">
        <v>81</v>
      </c>
      <c r="F1400" s="6"/>
      <c r="G1400">
        <f>_xlfn.XLOOKUP(B1400,[1]Hoja1!$A:$A,[1]Hoja1!$G:$G,0)</f>
        <v>30</v>
      </c>
      <c r="H1400" s="11"/>
    </row>
    <row r="1401" spans="1:8" ht="15" customHeight="1">
      <c r="A1401" s="5">
        <v>45843</v>
      </c>
      <c r="B1401" s="6" t="s">
        <v>8</v>
      </c>
      <c r="C1401" s="6">
        <v>168601</v>
      </c>
      <c r="D1401" s="7">
        <v>6</v>
      </c>
      <c r="E1401" s="6" t="s">
        <v>81</v>
      </c>
      <c r="F1401" s="6"/>
      <c r="G1401">
        <f>_xlfn.XLOOKUP(B1401,[1]Hoja1!$A:$A,[1]Hoja1!$G:$G,0)</f>
        <v>42</v>
      </c>
      <c r="H1401" s="11"/>
    </row>
    <row r="1402" spans="1:8" ht="14.5">
      <c r="A1402" s="5">
        <v>45843</v>
      </c>
      <c r="B1402" s="6" t="s">
        <v>11</v>
      </c>
      <c r="C1402" s="6">
        <v>53222</v>
      </c>
      <c r="D1402" s="7">
        <v>7</v>
      </c>
      <c r="E1402" s="6" t="s">
        <v>160</v>
      </c>
      <c r="F1402" s="6"/>
      <c r="G1402">
        <f>_xlfn.XLOOKUP(B1402,[1]Hoja1!$A:$A,[1]Hoja1!$G:$G,0)</f>
        <v>35</v>
      </c>
      <c r="H1402" s="11"/>
    </row>
    <row r="1403" spans="1:8" ht="15" customHeight="1">
      <c r="A1403" s="15">
        <v>45843</v>
      </c>
      <c r="B1403" s="6" t="s">
        <v>29</v>
      </c>
      <c r="C1403" s="6">
        <v>416832</v>
      </c>
      <c r="D1403" s="7">
        <v>12</v>
      </c>
      <c r="E1403" s="11" t="s">
        <v>100</v>
      </c>
      <c r="F1403" s="11"/>
      <c r="G1403">
        <f>_xlfn.XLOOKUP(B1403,[1]Hoja1!$A:$A,[1]Hoja1!$G:$G,0)</f>
        <v>33</v>
      </c>
      <c r="H1403" s="11"/>
    </row>
    <row r="1404" spans="1:8" ht="15" customHeight="1">
      <c r="A1404" s="15">
        <v>45843</v>
      </c>
      <c r="B1404" s="6" t="s">
        <v>22</v>
      </c>
      <c r="C1404" s="11">
        <v>168567</v>
      </c>
      <c r="D1404" s="7">
        <v>10</v>
      </c>
      <c r="E1404" s="11" t="s">
        <v>81</v>
      </c>
      <c r="F1404" s="11"/>
      <c r="G1404">
        <f>_xlfn.XLOOKUP(B1404,[1]Hoja1!$A:$A,[1]Hoja1!$G:$G,0)</f>
        <v>38</v>
      </c>
      <c r="H1404" s="11"/>
    </row>
    <row r="1405" spans="1:8" ht="15" customHeight="1">
      <c r="A1405" s="15">
        <v>45843</v>
      </c>
      <c r="B1405" s="6" t="s">
        <v>93</v>
      </c>
      <c r="C1405" s="11">
        <v>407994</v>
      </c>
      <c r="D1405" s="7">
        <v>14</v>
      </c>
      <c r="E1405" s="11" t="s">
        <v>81</v>
      </c>
      <c r="F1405" s="11"/>
      <c r="G1405">
        <f>_xlfn.XLOOKUP(B1405,[1]Hoja1!$A:$A,[1]Hoja1!$G:$G,0)</f>
        <v>30</v>
      </c>
      <c r="H1405" s="11"/>
    </row>
    <row r="1406" spans="1:8" ht="15" customHeight="1">
      <c r="A1406" s="15">
        <v>45843</v>
      </c>
      <c r="B1406" s="6" t="s">
        <v>49</v>
      </c>
      <c r="C1406" s="11">
        <v>53507</v>
      </c>
      <c r="D1406" s="17">
        <v>8</v>
      </c>
      <c r="E1406" s="11" t="s">
        <v>161</v>
      </c>
      <c r="F1406" s="11"/>
      <c r="G1406">
        <f>_xlfn.XLOOKUP(B1406,[1]Hoja1!$A:$A,[1]Hoja1!$G:$G,0)</f>
        <v>35</v>
      </c>
      <c r="H1406" s="11"/>
    </row>
    <row r="1407" spans="1:8" ht="15" customHeight="1">
      <c r="A1407" s="15">
        <v>45843</v>
      </c>
      <c r="B1407" s="6" t="s">
        <v>45</v>
      </c>
      <c r="C1407" s="11">
        <v>170800</v>
      </c>
      <c r="D1407" s="7">
        <v>10</v>
      </c>
      <c r="E1407" s="11" t="s">
        <v>81</v>
      </c>
      <c r="F1407" s="11"/>
      <c r="G1407">
        <f>_xlfn.XLOOKUP(B1407,[1]Hoja1!$A:$A,[1]Hoja1!$G:$G,0)</f>
        <v>29</v>
      </c>
      <c r="H1407" s="11"/>
    </row>
    <row r="1408" spans="1:8" ht="15" customHeight="1">
      <c r="A1408" s="15">
        <v>45843</v>
      </c>
      <c r="B1408" s="6" t="s">
        <v>68</v>
      </c>
      <c r="C1408" s="11"/>
      <c r="D1408" s="17">
        <v>5</v>
      </c>
      <c r="E1408" s="11" t="s">
        <v>100</v>
      </c>
      <c r="F1408" s="11"/>
      <c r="G1408">
        <f>_xlfn.XLOOKUP(B1408,[1]Hoja1!$A:$A,[1]Hoja1!$G:$G,0)</f>
        <v>33</v>
      </c>
      <c r="H1408" s="11"/>
    </row>
    <row r="1409" spans="1:8" ht="15" customHeight="1">
      <c r="A1409" s="15">
        <v>45843</v>
      </c>
      <c r="B1409" s="6" t="s">
        <v>26</v>
      </c>
      <c r="C1409" s="11">
        <v>625630</v>
      </c>
      <c r="D1409" s="7">
        <v>9</v>
      </c>
      <c r="E1409" s="11" t="s">
        <v>81</v>
      </c>
      <c r="F1409" s="11"/>
      <c r="G1409">
        <f>_xlfn.XLOOKUP(B1409,[1]Hoja1!$A:$A,[1]Hoja1!$G:$G,0)</f>
        <v>17</v>
      </c>
      <c r="H1409" s="11"/>
    </row>
    <row r="1410" spans="1:8" ht="15" customHeight="1">
      <c r="A1410" s="15">
        <v>45843</v>
      </c>
      <c r="B1410" s="6" t="s">
        <v>35</v>
      </c>
      <c r="C1410" s="11">
        <v>58126</v>
      </c>
      <c r="D1410" s="7">
        <v>8</v>
      </c>
      <c r="E1410" s="11" t="s">
        <v>81</v>
      </c>
      <c r="F1410" s="11"/>
      <c r="G1410">
        <f>_xlfn.XLOOKUP(B1410,[1]Hoja1!$A:$A,[1]Hoja1!$G:$G,0)</f>
        <v>35</v>
      </c>
      <c r="H1410" s="11"/>
    </row>
    <row r="1411" spans="1:8" ht="15" customHeight="1">
      <c r="A1411" s="15">
        <v>45843</v>
      </c>
      <c r="B1411" s="6" t="s">
        <v>34</v>
      </c>
      <c r="C1411" s="11">
        <v>19750</v>
      </c>
      <c r="D1411" s="17">
        <v>9</v>
      </c>
      <c r="E1411" s="11" t="s">
        <v>100</v>
      </c>
      <c r="F1411" s="11"/>
      <c r="G1411">
        <f>_xlfn.XLOOKUP(B1411,[1]Hoja1!$A:$A,[1]Hoja1!$G:$G,0)</f>
        <v>38</v>
      </c>
      <c r="H1411" s="11"/>
    </row>
    <row r="1412" spans="1:8" ht="15" customHeight="1">
      <c r="A1412" s="15">
        <v>45843</v>
      </c>
      <c r="B1412" s="6" t="s">
        <v>156</v>
      </c>
      <c r="C1412" s="11">
        <v>102815</v>
      </c>
      <c r="D1412" s="7">
        <v>10</v>
      </c>
      <c r="E1412" s="11" t="s">
        <v>161</v>
      </c>
      <c r="F1412" s="11"/>
      <c r="G1412">
        <f>_xlfn.XLOOKUP(B1412,[1]Hoja1!$A:$A,[1]Hoja1!$G:$G,0)</f>
        <v>35</v>
      </c>
      <c r="H1412" s="11"/>
    </row>
    <row r="1413" spans="1:8" ht="15" customHeight="1">
      <c r="A1413" s="15">
        <v>45843</v>
      </c>
      <c r="B1413" s="6" t="s">
        <v>51</v>
      </c>
      <c r="C1413" s="11">
        <v>859485</v>
      </c>
      <c r="D1413" s="17">
        <v>16</v>
      </c>
      <c r="E1413" s="6" t="s">
        <v>81</v>
      </c>
      <c r="F1413" s="11"/>
      <c r="G1413">
        <f>_xlfn.XLOOKUP(B1413,[1]Hoja1!$A:$A,[1]Hoja1!$G:$G,0)</f>
        <v>19</v>
      </c>
      <c r="H1413" s="11"/>
    </row>
    <row r="1414" spans="1:8" ht="15" customHeight="1">
      <c r="A1414" s="15">
        <v>45843</v>
      </c>
      <c r="B1414" s="6" t="s">
        <v>60</v>
      </c>
      <c r="C1414" s="11">
        <v>574066</v>
      </c>
      <c r="D1414" s="7">
        <v>10</v>
      </c>
      <c r="E1414" s="11" t="s">
        <v>100</v>
      </c>
      <c r="F1414" s="11">
        <v>909</v>
      </c>
      <c r="G1414">
        <f>_xlfn.XLOOKUP(B1414,[1]Hoja1!$A:$A,[1]Hoja1!$G:$G,0)</f>
        <v>29</v>
      </c>
      <c r="H1414" s="11"/>
    </row>
    <row r="1415" spans="1:8" ht="15" customHeight="1">
      <c r="A1415" s="15">
        <v>45843</v>
      </c>
      <c r="B1415" s="6" t="s">
        <v>21</v>
      </c>
      <c r="C1415" s="11">
        <v>60875</v>
      </c>
      <c r="D1415" s="7">
        <v>8</v>
      </c>
      <c r="E1415" s="6" t="s">
        <v>100</v>
      </c>
      <c r="F1415" s="11"/>
      <c r="G1415">
        <f>_xlfn.XLOOKUP(B1415,[1]Hoja1!$A:$A,[1]Hoja1!$G:$G,0)</f>
        <v>33</v>
      </c>
      <c r="H1415" s="11"/>
    </row>
    <row r="1416" spans="1:8" ht="15" customHeight="1">
      <c r="A1416" s="15">
        <v>45843</v>
      </c>
      <c r="B1416" s="6" t="s">
        <v>52</v>
      </c>
      <c r="C1416" s="11">
        <v>32418</v>
      </c>
      <c r="D1416" s="7">
        <v>5</v>
      </c>
      <c r="E1416" s="6" t="s">
        <v>81</v>
      </c>
      <c r="F1416" s="11"/>
      <c r="G1416">
        <f>_xlfn.XLOOKUP(B1416,[1]Hoja1!$A:$A,[1]Hoja1!$G:$G,0)</f>
        <v>33</v>
      </c>
      <c r="H1416" s="11"/>
    </row>
    <row r="1417" spans="1:8" ht="15" customHeight="1">
      <c r="A1417" s="15">
        <v>45843</v>
      </c>
      <c r="B1417" s="6" t="s">
        <v>88</v>
      </c>
      <c r="C1417" s="11">
        <v>431981</v>
      </c>
      <c r="D1417" s="7">
        <v>10</v>
      </c>
      <c r="E1417" s="6" t="s">
        <v>162</v>
      </c>
      <c r="F1417" s="11"/>
      <c r="G1417">
        <f>_xlfn.XLOOKUP(B1417,[1]Hoja1!$A:$A,[1]Hoja1!$G:$G,0)</f>
        <v>21</v>
      </c>
      <c r="H1417" s="11"/>
    </row>
    <row r="1418" spans="1:8" ht="15" customHeight="1">
      <c r="A1418" s="5">
        <v>45843</v>
      </c>
      <c r="B1418" s="6" t="s">
        <v>28</v>
      </c>
      <c r="C1418" s="11">
        <v>216429</v>
      </c>
      <c r="D1418" s="7">
        <v>8</v>
      </c>
      <c r="E1418" s="6" t="s">
        <v>81</v>
      </c>
      <c r="F1418" s="11"/>
      <c r="G1418">
        <f>_xlfn.XLOOKUP(B1418,[1]Hoja1!$A:$A,[1]Hoja1!$G:$G,0)</f>
        <v>43</v>
      </c>
      <c r="H1418" s="11"/>
    </row>
    <row r="1419" spans="1:8" ht="15" customHeight="1">
      <c r="A1419" s="15">
        <v>45843</v>
      </c>
      <c r="B1419" s="6" t="s">
        <v>49</v>
      </c>
      <c r="C1419" s="11">
        <v>53732</v>
      </c>
      <c r="D1419" s="17">
        <v>11</v>
      </c>
      <c r="E1419" s="11" t="s">
        <v>161</v>
      </c>
      <c r="F1419" s="11"/>
      <c r="G1419">
        <f>_xlfn.XLOOKUP(B1419,[1]Hoja1!$A:$A,[1]Hoja1!$G:$G,0)</f>
        <v>35</v>
      </c>
      <c r="H1419" s="11"/>
    </row>
    <row r="1420" spans="1:8" ht="15" customHeight="1">
      <c r="A1420" s="15">
        <v>45843</v>
      </c>
      <c r="B1420" s="6" t="s">
        <v>67</v>
      </c>
      <c r="C1420" s="11">
        <v>993283</v>
      </c>
      <c r="D1420" s="17">
        <v>20</v>
      </c>
      <c r="E1420" s="11" t="s">
        <v>100</v>
      </c>
      <c r="F1420" s="11"/>
      <c r="G1420">
        <f>_xlfn.XLOOKUP(B1420,[1]Hoja1!$A:$A,[1]Hoja1!$G:$G,0)</f>
        <v>19</v>
      </c>
      <c r="H1420" s="11"/>
    </row>
    <row r="1421" spans="1:8" ht="15" customHeight="1">
      <c r="A1421" s="5">
        <v>45843</v>
      </c>
      <c r="B1421" s="6" t="s">
        <v>145</v>
      </c>
      <c r="C1421" s="11">
        <v>208976</v>
      </c>
      <c r="D1421" s="17">
        <v>9</v>
      </c>
      <c r="E1421" s="6" t="s">
        <v>100</v>
      </c>
      <c r="F1421" s="11"/>
      <c r="G1421">
        <f>_xlfn.XLOOKUP(B1421,[1]Hoja1!$A:$A,[1]Hoja1!$G:$G,0)</f>
        <v>40</v>
      </c>
      <c r="H1421" s="11"/>
    </row>
    <row r="1422" spans="1:8" ht="15" customHeight="1">
      <c r="A1422" s="15">
        <v>45843</v>
      </c>
      <c r="B1422" s="6" t="s">
        <v>62</v>
      </c>
      <c r="C1422" s="11">
        <v>196004</v>
      </c>
      <c r="D1422" s="7">
        <v>6.6319999999999997</v>
      </c>
      <c r="E1422" s="6"/>
      <c r="F1422" s="11"/>
      <c r="G1422">
        <f>_xlfn.XLOOKUP(B1422,[1]Hoja1!$A:$A,[1]Hoja1!$G:$G,0)</f>
        <v>39</v>
      </c>
      <c r="H1422" s="11"/>
    </row>
    <row r="1423" spans="1:8" ht="15" customHeight="1">
      <c r="A1423" s="15">
        <v>45843</v>
      </c>
      <c r="B1423" s="6" t="s">
        <v>37</v>
      </c>
      <c r="C1423" s="11">
        <v>142371</v>
      </c>
      <c r="D1423" s="17">
        <v>9.6959999999999997</v>
      </c>
      <c r="E1423" s="6"/>
      <c r="F1423" s="11"/>
      <c r="G1423">
        <f>_xlfn.XLOOKUP(B1423,[1]Hoja1!$A:$A,[1]Hoja1!$G:$G,0)</f>
        <v>32</v>
      </c>
      <c r="H1423" s="11"/>
    </row>
    <row r="1424" spans="1:8" ht="15" customHeight="1">
      <c r="A1424" s="15">
        <v>45844</v>
      </c>
      <c r="B1424" s="6" t="s">
        <v>114</v>
      </c>
      <c r="C1424" s="11">
        <v>437616</v>
      </c>
      <c r="D1424" s="7">
        <v>10</v>
      </c>
      <c r="E1424" s="6"/>
      <c r="F1424" s="11"/>
      <c r="G1424">
        <f>_xlfn.XLOOKUP(B1424,[1]Hoja1!$A:$A,[1]Hoja1!$G:$G,0)</f>
        <v>33</v>
      </c>
      <c r="H1424" s="11"/>
    </row>
    <row r="1425" spans="1:8" ht="15" customHeight="1">
      <c r="A1425" s="15">
        <v>45844</v>
      </c>
      <c r="B1425" s="6" t="s">
        <v>53</v>
      </c>
      <c r="C1425" s="11">
        <v>117636</v>
      </c>
      <c r="D1425" s="17">
        <v>17</v>
      </c>
      <c r="E1425" s="6" t="s">
        <v>153</v>
      </c>
      <c r="F1425" s="11"/>
      <c r="G1425">
        <f>_xlfn.XLOOKUP(B1425,[1]Hoja1!$A:$A,[1]Hoja1!$G:$G,0)</f>
        <v>20</v>
      </c>
      <c r="H1425" s="11"/>
    </row>
    <row r="1426" spans="1:8" ht="15" customHeight="1">
      <c r="A1426" s="15">
        <v>45844</v>
      </c>
      <c r="B1426" s="6" t="s">
        <v>147</v>
      </c>
      <c r="C1426" s="11">
        <v>477111</v>
      </c>
      <c r="D1426" s="17">
        <v>25.626999999999999</v>
      </c>
      <c r="E1426" s="11"/>
      <c r="F1426" s="11"/>
      <c r="G1426">
        <f>_xlfn.XLOOKUP(B1426,[1]Hoja1!$A:$A,[1]Hoja1!$G:$G,0)</f>
        <v>15</v>
      </c>
      <c r="H1426" s="11"/>
    </row>
    <row r="1427" spans="1:8" ht="15" customHeight="1">
      <c r="A1427" s="15">
        <v>45844</v>
      </c>
      <c r="B1427" s="6" t="s">
        <v>83</v>
      </c>
      <c r="C1427" s="11"/>
      <c r="D1427" s="17">
        <v>60</v>
      </c>
      <c r="E1427" s="11"/>
      <c r="F1427" s="11"/>
      <c r="G1427">
        <f>_xlfn.XLOOKUP(B1427,[1]Hoja1!$A:$A,[1]Hoja1!$G:$G,0)</f>
        <v>12</v>
      </c>
      <c r="H1427" s="11"/>
    </row>
    <row r="1428" spans="1:8" ht="15" customHeight="1">
      <c r="A1428" s="15">
        <v>45844</v>
      </c>
      <c r="B1428" s="6" t="s">
        <v>62</v>
      </c>
      <c r="C1428" s="11">
        <v>196376</v>
      </c>
      <c r="D1428" s="7">
        <v>9.5850000000000009</v>
      </c>
      <c r="E1428" s="6"/>
      <c r="F1428" s="11"/>
      <c r="G1428">
        <f>_xlfn.XLOOKUP(B1428,[1]Hoja1!$A:$A,[1]Hoja1!$G:$G,0)</f>
        <v>39</v>
      </c>
      <c r="H1428" s="11"/>
    </row>
    <row r="1429" spans="1:8" ht="15" customHeight="1">
      <c r="A1429" s="15">
        <v>45844</v>
      </c>
      <c r="B1429" s="6" t="s">
        <v>40</v>
      </c>
      <c r="C1429" s="11">
        <v>143411</v>
      </c>
      <c r="D1429" s="7">
        <v>5</v>
      </c>
      <c r="E1429" s="6"/>
      <c r="F1429" s="11"/>
      <c r="G1429">
        <f>_xlfn.XLOOKUP(B1429,[1]Hoja1!$A:$A,[1]Hoja1!$G:$G,0)</f>
        <v>33</v>
      </c>
      <c r="H1429" s="11"/>
    </row>
    <row r="1430" spans="1:8" ht="15" customHeight="1">
      <c r="A1430" s="15">
        <v>45844</v>
      </c>
      <c r="B1430" s="6" t="s">
        <v>101</v>
      </c>
      <c r="C1430" s="11">
        <v>614796</v>
      </c>
      <c r="D1430" s="7">
        <v>15</v>
      </c>
      <c r="E1430" s="6"/>
      <c r="F1430" s="11"/>
      <c r="G1430">
        <f>_xlfn.XLOOKUP(B1430,[1]Hoja1!$A:$A,[1]Hoja1!$G:$G,0)</f>
        <v>17</v>
      </c>
      <c r="H1430" s="11"/>
    </row>
    <row r="1431" spans="1:8" ht="15" customHeight="1">
      <c r="A1431" s="15">
        <v>45844</v>
      </c>
      <c r="B1431" s="6" t="s">
        <v>101</v>
      </c>
      <c r="C1431" s="11">
        <v>615076</v>
      </c>
      <c r="D1431" s="7">
        <v>15</v>
      </c>
      <c r="E1431" s="6"/>
      <c r="F1431" s="11"/>
      <c r="G1431">
        <f>_xlfn.XLOOKUP(B1431,[1]Hoja1!$A:$A,[1]Hoja1!$G:$G,0)</f>
        <v>17</v>
      </c>
      <c r="H1431" s="11"/>
    </row>
    <row r="1432" spans="1:8" ht="15" customHeight="1">
      <c r="A1432" s="15">
        <v>45844</v>
      </c>
      <c r="B1432" s="6" t="s">
        <v>25</v>
      </c>
      <c r="C1432" s="11">
        <v>236708</v>
      </c>
      <c r="D1432" s="7">
        <v>15</v>
      </c>
      <c r="E1432" s="6"/>
      <c r="F1432" s="11"/>
      <c r="G1432">
        <f>_xlfn.XLOOKUP(B1432,[1]Hoja1!$A:$A,[1]Hoja1!$G:$G,0)</f>
        <v>33</v>
      </c>
      <c r="H1432" s="11"/>
    </row>
    <row r="1433" spans="1:8" ht="15" customHeight="1">
      <c r="A1433" s="15">
        <v>45845</v>
      </c>
      <c r="B1433" s="6" t="s">
        <v>18</v>
      </c>
      <c r="C1433" s="11">
        <v>157764</v>
      </c>
      <c r="D1433" s="7">
        <v>9</v>
      </c>
      <c r="E1433" s="6" t="s">
        <v>81</v>
      </c>
      <c r="F1433" s="11"/>
      <c r="G1433">
        <f>_xlfn.XLOOKUP(B1433,[1]Hoja1!$A:$A,[1]Hoja1!$G:$G,0)</f>
        <v>42</v>
      </c>
      <c r="H1433" s="11"/>
    </row>
    <row r="1434" spans="1:8" ht="15" customHeight="1">
      <c r="A1434" s="15">
        <v>45845</v>
      </c>
      <c r="B1434" s="6" t="s">
        <v>15</v>
      </c>
      <c r="C1434" s="6">
        <v>174900</v>
      </c>
      <c r="D1434" s="7">
        <v>25</v>
      </c>
      <c r="E1434" s="6" t="s">
        <v>81</v>
      </c>
      <c r="F1434" s="11"/>
      <c r="G1434">
        <f>_xlfn.XLOOKUP(B1434,[1]Hoja1!$A:$A,[1]Hoja1!$G:$G,0)</f>
        <v>16</v>
      </c>
      <c r="H1434" s="11"/>
    </row>
    <row r="1435" spans="1:8" ht="15" customHeight="1">
      <c r="A1435" s="15">
        <v>45845</v>
      </c>
      <c r="B1435" s="6" t="s">
        <v>120</v>
      </c>
      <c r="C1435" s="11">
        <v>327646</v>
      </c>
      <c r="D1435" s="7">
        <v>13</v>
      </c>
      <c r="E1435" s="6" t="s">
        <v>81</v>
      </c>
      <c r="F1435" s="11"/>
      <c r="G1435">
        <f>_xlfn.XLOOKUP(B1435,[1]Hoja1!$A:$A,[1]Hoja1!$G:$G,0)</f>
        <v>38</v>
      </c>
      <c r="H1435" s="11"/>
    </row>
    <row r="1436" spans="1:8" ht="15" customHeight="1">
      <c r="A1436" s="15">
        <v>45845</v>
      </c>
      <c r="B1436" s="6" t="s">
        <v>51</v>
      </c>
      <c r="C1436" s="6">
        <v>859919</v>
      </c>
      <c r="D1436" s="7">
        <v>16</v>
      </c>
      <c r="E1436" s="11" t="s">
        <v>81</v>
      </c>
      <c r="F1436" s="11"/>
      <c r="G1436">
        <f>_xlfn.XLOOKUP(B1436,[1]Hoja1!$A:$A,[1]Hoja1!$G:$G,0)</f>
        <v>19</v>
      </c>
      <c r="H1436" s="11"/>
    </row>
    <row r="1437" spans="1:8" ht="15" customHeight="1">
      <c r="A1437" s="15">
        <v>45845</v>
      </c>
      <c r="B1437" s="6" t="s">
        <v>8</v>
      </c>
      <c r="C1437" s="11">
        <v>168882</v>
      </c>
      <c r="D1437" s="7">
        <v>6</v>
      </c>
      <c r="E1437" s="6" t="s">
        <v>81</v>
      </c>
      <c r="F1437" s="11"/>
      <c r="G1437">
        <f>_xlfn.XLOOKUP(B1437,[1]Hoja1!$A:$A,[1]Hoja1!$G:$G,0)</f>
        <v>42</v>
      </c>
      <c r="H1437" s="11"/>
    </row>
    <row r="1438" spans="1:8" ht="15" customHeight="1">
      <c r="A1438" s="15">
        <v>45845</v>
      </c>
      <c r="B1438" s="6" t="s">
        <v>26</v>
      </c>
      <c r="C1438" s="11">
        <v>625633</v>
      </c>
      <c r="D1438" s="7">
        <v>9</v>
      </c>
      <c r="E1438" s="6" t="s">
        <v>81</v>
      </c>
      <c r="F1438" s="11"/>
      <c r="G1438">
        <f>_xlfn.XLOOKUP(B1438,[1]Hoja1!$A:$A,[1]Hoja1!$G:$G,0)</f>
        <v>17</v>
      </c>
      <c r="H1438" s="11"/>
    </row>
    <row r="1439" spans="1:8" ht="15" customHeight="1">
      <c r="A1439" s="15">
        <v>45845</v>
      </c>
      <c r="B1439" s="6" t="s">
        <v>36</v>
      </c>
      <c r="C1439" s="11">
        <v>93742</v>
      </c>
      <c r="D1439" s="7">
        <v>9</v>
      </c>
      <c r="E1439" s="6" t="s">
        <v>100</v>
      </c>
      <c r="F1439" s="11"/>
      <c r="G1439">
        <f>_xlfn.XLOOKUP(B1439,[1]Hoja1!$A:$A,[1]Hoja1!$G:$G,0)</f>
        <v>32</v>
      </c>
      <c r="H1439" s="11"/>
    </row>
    <row r="1440" spans="1:8" ht="15" customHeight="1">
      <c r="A1440" s="15">
        <v>45845</v>
      </c>
      <c r="B1440" s="6" t="s">
        <v>83</v>
      </c>
      <c r="C1440" s="11"/>
      <c r="D1440" s="7">
        <f>30+23+20</f>
        <v>73</v>
      </c>
      <c r="E1440" s="6" t="s">
        <v>81</v>
      </c>
      <c r="F1440" s="11"/>
      <c r="G1440">
        <f>_xlfn.XLOOKUP(B1440,[1]Hoja1!$A:$A,[1]Hoja1!$G:$G,0)</f>
        <v>12</v>
      </c>
      <c r="H1440" s="11"/>
    </row>
    <row r="1441" spans="1:8" ht="15" customHeight="1">
      <c r="A1441" s="15">
        <v>45845</v>
      </c>
      <c r="B1441" s="6" t="s">
        <v>73</v>
      </c>
      <c r="C1441" s="11">
        <v>170325</v>
      </c>
      <c r="D1441" s="7">
        <v>10</v>
      </c>
      <c r="E1441" s="6" t="s">
        <v>81</v>
      </c>
      <c r="F1441" s="11"/>
      <c r="G1441">
        <f>_xlfn.XLOOKUP(B1441,[1]Hoja1!$A:$A,[1]Hoja1!$G:$G,0)</f>
        <v>38</v>
      </c>
      <c r="H1441" s="11"/>
    </row>
    <row r="1442" spans="1:8" ht="15" customHeight="1">
      <c r="A1442" s="15">
        <v>45845</v>
      </c>
      <c r="B1442" s="6" t="s">
        <v>12</v>
      </c>
      <c r="C1442" s="11">
        <v>56080</v>
      </c>
      <c r="D1442" s="7">
        <v>8</v>
      </c>
      <c r="E1442" s="11" t="s">
        <v>81</v>
      </c>
      <c r="F1442" s="11"/>
      <c r="G1442">
        <f>_xlfn.XLOOKUP(B1442,[1]Hoja1!$A:$A,[1]Hoja1!$G:$G,0)</f>
        <v>33</v>
      </c>
      <c r="H1442" s="11"/>
    </row>
    <row r="1443" spans="1:8" ht="15" customHeight="1">
      <c r="A1443" s="15">
        <v>45845</v>
      </c>
      <c r="B1443" s="6" t="s">
        <v>44</v>
      </c>
      <c r="C1443" s="11">
        <v>4418</v>
      </c>
      <c r="D1443" s="17">
        <v>10</v>
      </c>
      <c r="E1443" s="11" t="s">
        <v>81</v>
      </c>
      <c r="F1443" s="11"/>
      <c r="G1443">
        <f>_xlfn.XLOOKUP(B1443,[1]Hoja1!$A:$A,[1]Hoja1!$G:$G,0)</f>
        <v>35</v>
      </c>
      <c r="H1443" s="11"/>
    </row>
    <row r="1444" spans="1:8" ht="15" customHeight="1">
      <c r="A1444" s="15">
        <v>45845</v>
      </c>
      <c r="B1444" s="6" t="s">
        <v>46</v>
      </c>
      <c r="C1444" s="11">
        <v>144362</v>
      </c>
      <c r="D1444" s="7">
        <v>8</v>
      </c>
      <c r="E1444" s="6" t="s">
        <v>81</v>
      </c>
      <c r="F1444" s="11"/>
      <c r="G1444">
        <f>_xlfn.XLOOKUP(B1444,[1]Hoja1!$A:$A,[1]Hoja1!$G:$G,0)</f>
        <v>30</v>
      </c>
      <c r="H1444" s="11"/>
    </row>
    <row r="1445" spans="1:8" ht="15" customHeight="1">
      <c r="A1445" s="15">
        <v>45845</v>
      </c>
      <c r="B1445" s="6" t="s">
        <v>17</v>
      </c>
      <c r="C1445" s="11">
        <v>642461</v>
      </c>
      <c r="D1445" s="7">
        <v>29</v>
      </c>
      <c r="E1445" s="6" t="s">
        <v>81</v>
      </c>
      <c r="F1445" s="11"/>
      <c r="G1445">
        <f>_xlfn.XLOOKUP(B1445,[1]Hoja1!$A:$A,[1]Hoja1!$G:$G,0)</f>
        <v>14</v>
      </c>
      <c r="H1445" s="11"/>
    </row>
    <row r="1446" spans="1:8" ht="15" customHeight="1">
      <c r="A1446" s="15">
        <v>45845</v>
      </c>
      <c r="B1446" s="6" t="s">
        <v>11</v>
      </c>
      <c r="C1446" s="11">
        <v>53695</v>
      </c>
      <c r="D1446" s="17">
        <v>9</v>
      </c>
      <c r="E1446" s="11" t="s">
        <v>81</v>
      </c>
      <c r="F1446" s="11"/>
      <c r="G1446">
        <f>_xlfn.XLOOKUP(B1446,[1]Hoja1!$A:$A,[1]Hoja1!$G:$G,0)</f>
        <v>35</v>
      </c>
      <c r="H1446" s="11"/>
    </row>
    <row r="1447" spans="1:8" ht="15" customHeight="1">
      <c r="A1447" s="15">
        <v>45845</v>
      </c>
      <c r="B1447" s="6" t="s">
        <v>29</v>
      </c>
      <c r="C1447" s="11">
        <v>416832</v>
      </c>
      <c r="D1447" s="17">
        <v>12</v>
      </c>
      <c r="E1447" s="11" t="s">
        <v>100</v>
      </c>
      <c r="F1447" s="11"/>
      <c r="G1447">
        <f>_xlfn.XLOOKUP(B1447,[1]Hoja1!$A:$A,[1]Hoja1!$G:$G,0)</f>
        <v>33</v>
      </c>
      <c r="H1447" s="11"/>
    </row>
    <row r="1448" spans="1:8" ht="15" customHeight="1">
      <c r="A1448" s="15">
        <v>45845</v>
      </c>
      <c r="B1448" s="6" t="s">
        <v>41</v>
      </c>
      <c r="C1448" s="11">
        <v>53291</v>
      </c>
      <c r="D1448" s="17">
        <v>10</v>
      </c>
      <c r="E1448" s="11" t="s">
        <v>100</v>
      </c>
      <c r="F1448" s="11"/>
      <c r="G1448">
        <f>_xlfn.XLOOKUP(B1448,[1]Hoja1!$A:$A,[1]Hoja1!$G:$G,0)</f>
        <v>33</v>
      </c>
      <c r="H1448" s="11"/>
    </row>
    <row r="1449" spans="1:8" ht="15" customHeight="1">
      <c r="A1449" s="15">
        <v>45845</v>
      </c>
      <c r="B1449" s="6" t="s">
        <v>24</v>
      </c>
      <c r="C1449" s="11">
        <v>99378</v>
      </c>
      <c r="D1449" s="17">
        <v>8</v>
      </c>
      <c r="E1449" s="11" t="s">
        <v>100</v>
      </c>
      <c r="F1449" s="11"/>
      <c r="G1449">
        <f>_xlfn.XLOOKUP(B1449,[1]Hoja1!$A:$A,[1]Hoja1!$G:$G,0)</f>
        <v>33</v>
      </c>
      <c r="H1449" s="11"/>
    </row>
    <row r="1450" spans="1:8" ht="15" customHeight="1">
      <c r="A1450" s="15">
        <v>45845</v>
      </c>
      <c r="B1450" s="6" t="s">
        <v>18</v>
      </c>
      <c r="C1450" s="11">
        <v>158076</v>
      </c>
      <c r="D1450" s="17">
        <v>9</v>
      </c>
      <c r="E1450" s="11" t="s">
        <v>163</v>
      </c>
      <c r="F1450" s="11"/>
      <c r="G1450">
        <f>_xlfn.XLOOKUP(B1450,[1]Hoja1!$A:$A,[1]Hoja1!$G:$G,0)</f>
        <v>42</v>
      </c>
      <c r="H1450" s="11"/>
    </row>
    <row r="1451" spans="1:8" ht="15" customHeight="1">
      <c r="A1451" s="15">
        <v>45845</v>
      </c>
      <c r="B1451" s="6" t="s">
        <v>101</v>
      </c>
      <c r="C1451" s="11">
        <v>615383</v>
      </c>
      <c r="D1451" s="17">
        <v>15</v>
      </c>
      <c r="E1451" s="11" t="s">
        <v>100</v>
      </c>
      <c r="F1451" s="11"/>
      <c r="G1451">
        <f>_xlfn.XLOOKUP(B1451,[1]Hoja1!$A:$A,[1]Hoja1!$G:$G,0)</f>
        <v>17</v>
      </c>
      <c r="H1451" s="11"/>
    </row>
    <row r="1452" spans="1:8" ht="15" customHeight="1">
      <c r="A1452" s="15">
        <v>45845</v>
      </c>
      <c r="B1452" s="6" t="s">
        <v>62</v>
      </c>
      <c r="C1452" s="11">
        <v>196602</v>
      </c>
      <c r="D1452" s="17">
        <v>6.81</v>
      </c>
      <c r="E1452" s="11" t="s">
        <v>164</v>
      </c>
      <c r="F1452" s="11"/>
      <c r="G1452">
        <f>_xlfn.XLOOKUP(B1452,[1]Hoja1!$A:$A,[1]Hoja1!$G:$G,0)</f>
        <v>39</v>
      </c>
      <c r="H1452" s="11"/>
    </row>
    <row r="1453" spans="1:8" ht="15" customHeight="1">
      <c r="A1453" s="15">
        <v>45845</v>
      </c>
      <c r="B1453" s="6" t="s">
        <v>59</v>
      </c>
      <c r="C1453" s="11">
        <v>277690</v>
      </c>
      <c r="D1453" s="17">
        <v>15</v>
      </c>
      <c r="E1453" s="11" t="s">
        <v>100</v>
      </c>
      <c r="F1453" s="11"/>
      <c r="G1453">
        <f>_xlfn.XLOOKUP(B1453,[1]Hoja1!$A:$A,[1]Hoja1!$G:$G,0)</f>
        <v>28</v>
      </c>
      <c r="H1453" s="11"/>
    </row>
    <row r="1454" spans="1:8" ht="15" customHeight="1">
      <c r="A1454" s="15">
        <v>45845</v>
      </c>
      <c r="B1454" s="6" t="s">
        <v>38</v>
      </c>
      <c r="C1454" s="11">
        <v>448512</v>
      </c>
      <c r="D1454" s="17">
        <v>13</v>
      </c>
      <c r="E1454" s="11" t="s">
        <v>81</v>
      </c>
      <c r="F1454" s="11"/>
      <c r="G1454">
        <f>_xlfn.XLOOKUP(B1454,[1]Hoja1!$A:$A,[1]Hoja1!$G:$G,0)</f>
        <v>15</v>
      </c>
      <c r="H1454" s="11"/>
    </row>
    <row r="1455" spans="1:8" ht="15" customHeight="1">
      <c r="A1455" s="15">
        <v>45845</v>
      </c>
      <c r="B1455" s="6" t="s">
        <v>62</v>
      </c>
      <c r="C1455" s="11">
        <v>196984</v>
      </c>
      <c r="D1455" s="17">
        <v>8.01</v>
      </c>
      <c r="E1455" s="11" t="s">
        <v>163</v>
      </c>
      <c r="F1455" s="11"/>
      <c r="G1455">
        <f>_xlfn.XLOOKUP(B1455,[1]Hoja1!$A:$A,[1]Hoja1!$G:$G,0)</f>
        <v>39</v>
      </c>
      <c r="H1455" s="11"/>
    </row>
    <row r="1456" spans="1:8" ht="15" customHeight="1">
      <c r="A1456" s="15">
        <v>45845</v>
      </c>
      <c r="B1456" s="6" t="s">
        <v>137</v>
      </c>
      <c r="C1456" s="11">
        <v>74161</v>
      </c>
      <c r="D1456" s="17">
        <v>10</v>
      </c>
      <c r="E1456" s="11" t="s">
        <v>100</v>
      </c>
      <c r="F1456" s="11"/>
      <c r="G1456">
        <f>_xlfn.XLOOKUP(B1456,[1]Hoja1!$A:$A,[1]Hoja1!$G:$G,0)</f>
        <v>33</v>
      </c>
      <c r="H1456" s="11"/>
    </row>
    <row r="1457" spans="1:8" ht="15" customHeight="1">
      <c r="A1457" s="15">
        <v>45845</v>
      </c>
      <c r="B1457" s="6" t="s">
        <v>45</v>
      </c>
      <c r="C1457" s="11">
        <v>170800</v>
      </c>
      <c r="D1457" s="7">
        <v>10</v>
      </c>
      <c r="E1457" s="11" t="s">
        <v>81</v>
      </c>
      <c r="F1457" s="11"/>
      <c r="G1457">
        <f>_xlfn.XLOOKUP(B1457,[1]Hoja1!$A:$A,[1]Hoja1!$G:$G,0)</f>
        <v>29</v>
      </c>
      <c r="H1457" s="11"/>
    </row>
    <row r="1458" spans="1:8" ht="15" customHeight="1">
      <c r="A1458" s="15">
        <v>45845</v>
      </c>
      <c r="B1458" s="6" t="s">
        <v>21</v>
      </c>
      <c r="C1458" s="11">
        <v>61218</v>
      </c>
      <c r="D1458" s="7">
        <v>8</v>
      </c>
      <c r="E1458" s="6" t="s">
        <v>100</v>
      </c>
      <c r="F1458" s="11"/>
      <c r="G1458">
        <f>_xlfn.XLOOKUP(B1458,[1]Hoja1!$A:$A,[1]Hoja1!$G:$G,0)</f>
        <v>33</v>
      </c>
      <c r="H1458" s="11"/>
    </row>
    <row r="1459" spans="1:8" ht="15" customHeight="1">
      <c r="A1459" s="15">
        <v>45845</v>
      </c>
      <c r="B1459" s="6" t="s">
        <v>16</v>
      </c>
      <c r="C1459" s="11">
        <v>211108</v>
      </c>
      <c r="D1459" s="7">
        <v>10</v>
      </c>
      <c r="E1459" s="6" t="s">
        <v>100</v>
      </c>
      <c r="F1459" s="11"/>
      <c r="G1459">
        <f>_xlfn.XLOOKUP(B1459,[1]Hoja1!$A:$A,[1]Hoja1!$G:$G,0)</f>
        <v>33</v>
      </c>
      <c r="H1459" s="11"/>
    </row>
    <row r="1460" spans="1:8" ht="15" customHeight="1">
      <c r="A1460" s="15">
        <v>45845</v>
      </c>
      <c r="B1460" s="6" t="s">
        <v>65</v>
      </c>
      <c r="C1460" s="11">
        <v>65586</v>
      </c>
      <c r="D1460" s="17">
        <v>7</v>
      </c>
      <c r="E1460" s="6" t="s">
        <v>100</v>
      </c>
      <c r="F1460" s="11"/>
      <c r="G1460">
        <f>_xlfn.XLOOKUP(B1460,[1]Hoja1!$A:$A,[1]Hoja1!$G:$G,0)</f>
        <v>31</v>
      </c>
      <c r="H1460" s="11"/>
    </row>
    <row r="1461" spans="1:8" ht="15" customHeight="1">
      <c r="A1461" s="15">
        <v>45845</v>
      </c>
      <c r="B1461" s="6" t="s">
        <v>71</v>
      </c>
      <c r="C1461" s="11">
        <v>734125</v>
      </c>
      <c r="D1461" s="17">
        <v>18</v>
      </c>
      <c r="E1461" s="11" t="s">
        <v>81</v>
      </c>
      <c r="F1461" s="11"/>
      <c r="G1461">
        <f>_xlfn.XLOOKUP(B1461,[1]Hoja1!$A:$A,[1]Hoja1!$G:$G,0)</f>
        <v>33</v>
      </c>
      <c r="H1461" s="11"/>
    </row>
    <row r="1462" spans="1:8" ht="15" customHeight="1">
      <c r="A1462" s="15">
        <v>45845</v>
      </c>
      <c r="B1462" s="6" t="s">
        <v>25</v>
      </c>
      <c r="C1462" s="11">
        <v>237142</v>
      </c>
      <c r="D1462" s="17">
        <v>15</v>
      </c>
      <c r="E1462" s="6" t="s">
        <v>100</v>
      </c>
      <c r="F1462" s="11"/>
      <c r="G1462">
        <f>_xlfn.XLOOKUP(B1462,[1]Hoja1!$A:$A,[1]Hoja1!$G:$G,0)</f>
        <v>33</v>
      </c>
      <c r="H1462" s="11"/>
    </row>
    <row r="1463" spans="1:8" ht="15" customHeight="1">
      <c r="A1463" s="15">
        <v>45845</v>
      </c>
      <c r="B1463" s="6" t="s">
        <v>70</v>
      </c>
      <c r="C1463" s="11">
        <v>238216</v>
      </c>
      <c r="D1463" s="7">
        <v>9</v>
      </c>
      <c r="E1463" s="6" t="s">
        <v>100</v>
      </c>
      <c r="F1463" s="11"/>
      <c r="G1463">
        <f>_xlfn.XLOOKUP(B1463,[1]Hoja1!$A:$A,[1]Hoja1!$G:$G,0)</f>
        <v>33</v>
      </c>
      <c r="H1463" s="11" t="s">
        <v>165</v>
      </c>
    </row>
    <row r="1464" spans="1:8" ht="15" customHeight="1">
      <c r="A1464" s="15">
        <v>45845</v>
      </c>
      <c r="B1464" s="6" t="s">
        <v>20</v>
      </c>
      <c r="C1464" s="11">
        <v>204285</v>
      </c>
      <c r="D1464" s="7">
        <v>10</v>
      </c>
      <c r="E1464" s="6" t="s">
        <v>100</v>
      </c>
      <c r="F1464" s="11"/>
      <c r="G1464">
        <f>_xlfn.XLOOKUP(B1464,[1]Hoja1!$A:$A,[1]Hoja1!$G:$G,0)</f>
        <v>26</v>
      </c>
      <c r="H1464" s="11"/>
    </row>
    <row r="1465" spans="1:8" ht="15" customHeight="1">
      <c r="A1465" s="15">
        <v>45845</v>
      </c>
      <c r="B1465" s="6" t="s">
        <v>32</v>
      </c>
      <c r="C1465" s="11">
        <v>38439</v>
      </c>
      <c r="D1465" s="17">
        <v>9</v>
      </c>
      <c r="E1465" s="11"/>
      <c r="F1465" s="11"/>
      <c r="G1465">
        <f>_xlfn.XLOOKUP(B1465,[1]Hoja1!$A:$A,[1]Hoja1!$G:$G,0)</f>
        <v>30</v>
      </c>
      <c r="H1465" s="11"/>
    </row>
    <row r="1466" spans="1:8" ht="15" customHeight="1">
      <c r="A1466" s="15">
        <v>45845</v>
      </c>
      <c r="B1466" s="6" t="s">
        <v>43</v>
      </c>
      <c r="C1466" s="11">
        <v>15582</v>
      </c>
      <c r="D1466" s="17">
        <v>7</v>
      </c>
      <c r="E1466" s="11"/>
      <c r="F1466" s="11"/>
      <c r="G1466">
        <f>_xlfn.XLOOKUP(B1466,[1]Hoja1!$A:$A,[1]Hoja1!$G:$G,0)</f>
        <v>35</v>
      </c>
      <c r="H1466" s="11"/>
    </row>
    <row r="1467" spans="1:8" ht="15" customHeight="1">
      <c r="A1467" s="15">
        <v>45845</v>
      </c>
      <c r="B1467" s="6" t="s">
        <v>26</v>
      </c>
      <c r="C1467" s="11">
        <v>625931</v>
      </c>
      <c r="D1467" s="17">
        <v>9</v>
      </c>
      <c r="E1467" s="11"/>
      <c r="F1467" s="11"/>
      <c r="G1467">
        <f>_xlfn.XLOOKUP(B1467,[1]Hoja1!$A:$A,[1]Hoja1!$G:$G,0)</f>
        <v>17</v>
      </c>
      <c r="H1467" s="11"/>
    </row>
    <row r="1468" spans="1:8" ht="15" customHeight="1">
      <c r="A1468" s="15">
        <v>45845</v>
      </c>
      <c r="B1468" s="6" t="s">
        <v>101</v>
      </c>
      <c r="C1468" s="11">
        <v>615574</v>
      </c>
      <c r="D1468" s="17">
        <v>15</v>
      </c>
      <c r="E1468" s="11"/>
      <c r="F1468" s="11"/>
      <c r="G1468">
        <f>_xlfn.XLOOKUP(B1468,[1]Hoja1!$A:$A,[1]Hoja1!$G:$G,0)</f>
        <v>17</v>
      </c>
      <c r="H1468" s="11"/>
    </row>
    <row r="1469" spans="1:8" ht="15" customHeight="1">
      <c r="A1469" s="15">
        <v>45845</v>
      </c>
      <c r="B1469" s="6" t="s">
        <v>118</v>
      </c>
      <c r="C1469" s="11"/>
      <c r="D1469" s="17">
        <v>7</v>
      </c>
      <c r="E1469" s="11" t="s">
        <v>166</v>
      </c>
      <c r="F1469" s="11"/>
      <c r="G1469">
        <f>_xlfn.XLOOKUP(B1469,[1]Hoja1!$A:$A,[1]Hoja1!$G:$G,0)</f>
        <v>0</v>
      </c>
      <c r="H1469" s="11"/>
    </row>
    <row r="1470" spans="1:8" ht="15" customHeight="1">
      <c r="A1470" s="15">
        <v>45845</v>
      </c>
      <c r="B1470" s="6" t="s">
        <v>35</v>
      </c>
      <c r="C1470" s="11">
        <v>58453</v>
      </c>
      <c r="D1470" s="17">
        <v>9</v>
      </c>
      <c r="E1470" s="11" t="s">
        <v>167</v>
      </c>
      <c r="F1470" s="11"/>
      <c r="G1470">
        <f>_xlfn.XLOOKUP(B1470,[1]Hoja1!$A:$A,[1]Hoja1!$G:$G,0)</f>
        <v>35</v>
      </c>
      <c r="H1470" s="11"/>
    </row>
    <row r="1471" spans="1:8" ht="15" customHeight="1">
      <c r="A1471" s="15">
        <v>45845</v>
      </c>
      <c r="B1471" s="6" t="s">
        <v>8</v>
      </c>
      <c r="C1471" s="11">
        <v>169145</v>
      </c>
      <c r="D1471" s="17">
        <v>7</v>
      </c>
      <c r="E1471" s="11"/>
      <c r="F1471" s="11"/>
      <c r="G1471">
        <f>_xlfn.XLOOKUP(B1471,[1]Hoja1!$A:$A,[1]Hoja1!$G:$G,0)</f>
        <v>42</v>
      </c>
      <c r="H1471" s="11"/>
    </row>
    <row r="1472" spans="1:8" ht="15" customHeight="1">
      <c r="A1472" s="15">
        <v>45845</v>
      </c>
      <c r="B1472" s="6" t="s">
        <v>30</v>
      </c>
      <c r="C1472" s="11">
        <v>82526</v>
      </c>
      <c r="D1472" s="17">
        <v>8</v>
      </c>
      <c r="E1472" s="11"/>
      <c r="F1472" s="11"/>
      <c r="G1472">
        <f>_xlfn.XLOOKUP(B1472,[1]Hoja1!$A:$A,[1]Hoja1!$G:$G,0)</f>
        <v>33</v>
      </c>
      <c r="H1472" s="11"/>
    </row>
    <row r="1473" spans="1:8" ht="15" customHeight="1">
      <c r="A1473" s="15">
        <v>45845</v>
      </c>
      <c r="B1473" s="6" t="s">
        <v>148</v>
      </c>
      <c r="C1473" s="11">
        <v>191772</v>
      </c>
      <c r="D1473" s="17">
        <v>20</v>
      </c>
      <c r="E1473" s="11"/>
      <c r="F1473" s="11"/>
      <c r="G1473">
        <f>_xlfn.XLOOKUP(B1473,[1]Hoja1!$A:$A,[1]Hoja1!$G:$G,0)</f>
        <v>15</v>
      </c>
      <c r="H1473" s="11"/>
    </row>
    <row r="1474" spans="1:8" ht="15" customHeight="1">
      <c r="A1474" s="15">
        <v>45845</v>
      </c>
      <c r="B1474" s="6" t="s">
        <v>58</v>
      </c>
      <c r="C1474" s="11">
        <v>12274</v>
      </c>
      <c r="D1474" s="17">
        <v>8</v>
      </c>
      <c r="E1474" s="11"/>
      <c r="F1474" s="11"/>
      <c r="G1474">
        <f>_xlfn.XLOOKUP(B1474,[1]Hoja1!$A:$A,[1]Hoja1!$G:$G,0)</f>
        <v>35</v>
      </c>
      <c r="H1474" s="11"/>
    </row>
    <row r="1475" spans="1:8" ht="15" customHeight="1">
      <c r="A1475" s="15">
        <v>45845</v>
      </c>
      <c r="B1475" s="6" t="s">
        <v>168</v>
      </c>
      <c r="C1475" s="11">
        <v>175184</v>
      </c>
      <c r="D1475" s="17">
        <v>14.93</v>
      </c>
      <c r="E1475" s="11" t="s">
        <v>169</v>
      </c>
      <c r="F1475" s="11"/>
      <c r="G1475">
        <f>_xlfn.XLOOKUP(B1475,[1]Hoja1!$A:$A,[1]Hoja1!$G:$G,0)</f>
        <v>33</v>
      </c>
      <c r="H1475" s="11"/>
    </row>
    <row r="1476" spans="1:8" ht="15" customHeight="1">
      <c r="A1476" s="15">
        <v>45845</v>
      </c>
      <c r="B1476" s="6" t="s">
        <v>66</v>
      </c>
      <c r="C1476" s="11">
        <v>196716</v>
      </c>
      <c r="D1476" s="17">
        <v>7</v>
      </c>
      <c r="E1476" s="11"/>
      <c r="F1476" s="11"/>
      <c r="G1476">
        <f>_xlfn.XLOOKUP(B1476,[1]Hoja1!$A:$A,[1]Hoja1!$G:$G,0)</f>
        <v>33</v>
      </c>
      <c r="H1476" s="11"/>
    </row>
    <row r="1477" spans="1:8" ht="15" customHeight="1">
      <c r="A1477" s="15">
        <v>45845</v>
      </c>
      <c r="B1477" s="6" t="s">
        <v>55</v>
      </c>
      <c r="C1477" s="11">
        <v>201779</v>
      </c>
      <c r="D1477" s="17">
        <v>13</v>
      </c>
      <c r="E1477" s="11"/>
      <c r="F1477" s="11"/>
      <c r="G1477">
        <f>_xlfn.XLOOKUP(B1477,[1]Hoja1!$A:$A,[1]Hoja1!$G:$G,0)</f>
        <v>38</v>
      </c>
      <c r="H1477" s="11"/>
    </row>
    <row r="1478" spans="1:8" ht="15" customHeight="1">
      <c r="A1478" s="15">
        <v>45845</v>
      </c>
      <c r="B1478" s="6" t="s">
        <v>67</v>
      </c>
      <c r="C1478" s="11">
        <v>993709</v>
      </c>
      <c r="D1478" s="17">
        <v>22</v>
      </c>
      <c r="E1478" s="11"/>
      <c r="F1478" s="11"/>
      <c r="G1478">
        <f>_xlfn.XLOOKUP(B1478,[1]Hoja1!$A:$A,[1]Hoja1!$G:$G,0)</f>
        <v>19</v>
      </c>
      <c r="H1478" s="11"/>
    </row>
    <row r="1479" spans="1:8" ht="15" customHeight="1">
      <c r="A1479" s="15">
        <v>45845</v>
      </c>
      <c r="B1479" s="6" t="s">
        <v>114</v>
      </c>
      <c r="C1479" s="11">
        <v>437948</v>
      </c>
      <c r="D1479" s="17">
        <v>11</v>
      </c>
      <c r="E1479" s="11"/>
      <c r="F1479" s="11"/>
      <c r="G1479">
        <f>_xlfn.XLOOKUP(B1479,[1]Hoja1!$A:$A,[1]Hoja1!$G:$G,0)</f>
        <v>33</v>
      </c>
      <c r="H1479" s="11"/>
    </row>
    <row r="1480" spans="1:8" ht="15" customHeight="1">
      <c r="A1480" s="15">
        <v>45845</v>
      </c>
      <c r="B1480" s="6" t="s">
        <v>51</v>
      </c>
      <c r="C1480" s="11">
        <v>860088</v>
      </c>
      <c r="D1480" s="17">
        <v>19</v>
      </c>
      <c r="E1480" s="11" t="s">
        <v>170</v>
      </c>
      <c r="F1480" s="11"/>
      <c r="G1480">
        <f>_xlfn.XLOOKUP(B1480,[1]Hoja1!$A:$A,[1]Hoja1!$G:$G,0)</f>
        <v>19</v>
      </c>
      <c r="H1480" s="11"/>
    </row>
    <row r="1481" spans="1:8" ht="15" customHeight="1">
      <c r="A1481" s="15">
        <v>45845</v>
      </c>
      <c r="B1481" s="6" t="s">
        <v>99</v>
      </c>
      <c r="C1481" s="11">
        <v>17044</v>
      </c>
      <c r="D1481" s="17">
        <v>9</v>
      </c>
      <c r="E1481" s="11"/>
      <c r="F1481" s="11"/>
      <c r="G1481">
        <f>_xlfn.XLOOKUP(B1481,[1]Hoja1!$A:$A,[1]Hoja1!$G:$G,0)</f>
        <v>32</v>
      </c>
      <c r="H1481" s="11"/>
    </row>
    <row r="1482" spans="1:8" ht="15" customHeight="1">
      <c r="A1482" s="15">
        <v>45845</v>
      </c>
      <c r="B1482" s="6" t="s">
        <v>49</v>
      </c>
      <c r="C1482" s="11">
        <v>54012</v>
      </c>
      <c r="D1482" s="17">
        <v>9</v>
      </c>
      <c r="E1482" s="11"/>
      <c r="F1482" s="11"/>
      <c r="G1482">
        <f>_xlfn.XLOOKUP(B1482,[1]Hoja1!$A:$A,[1]Hoja1!$G:$G,0)</f>
        <v>35</v>
      </c>
      <c r="H1482" s="11"/>
    </row>
    <row r="1483" spans="1:8" ht="15" customHeight="1">
      <c r="A1483" s="15">
        <v>45845</v>
      </c>
      <c r="B1483" s="6" t="s">
        <v>93</v>
      </c>
      <c r="C1483" s="11">
        <v>408439</v>
      </c>
      <c r="D1483" s="17">
        <v>15</v>
      </c>
      <c r="E1483" s="11"/>
      <c r="F1483" s="11"/>
      <c r="G1483">
        <f>_xlfn.XLOOKUP(B1483,[1]Hoja1!$A:$A,[1]Hoja1!$G:$G,0)</f>
        <v>30</v>
      </c>
      <c r="H1483" s="11"/>
    </row>
    <row r="1484" spans="1:8" ht="15" customHeight="1">
      <c r="A1484" s="15">
        <v>45845</v>
      </c>
      <c r="B1484" s="6" t="s">
        <v>156</v>
      </c>
      <c r="C1484" s="11">
        <v>103139</v>
      </c>
      <c r="D1484" s="17">
        <v>7</v>
      </c>
      <c r="E1484" s="11"/>
      <c r="F1484" s="11"/>
      <c r="G1484">
        <f>_xlfn.XLOOKUP(B1484,[1]Hoja1!$A:$A,[1]Hoja1!$G:$G,0)</f>
        <v>35</v>
      </c>
      <c r="H1484" s="11"/>
    </row>
    <row r="1485" spans="1:8" ht="15" customHeight="1">
      <c r="A1485" s="15">
        <v>45845</v>
      </c>
      <c r="B1485" s="6" t="s">
        <v>48</v>
      </c>
      <c r="C1485" s="11">
        <v>6097</v>
      </c>
      <c r="D1485" s="17">
        <v>13</v>
      </c>
      <c r="E1485" s="11"/>
      <c r="F1485" s="11"/>
      <c r="G1485">
        <f>_xlfn.XLOOKUP(B1485,[1]Hoja1!$A:$A,[1]Hoja1!$G:$G,0)</f>
        <v>38</v>
      </c>
      <c r="H1485" s="11"/>
    </row>
    <row r="1486" spans="1:8" ht="15" customHeight="1">
      <c r="A1486" s="15">
        <v>45845</v>
      </c>
      <c r="B1486" s="6" t="s">
        <v>53</v>
      </c>
      <c r="C1486" s="11">
        <v>117636</v>
      </c>
      <c r="D1486" s="17">
        <v>20</v>
      </c>
      <c r="E1486" s="11"/>
      <c r="F1486" s="11"/>
      <c r="G1486">
        <f>_xlfn.XLOOKUP(B1486,[1]Hoja1!$A:$A,[1]Hoja1!$G:$G,0)</f>
        <v>20</v>
      </c>
      <c r="H1486" s="11"/>
    </row>
    <row r="1487" spans="1:8" ht="15" customHeight="1">
      <c r="A1487" s="15">
        <v>45845</v>
      </c>
      <c r="B1487" s="6" t="s">
        <v>33</v>
      </c>
      <c r="C1487" s="6">
        <v>314129</v>
      </c>
      <c r="D1487" s="17">
        <v>10</v>
      </c>
      <c r="E1487" s="11"/>
      <c r="F1487" s="11"/>
      <c r="G1487">
        <f>_xlfn.XLOOKUP(B1487,[1]Hoja1!$A:$A,[1]Hoja1!$G:$G,0)</f>
        <v>21</v>
      </c>
      <c r="H1487" s="11"/>
    </row>
    <row r="1488" spans="1:8" ht="15" customHeight="1">
      <c r="A1488" s="15">
        <v>45845</v>
      </c>
      <c r="B1488" s="6" t="s">
        <v>41</v>
      </c>
      <c r="C1488" s="11">
        <v>53577</v>
      </c>
      <c r="D1488" s="17">
        <v>9</v>
      </c>
      <c r="E1488" s="11"/>
      <c r="F1488" s="11"/>
      <c r="G1488">
        <f>_xlfn.XLOOKUP(B1488,[1]Hoja1!$A:$A,[1]Hoja1!$G:$G,0)</f>
        <v>33</v>
      </c>
      <c r="H1488" s="11"/>
    </row>
    <row r="1489" spans="1:8" ht="15" customHeight="1">
      <c r="A1489" s="15">
        <v>45845</v>
      </c>
      <c r="B1489" s="6" t="s">
        <v>52</v>
      </c>
      <c r="C1489" s="11">
        <v>32524</v>
      </c>
      <c r="D1489" s="17">
        <v>3</v>
      </c>
      <c r="E1489" s="11"/>
      <c r="F1489" s="11"/>
      <c r="G1489">
        <f>_xlfn.XLOOKUP(B1489,[1]Hoja1!$A:$A,[1]Hoja1!$G:$G,0)</f>
        <v>33</v>
      </c>
      <c r="H1489" s="11"/>
    </row>
    <row r="1490" spans="1:8" ht="15" customHeight="1">
      <c r="A1490" s="15">
        <v>45845</v>
      </c>
      <c r="B1490" s="6" t="s">
        <v>28</v>
      </c>
      <c r="C1490" s="11">
        <v>216760</v>
      </c>
      <c r="D1490" s="17">
        <v>8</v>
      </c>
      <c r="E1490" s="11"/>
      <c r="F1490" s="11"/>
      <c r="G1490">
        <f>_xlfn.XLOOKUP(B1490,[1]Hoja1!$A:$A,[1]Hoja1!$G:$G,0)</f>
        <v>43</v>
      </c>
      <c r="H1490" s="11"/>
    </row>
    <row r="1491" spans="1:8" ht="15" customHeight="1">
      <c r="A1491" s="15">
        <v>45845</v>
      </c>
      <c r="B1491" s="6" t="s">
        <v>60</v>
      </c>
      <c r="C1491" s="11">
        <v>574266</v>
      </c>
      <c r="D1491" s="17">
        <v>7</v>
      </c>
      <c r="E1491" s="11"/>
      <c r="F1491" s="11">
        <v>169.1</v>
      </c>
      <c r="G1491">
        <f>_xlfn.XLOOKUP(B1491,[1]Hoja1!$A:$A,[1]Hoja1!$G:$G,0)</f>
        <v>29</v>
      </c>
      <c r="H1491" s="11"/>
    </row>
    <row r="1492" spans="1:8" ht="15" customHeight="1">
      <c r="A1492" s="15">
        <v>45845</v>
      </c>
      <c r="B1492" s="6" t="s">
        <v>40</v>
      </c>
      <c r="C1492" s="11">
        <v>143535</v>
      </c>
      <c r="D1492" s="17">
        <v>9</v>
      </c>
      <c r="E1492" s="11"/>
      <c r="F1492" s="11"/>
      <c r="G1492">
        <f>_xlfn.XLOOKUP(B1492,[1]Hoja1!$A:$A,[1]Hoja1!$G:$G,0)</f>
        <v>33</v>
      </c>
      <c r="H1492" s="11"/>
    </row>
    <row r="1493" spans="1:8" ht="15" customHeight="1">
      <c r="A1493" s="15">
        <v>45845</v>
      </c>
      <c r="B1493" s="6" t="s">
        <v>15</v>
      </c>
      <c r="C1493" s="11">
        <v>175226</v>
      </c>
      <c r="D1493" s="17">
        <v>22</v>
      </c>
      <c r="E1493" s="11"/>
      <c r="F1493" s="11"/>
      <c r="G1493">
        <f>_xlfn.XLOOKUP(B1493,[1]Hoja1!$A:$A,[1]Hoja1!$G:$G,0)</f>
        <v>16</v>
      </c>
      <c r="H1493" s="11"/>
    </row>
    <row r="1494" spans="1:8" ht="15" customHeight="1">
      <c r="A1494" s="15">
        <v>45845</v>
      </c>
      <c r="B1494" s="6" t="s">
        <v>51</v>
      </c>
      <c r="C1494" s="11">
        <v>860346</v>
      </c>
      <c r="D1494" s="17">
        <v>14</v>
      </c>
      <c r="E1494" s="11" t="s">
        <v>171</v>
      </c>
      <c r="F1494" s="11"/>
      <c r="G1494">
        <f>_xlfn.XLOOKUP(B1494,[1]Hoja1!$A:$A,[1]Hoja1!$G:$G,0)</f>
        <v>19</v>
      </c>
      <c r="H1494" s="11"/>
    </row>
    <row r="1495" spans="1:8" ht="15" customHeight="1">
      <c r="A1495" s="15">
        <v>45846</v>
      </c>
      <c r="B1495" s="6" t="s">
        <v>62</v>
      </c>
      <c r="C1495" s="11">
        <v>197377</v>
      </c>
      <c r="D1495" s="17">
        <v>9</v>
      </c>
      <c r="E1495" s="11" t="s">
        <v>81</v>
      </c>
      <c r="F1495" s="11"/>
      <c r="G1495">
        <f>_xlfn.XLOOKUP(B1495,[1]Hoja1!$A:$A,[1]Hoja1!$G:$G,0)</f>
        <v>39</v>
      </c>
      <c r="H1495" s="11"/>
    </row>
    <row r="1496" spans="1:8" ht="15" customHeight="1">
      <c r="A1496" s="15">
        <v>45846</v>
      </c>
      <c r="B1496" s="6" t="s">
        <v>18</v>
      </c>
      <c r="C1496" s="11">
        <v>158392</v>
      </c>
      <c r="D1496" s="17">
        <v>9</v>
      </c>
      <c r="E1496" s="11" t="s">
        <v>81</v>
      </c>
      <c r="F1496" s="11"/>
      <c r="G1496">
        <f>_xlfn.XLOOKUP(B1496,[1]Hoja1!$A:$A,[1]Hoja1!$G:$G,0)</f>
        <v>42</v>
      </c>
      <c r="H1496" s="11"/>
    </row>
    <row r="1497" spans="1:8" ht="15" customHeight="1">
      <c r="A1497" s="15">
        <v>45846</v>
      </c>
      <c r="B1497" s="6" t="s">
        <v>120</v>
      </c>
      <c r="C1497" s="11">
        <v>328182</v>
      </c>
      <c r="D1497" s="17">
        <v>13</v>
      </c>
      <c r="E1497" s="11" t="s">
        <v>81</v>
      </c>
      <c r="F1497" s="11"/>
      <c r="G1497">
        <f>_xlfn.XLOOKUP(B1497,[1]Hoja1!$A:$A,[1]Hoja1!$G:$G,0)</f>
        <v>38</v>
      </c>
      <c r="H1497" s="11"/>
    </row>
    <row r="1498" spans="1:8" ht="15" customHeight="1">
      <c r="A1498" s="15">
        <v>45846</v>
      </c>
      <c r="B1498" s="6" t="s">
        <v>17</v>
      </c>
      <c r="C1498" s="11">
        <v>642822</v>
      </c>
      <c r="D1498" s="17">
        <v>27</v>
      </c>
      <c r="E1498" s="11" t="s">
        <v>81</v>
      </c>
      <c r="F1498" s="11"/>
      <c r="G1498">
        <f>_xlfn.XLOOKUP(B1498,[1]Hoja1!$A:$A,[1]Hoja1!$G:$G,0)</f>
        <v>14</v>
      </c>
      <c r="H1498" s="11"/>
    </row>
    <row r="1499" spans="1:8" ht="15" customHeight="1">
      <c r="A1499" s="15">
        <v>45845</v>
      </c>
      <c r="B1499" s="6" t="s">
        <v>22</v>
      </c>
      <c r="C1499" s="11">
        <v>168945</v>
      </c>
      <c r="D1499" s="17">
        <v>10</v>
      </c>
      <c r="E1499" s="11"/>
      <c r="F1499" s="11"/>
      <c r="G1499">
        <f>_xlfn.XLOOKUP(B1499,[1]Hoja1!$A:$A,[1]Hoja1!$G:$G,0)</f>
        <v>38</v>
      </c>
      <c r="H1499" s="11"/>
    </row>
    <row r="1500" spans="1:8" ht="15" customHeight="1">
      <c r="A1500" s="15">
        <v>45846</v>
      </c>
      <c r="B1500" s="6" t="s">
        <v>34</v>
      </c>
      <c r="C1500" s="11">
        <v>20095</v>
      </c>
      <c r="D1500" s="17">
        <v>10</v>
      </c>
      <c r="E1500" s="11" t="s">
        <v>100</v>
      </c>
      <c r="F1500" s="11"/>
      <c r="G1500">
        <f>_xlfn.XLOOKUP(B1500,[1]Hoja1!$A:$A,[1]Hoja1!$G:$G,0)</f>
        <v>38</v>
      </c>
      <c r="H1500" s="11"/>
    </row>
    <row r="1501" spans="1:8" ht="15" customHeight="1">
      <c r="A1501" s="15">
        <v>45846</v>
      </c>
      <c r="B1501" s="6" t="s">
        <v>36</v>
      </c>
      <c r="C1501" s="11">
        <v>93929</v>
      </c>
      <c r="D1501" s="17">
        <v>7</v>
      </c>
      <c r="E1501" s="11" t="s">
        <v>172</v>
      </c>
      <c r="F1501" s="11"/>
      <c r="G1501">
        <f>_xlfn.XLOOKUP(B1501,[1]Hoja1!$A:$A,[1]Hoja1!$G:$G,0)</f>
        <v>32</v>
      </c>
      <c r="H1501" s="11"/>
    </row>
    <row r="1502" spans="1:8" ht="15" customHeight="1">
      <c r="A1502" s="15">
        <v>45845</v>
      </c>
      <c r="B1502" s="6" t="s">
        <v>37</v>
      </c>
      <c r="C1502" s="11">
        <v>142671</v>
      </c>
      <c r="D1502" s="17">
        <v>11</v>
      </c>
      <c r="E1502" s="11"/>
      <c r="F1502" s="11"/>
      <c r="G1502">
        <f>_xlfn.XLOOKUP(B1502,[1]Hoja1!$A:$A,[1]Hoja1!$G:$G,0)</f>
        <v>32</v>
      </c>
      <c r="H1502" s="11"/>
    </row>
    <row r="1503" spans="1:8" ht="15" customHeight="1">
      <c r="A1503" s="15">
        <v>45846</v>
      </c>
      <c r="B1503" s="6" t="s">
        <v>83</v>
      </c>
      <c r="C1503" s="11"/>
      <c r="D1503" s="17">
        <v>35</v>
      </c>
      <c r="E1503" s="11" t="s">
        <v>81</v>
      </c>
      <c r="F1503" s="11"/>
      <c r="G1503">
        <f>_xlfn.XLOOKUP(B1503,[1]Hoja1!$A:$A,[1]Hoja1!$G:$G,0)</f>
        <v>12</v>
      </c>
      <c r="H1503" s="11"/>
    </row>
    <row r="1504" spans="1:8" ht="15" customHeight="1">
      <c r="A1504" s="15">
        <v>45846</v>
      </c>
      <c r="B1504" s="6" t="s">
        <v>10</v>
      </c>
      <c r="C1504" s="11">
        <v>143457</v>
      </c>
      <c r="D1504" s="17">
        <v>9</v>
      </c>
      <c r="E1504" s="11" t="s">
        <v>81</v>
      </c>
      <c r="F1504" s="11"/>
      <c r="G1504">
        <f>_xlfn.XLOOKUP(B1504,[1]Hoja1!$A:$A,[1]Hoja1!$G:$G,0)</f>
        <v>40</v>
      </c>
      <c r="H1504" s="11"/>
    </row>
    <row r="1505" spans="1:8" ht="15" customHeight="1">
      <c r="A1505" s="15">
        <v>45846</v>
      </c>
      <c r="B1505" s="6" t="s">
        <v>12</v>
      </c>
      <c r="C1505" s="11">
        <v>56268</v>
      </c>
      <c r="D1505" s="17">
        <v>8</v>
      </c>
      <c r="E1505" s="11" t="s">
        <v>81</v>
      </c>
      <c r="F1505" s="11"/>
      <c r="G1505">
        <f>_xlfn.XLOOKUP(B1505,[1]Hoja1!$A:$A,[1]Hoja1!$G:$G,0)</f>
        <v>33</v>
      </c>
      <c r="H1505" s="11"/>
    </row>
    <row r="1506" spans="1:8" ht="15" customHeight="1">
      <c r="A1506" s="15">
        <v>45846</v>
      </c>
      <c r="B1506" s="6" t="s">
        <v>66</v>
      </c>
      <c r="C1506" s="11">
        <v>196744</v>
      </c>
      <c r="D1506" s="17">
        <v>10</v>
      </c>
      <c r="E1506" s="11" t="s">
        <v>81</v>
      </c>
      <c r="F1506" s="11"/>
      <c r="G1506">
        <f>_xlfn.XLOOKUP(B1506,[1]Hoja1!$A:$A,[1]Hoja1!$G:$G,0)</f>
        <v>33</v>
      </c>
      <c r="H1506" s="11"/>
    </row>
    <row r="1507" spans="1:8" ht="15" customHeight="1">
      <c r="A1507" s="15">
        <v>45846</v>
      </c>
      <c r="B1507" s="6" t="s">
        <v>54</v>
      </c>
      <c r="C1507" s="11">
        <v>5927</v>
      </c>
      <c r="D1507" s="17">
        <v>8</v>
      </c>
      <c r="E1507" s="11" t="s">
        <v>100</v>
      </c>
      <c r="F1507" s="11"/>
      <c r="G1507">
        <f>_xlfn.XLOOKUP(B1507,[1]Hoja1!$A:$A,[1]Hoja1!$G:$G,0)</f>
        <v>31</v>
      </c>
      <c r="H1507" s="11"/>
    </row>
    <row r="1508" spans="1:8" ht="15" customHeight="1">
      <c r="A1508" s="15">
        <v>45846</v>
      </c>
      <c r="B1508" s="6" t="s">
        <v>73</v>
      </c>
      <c r="C1508" s="11">
        <v>170706</v>
      </c>
      <c r="D1508" s="17">
        <v>10</v>
      </c>
      <c r="E1508" s="11" t="s">
        <v>81</v>
      </c>
      <c r="F1508" s="11"/>
      <c r="G1508">
        <f>_xlfn.XLOOKUP(B1508,[1]Hoja1!$A:$A,[1]Hoja1!$G:$G,0)</f>
        <v>38</v>
      </c>
      <c r="H1508" s="11"/>
    </row>
    <row r="1509" spans="1:8" ht="15" customHeight="1">
      <c r="A1509" s="15">
        <v>45846</v>
      </c>
      <c r="B1509" s="6" t="s">
        <v>8</v>
      </c>
      <c r="C1509" s="11">
        <v>169317</v>
      </c>
      <c r="D1509" s="17">
        <v>6</v>
      </c>
      <c r="E1509" s="11" t="s">
        <v>81</v>
      </c>
      <c r="F1509" s="11"/>
      <c r="G1509">
        <f>_xlfn.XLOOKUP(B1509,[1]Hoja1!$A:$A,[1]Hoja1!$G:$G,0)</f>
        <v>42</v>
      </c>
      <c r="H1509" s="11"/>
    </row>
    <row r="1510" spans="1:8" ht="15" customHeight="1">
      <c r="A1510" s="15">
        <v>45846</v>
      </c>
      <c r="B1510" s="6" t="s">
        <v>134</v>
      </c>
      <c r="C1510" s="11">
        <v>430425</v>
      </c>
      <c r="D1510" s="17">
        <v>50</v>
      </c>
      <c r="E1510" s="11" t="s">
        <v>81</v>
      </c>
      <c r="F1510" s="11"/>
      <c r="G1510">
        <f>_xlfn.XLOOKUP(B1510,[1]Hoja1!$A:$A,[1]Hoja1!$G:$G,0)</f>
        <v>12</v>
      </c>
      <c r="H1510" s="11"/>
    </row>
    <row r="1511" spans="1:8" ht="15" customHeight="1">
      <c r="A1511" s="15">
        <v>45846</v>
      </c>
      <c r="B1511" s="6" t="s">
        <v>26</v>
      </c>
      <c r="C1511" s="11">
        <v>626117</v>
      </c>
      <c r="D1511" s="17">
        <v>8</v>
      </c>
      <c r="E1511" s="11" t="s">
        <v>81</v>
      </c>
      <c r="F1511" s="11"/>
      <c r="G1511">
        <f>_xlfn.XLOOKUP(B1511,[1]Hoja1!$A:$A,[1]Hoja1!$G:$G,0)</f>
        <v>17</v>
      </c>
      <c r="H1511" s="11"/>
    </row>
    <row r="1512" spans="1:8" ht="15" customHeight="1">
      <c r="A1512" s="15">
        <v>45846</v>
      </c>
      <c r="B1512" s="6" t="s">
        <v>29</v>
      </c>
      <c r="C1512" s="11">
        <v>416832</v>
      </c>
      <c r="D1512" s="17">
        <v>15</v>
      </c>
      <c r="E1512" s="11" t="s">
        <v>81</v>
      </c>
      <c r="F1512" s="11"/>
      <c r="G1512">
        <f>_xlfn.XLOOKUP(B1512,[1]Hoja1!$A:$A,[1]Hoja1!$G:$G,0)</f>
        <v>33</v>
      </c>
      <c r="H1512" s="11"/>
    </row>
    <row r="1513" spans="1:8" ht="15" customHeight="1">
      <c r="A1513" s="15">
        <v>45846</v>
      </c>
      <c r="B1513" s="6" t="s">
        <v>69</v>
      </c>
      <c r="C1513" s="11">
        <v>4963</v>
      </c>
      <c r="D1513" s="17">
        <v>10</v>
      </c>
      <c r="E1513" s="11" t="s">
        <v>81</v>
      </c>
      <c r="F1513" s="11"/>
      <c r="G1513">
        <f>_xlfn.XLOOKUP(B1513,[1]Hoja1!$A:$A,[1]Hoja1!$G:$G,0)</f>
        <v>35</v>
      </c>
      <c r="H1513" s="11"/>
    </row>
    <row r="1514" spans="1:8" ht="15" customHeight="1">
      <c r="A1514" s="15">
        <v>45846</v>
      </c>
      <c r="B1514" s="6" t="s">
        <v>21</v>
      </c>
      <c r="C1514" s="11">
        <v>61481</v>
      </c>
      <c r="D1514" s="7">
        <v>8</v>
      </c>
      <c r="E1514" s="6" t="s">
        <v>100</v>
      </c>
      <c r="F1514" s="11"/>
      <c r="G1514">
        <f>_xlfn.XLOOKUP(B1514,[1]Hoja1!$A:$A,[1]Hoja1!$G:$G,0)</f>
        <v>33</v>
      </c>
      <c r="H1514" s="11"/>
    </row>
    <row r="1515" spans="1:8" ht="15" customHeight="1">
      <c r="A1515" s="15">
        <v>45846</v>
      </c>
      <c r="B1515" s="6" t="s">
        <v>46</v>
      </c>
      <c r="C1515" s="11">
        <v>144512</v>
      </c>
      <c r="D1515" s="7">
        <v>8</v>
      </c>
      <c r="E1515" s="6" t="s">
        <v>81</v>
      </c>
      <c r="F1515" s="11"/>
      <c r="G1515">
        <f>_xlfn.XLOOKUP(B1515,[1]Hoja1!$A:$A,[1]Hoja1!$G:$G,0)</f>
        <v>30</v>
      </c>
      <c r="H1515" s="11"/>
    </row>
    <row r="1516" spans="1:8" ht="15" customHeight="1">
      <c r="A1516" s="15">
        <v>45846</v>
      </c>
      <c r="B1516" s="6" t="s">
        <v>32</v>
      </c>
      <c r="C1516" s="11">
        <v>38606</v>
      </c>
      <c r="D1516" s="17">
        <v>9</v>
      </c>
      <c r="E1516" s="6" t="s">
        <v>81</v>
      </c>
      <c r="F1516" s="11"/>
      <c r="G1516">
        <f>_xlfn.XLOOKUP(B1516,[1]Hoja1!$A:$A,[1]Hoja1!$G:$G,0)</f>
        <v>30</v>
      </c>
      <c r="H1516" s="11"/>
    </row>
    <row r="1517" spans="1:8" ht="15" customHeight="1">
      <c r="A1517" s="15">
        <v>45846</v>
      </c>
      <c r="B1517" s="6" t="s">
        <v>38</v>
      </c>
      <c r="C1517" s="11">
        <v>448818</v>
      </c>
      <c r="D1517" s="17">
        <v>30</v>
      </c>
      <c r="E1517" s="11" t="s">
        <v>81</v>
      </c>
      <c r="F1517" s="11"/>
      <c r="G1517">
        <f>_xlfn.XLOOKUP(B1517,[1]Hoja1!$A:$A,[1]Hoja1!$G:$G,0)</f>
        <v>15</v>
      </c>
      <c r="H1517" s="11"/>
    </row>
    <row r="1518" spans="1:8" ht="15" customHeight="1">
      <c r="A1518" s="15">
        <v>45846</v>
      </c>
      <c r="B1518" s="6" t="s">
        <v>45</v>
      </c>
      <c r="C1518" s="11">
        <v>170800</v>
      </c>
      <c r="D1518" s="7">
        <v>10</v>
      </c>
      <c r="E1518" s="11" t="s">
        <v>81</v>
      </c>
      <c r="F1518" s="11"/>
      <c r="G1518">
        <f>_xlfn.XLOOKUP(B1518,[1]Hoja1!$A:$A,[1]Hoja1!$G:$G,0)</f>
        <v>29</v>
      </c>
      <c r="H1518" s="11"/>
    </row>
    <row r="1519" spans="1:8" ht="15" customHeight="1">
      <c r="A1519" s="15">
        <v>45846</v>
      </c>
      <c r="B1519" s="6" t="s">
        <v>20</v>
      </c>
      <c r="C1519" s="11">
        <v>204442</v>
      </c>
      <c r="D1519" s="7">
        <v>10</v>
      </c>
      <c r="E1519" s="6" t="s">
        <v>81</v>
      </c>
      <c r="F1519" s="11"/>
      <c r="G1519">
        <f>_xlfn.XLOOKUP(B1519,[1]Hoja1!$A:$A,[1]Hoja1!$G:$G,0)</f>
        <v>26</v>
      </c>
      <c r="H1519" s="11"/>
    </row>
    <row r="1520" spans="1:8" ht="15" customHeight="1">
      <c r="A1520" s="15">
        <v>45846</v>
      </c>
      <c r="B1520" s="6" t="s">
        <v>65</v>
      </c>
      <c r="C1520" s="11">
        <v>65741</v>
      </c>
      <c r="D1520" s="17">
        <v>4</v>
      </c>
      <c r="E1520" s="6" t="s">
        <v>100</v>
      </c>
      <c r="F1520" s="11"/>
      <c r="G1520">
        <f>_xlfn.XLOOKUP(B1520,[1]Hoja1!$A:$A,[1]Hoja1!$G:$G,0)</f>
        <v>31</v>
      </c>
      <c r="H1520" s="11"/>
    </row>
    <row r="1521" spans="1:8" ht="15" customHeight="1">
      <c r="A1521" s="15">
        <v>45846</v>
      </c>
      <c r="B1521" s="6" t="s">
        <v>53</v>
      </c>
      <c r="C1521" s="11">
        <v>117636</v>
      </c>
      <c r="D1521" s="17">
        <v>20</v>
      </c>
      <c r="E1521" s="11"/>
      <c r="F1521" s="11"/>
      <c r="G1521">
        <f>_xlfn.XLOOKUP(B1521,[1]Hoja1!$A:$A,[1]Hoja1!$G:$G,0)</f>
        <v>20</v>
      </c>
      <c r="H1521" s="11"/>
    </row>
    <row r="1522" spans="1:8" ht="15" customHeight="1">
      <c r="A1522" s="15">
        <v>45846</v>
      </c>
      <c r="B1522" s="6" t="s">
        <v>27</v>
      </c>
      <c r="C1522" s="11">
        <v>199685</v>
      </c>
      <c r="D1522" s="17">
        <v>8</v>
      </c>
      <c r="E1522" s="6" t="s">
        <v>81</v>
      </c>
      <c r="F1522" s="11"/>
      <c r="G1522">
        <f>_xlfn.XLOOKUP(B1522,[1]Hoja1!$A:$A,[1]Hoja1!$G:$G,0)</f>
        <v>35</v>
      </c>
      <c r="H1522" s="11"/>
    </row>
    <row r="1523" spans="1:8" ht="15" customHeight="1">
      <c r="A1523" s="15">
        <v>45846</v>
      </c>
      <c r="B1523" s="6" t="s">
        <v>137</v>
      </c>
      <c r="C1523" s="11">
        <v>74332</v>
      </c>
      <c r="D1523" s="17">
        <v>10</v>
      </c>
      <c r="E1523" s="11" t="s">
        <v>135</v>
      </c>
      <c r="F1523" s="11"/>
      <c r="G1523">
        <f>_xlfn.XLOOKUP(B1523,[1]Hoja1!$A:$A,[1]Hoja1!$G:$G,0)</f>
        <v>33</v>
      </c>
      <c r="H1523" s="11"/>
    </row>
    <row r="1524" spans="1:8" ht="15" customHeight="1">
      <c r="A1524" s="15">
        <v>45846</v>
      </c>
      <c r="B1524" s="6" t="s">
        <v>41</v>
      </c>
      <c r="C1524" s="11">
        <v>53840</v>
      </c>
      <c r="D1524" s="17">
        <v>8</v>
      </c>
      <c r="E1524" s="11" t="s">
        <v>100</v>
      </c>
      <c r="F1524" s="11"/>
      <c r="G1524">
        <f>_xlfn.XLOOKUP(B1524,[1]Hoja1!$A:$A,[1]Hoja1!$G:$G,0)</f>
        <v>33</v>
      </c>
      <c r="H1524" s="11"/>
    </row>
    <row r="1525" spans="1:8" ht="15" customHeight="1">
      <c r="A1525" s="15">
        <v>45846</v>
      </c>
      <c r="B1525" s="6" t="s">
        <v>15</v>
      </c>
      <c r="C1525" s="11">
        <v>175614</v>
      </c>
      <c r="D1525" s="17">
        <v>26</v>
      </c>
      <c r="E1525" s="11"/>
      <c r="F1525" s="11"/>
      <c r="G1525">
        <f>_xlfn.XLOOKUP(B1525,[1]Hoja1!$A:$A,[1]Hoja1!$G:$G,0)</f>
        <v>16</v>
      </c>
      <c r="H1525" s="11"/>
    </row>
    <row r="1526" spans="1:8" ht="15" customHeight="1">
      <c r="A1526" s="15">
        <v>45847</v>
      </c>
      <c r="B1526" s="6" t="s">
        <v>15</v>
      </c>
      <c r="C1526" s="11">
        <v>176041</v>
      </c>
      <c r="D1526" s="17">
        <v>26</v>
      </c>
      <c r="E1526" s="11"/>
      <c r="F1526" s="11"/>
      <c r="G1526">
        <f>_xlfn.XLOOKUP(B1526,[1]Hoja1!$A:$A,[1]Hoja1!$G:$G,0)</f>
        <v>16</v>
      </c>
      <c r="H1526" s="11"/>
    </row>
    <row r="1527" spans="1:8" ht="15" customHeight="1">
      <c r="A1527" s="15">
        <v>45847</v>
      </c>
      <c r="B1527" s="6" t="s">
        <v>120</v>
      </c>
      <c r="C1527" s="11">
        <v>328628</v>
      </c>
      <c r="D1527" s="17">
        <v>12</v>
      </c>
      <c r="E1527" s="11" t="s">
        <v>81</v>
      </c>
      <c r="F1527" s="11"/>
      <c r="G1527">
        <f>_xlfn.XLOOKUP(B1527,[1]Hoja1!$A:$A,[1]Hoja1!$G:$G,0)</f>
        <v>38</v>
      </c>
      <c r="H1527" s="11"/>
    </row>
    <row r="1528" spans="1:8" ht="15" customHeight="1">
      <c r="A1528" s="15">
        <v>45846</v>
      </c>
      <c r="B1528" s="6" t="s">
        <v>26</v>
      </c>
      <c r="C1528" s="11">
        <v>626218</v>
      </c>
      <c r="D1528" s="17">
        <v>8</v>
      </c>
      <c r="E1528" s="11"/>
      <c r="F1528" s="11"/>
      <c r="G1528">
        <f>_xlfn.XLOOKUP(B1528,[1]Hoja1!$A:$A,[1]Hoja1!$G:$G,0)</f>
        <v>17</v>
      </c>
      <c r="H1528" s="11"/>
    </row>
    <row r="1529" spans="1:8" ht="15" customHeight="1">
      <c r="A1529" s="15">
        <v>45847</v>
      </c>
      <c r="B1529" s="6" t="s">
        <v>26</v>
      </c>
      <c r="C1529" s="11">
        <v>626342</v>
      </c>
      <c r="D1529" s="17">
        <v>7</v>
      </c>
      <c r="E1529" s="11" t="s">
        <v>81</v>
      </c>
      <c r="F1529" s="11"/>
      <c r="G1529">
        <f>_xlfn.XLOOKUP(B1529,[1]Hoja1!$A:$A,[1]Hoja1!$G:$G,0)</f>
        <v>17</v>
      </c>
      <c r="H1529" s="11"/>
    </row>
    <row r="1530" spans="1:8" ht="15" customHeight="1">
      <c r="A1530" s="15">
        <v>45847</v>
      </c>
      <c r="B1530" s="6" t="s">
        <v>62</v>
      </c>
      <c r="C1530" s="11">
        <v>197820</v>
      </c>
      <c r="D1530" s="17">
        <v>10</v>
      </c>
      <c r="E1530" s="11" t="s">
        <v>81</v>
      </c>
      <c r="F1530" s="11"/>
      <c r="G1530">
        <f>_xlfn.XLOOKUP(B1530,[1]Hoja1!$A:$A,[1]Hoja1!$G:$G,0)</f>
        <v>39</v>
      </c>
      <c r="H1530" s="11"/>
    </row>
    <row r="1531" spans="1:8" ht="15" customHeight="1">
      <c r="A1531" s="15">
        <v>45846</v>
      </c>
      <c r="B1531" s="6" t="s">
        <v>18</v>
      </c>
      <c r="C1531" s="11">
        <v>158779</v>
      </c>
      <c r="D1531" s="17"/>
      <c r="E1531" s="11"/>
      <c r="F1531" s="11"/>
      <c r="G1531">
        <f>_xlfn.XLOOKUP(B1531,[1]Hoja1!$A:$A,[1]Hoja1!$G:$G,0)</f>
        <v>42</v>
      </c>
      <c r="H1531" s="11"/>
    </row>
    <row r="1532" spans="1:8" ht="15" customHeight="1">
      <c r="A1532" s="15">
        <v>45847</v>
      </c>
      <c r="B1532" s="6" t="s">
        <v>18</v>
      </c>
      <c r="C1532" s="11">
        <v>159071</v>
      </c>
      <c r="D1532" s="17">
        <v>7</v>
      </c>
      <c r="E1532" s="11" t="s">
        <v>81</v>
      </c>
      <c r="F1532" s="11"/>
      <c r="G1532">
        <f>_xlfn.XLOOKUP(B1532,[1]Hoja1!$A:$A,[1]Hoja1!$G:$G,0)</f>
        <v>42</v>
      </c>
      <c r="H1532" s="11"/>
    </row>
    <row r="1533" spans="1:8" ht="15" customHeight="1">
      <c r="A1533" s="15">
        <v>45848.656875000001</v>
      </c>
      <c r="B1533" s="6" t="s">
        <v>18</v>
      </c>
      <c r="C1533" s="11">
        <v>159071</v>
      </c>
      <c r="D1533" s="17">
        <v>7</v>
      </c>
      <c r="E1533" s="11" t="s">
        <v>81</v>
      </c>
      <c r="F1533" s="11"/>
      <c r="G1533">
        <f>_xlfn.XLOOKUP(B1533,[1]Hoja1!$A:$A,[1]Hoja1!$G:$G,0)</f>
        <v>42</v>
      </c>
      <c r="H1533" s="11" t="s">
        <v>173</v>
      </c>
    </row>
    <row r="1534" spans="1:8" ht="15" customHeight="1">
      <c r="A1534" s="15">
        <v>45848.656875000001</v>
      </c>
      <c r="B1534" s="6" t="s">
        <v>12</v>
      </c>
      <c r="C1534" s="11">
        <v>56461</v>
      </c>
      <c r="D1534" s="17">
        <v>6</v>
      </c>
      <c r="E1534" s="11" t="s">
        <v>81</v>
      </c>
      <c r="F1534" s="11"/>
      <c r="G1534">
        <f>_xlfn.XLOOKUP(B1534,[1]Hoja1!$A:$A,[1]Hoja1!$G:$G,0)</f>
        <v>33</v>
      </c>
      <c r="H1534" s="11" t="s">
        <v>174</v>
      </c>
    </row>
    <row r="1535" spans="1:8" ht="15" customHeight="1">
      <c r="A1535" s="15">
        <v>45848.656875000001</v>
      </c>
      <c r="B1535" s="6" t="s">
        <v>73</v>
      </c>
      <c r="C1535" s="11">
        <v>171088</v>
      </c>
      <c r="D1535" s="17">
        <v>10</v>
      </c>
      <c r="E1535" s="11" t="s">
        <v>81</v>
      </c>
      <c r="F1535" s="11"/>
      <c r="G1535">
        <f>_xlfn.XLOOKUP(B1535,[1]Hoja1!$A:$A,[1]Hoja1!$G:$G,0)</f>
        <v>38</v>
      </c>
      <c r="H1535" s="11" t="s">
        <v>175</v>
      </c>
    </row>
    <row r="1536" spans="1:8" ht="15" customHeight="1">
      <c r="A1536" s="15">
        <v>45848.656875000001</v>
      </c>
      <c r="B1536" s="6" t="s">
        <v>65</v>
      </c>
      <c r="C1536" s="11">
        <v>65835</v>
      </c>
      <c r="D1536" s="17">
        <v>10</v>
      </c>
      <c r="E1536" s="11" t="s">
        <v>100</v>
      </c>
      <c r="F1536" s="11"/>
      <c r="G1536">
        <f>_xlfn.XLOOKUP(B1536,[1]Hoja1!$A:$A,[1]Hoja1!$G:$G,0)</f>
        <v>31</v>
      </c>
      <c r="H1536" s="11" t="s">
        <v>176</v>
      </c>
    </row>
    <row r="1537" spans="1:8" ht="15" customHeight="1">
      <c r="A1537" s="15">
        <v>45848.656875000001</v>
      </c>
      <c r="B1537" s="6" t="s">
        <v>10</v>
      </c>
      <c r="C1537" s="11">
        <v>143750</v>
      </c>
      <c r="D1537" s="17">
        <v>8</v>
      </c>
      <c r="E1537" s="11"/>
      <c r="F1537" s="11"/>
      <c r="G1537">
        <f>_xlfn.XLOOKUP(B1537,[1]Hoja1!$A:$A,[1]Hoja1!$G:$G,0)</f>
        <v>40</v>
      </c>
      <c r="H1537" s="11" t="s">
        <v>177</v>
      </c>
    </row>
    <row r="1538" spans="1:8" ht="15" customHeight="1">
      <c r="A1538" s="15">
        <v>45848.656875000001</v>
      </c>
      <c r="B1538" s="6" t="s">
        <v>134</v>
      </c>
      <c r="C1538" s="11">
        <v>431115</v>
      </c>
      <c r="D1538" s="17">
        <v>25</v>
      </c>
      <c r="E1538" s="6" t="s">
        <v>81</v>
      </c>
      <c r="F1538" s="11"/>
      <c r="G1538">
        <f>_xlfn.XLOOKUP(B1538,[1]Hoja1!$A:$A,[1]Hoja1!$G:$G,0)</f>
        <v>12</v>
      </c>
      <c r="H1538" s="11" t="s">
        <v>178</v>
      </c>
    </row>
    <row r="1539" spans="1:8" ht="15" customHeight="1">
      <c r="A1539" s="15">
        <v>45847</v>
      </c>
      <c r="B1539" s="6" t="s">
        <v>83</v>
      </c>
      <c r="C1539" s="11">
        <v>479521</v>
      </c>
      <c r="D1539" s="17">
        <v>35</v>
      </c>
      <c r="E1539" s="11" t="s">
        <v>81</v>
      </c>
      <c r="F1539" s="11"/>
      <c r="G1539">
        <f>_xlfn.XLOOKUP(B1539,[1]Hoja1!$A:$A,[1]Hoja1!$G:$G,0)</f>
        <v>12</v>
      </c>
      <c r="H1539" s="11" t="s">
        <v>179</v>
      </c>
    </row>
    <row r="1540" spans="1:8" ht="15" customHeight="1">
      <c r="A1540" s="15">
        <v>45848.656875000001</v>
      </c>
      <c r="B1540" s="6" t="s">
        <v>29</v>
      </c>
      <c r="C1540" s="11">
        <v>417847</v>
      </c>
      <c r="D1540" s="17">
        <v>12</v>
      </c>
      <c r="E1540" s="11" t="s">
        <v>81</v>
      </c>
      <c r="F1540" s="11"/>
      <c r="G1540">
        <f>_xlfn.XLOOKUP(B1540,[1]Hoja1!$A:$A,[1]Hoja1!$G:$G,0)</f>
        <v>33</v>
      </c>
      <c r="H1540" s="11" t="s">
        <v>180</v>
      </c>
    </row>
    <row r="1541" spans="1:8" ht="15" customHeight="1">
      <c r="A1541" s="15">
        <v>45848.656875000001</v>
      </c>
      <c r="B1541" s="6" t="s">
        <v>17</v>
      </c>
      <c r="C1541" s="11">
        <v>643199</v>
      </c>
      <c r="D1541" s="17">
        <v>28</v>
      </c>
      <c r="E1541" s="11"/>
      <c r="F1541" s="11"/>
      <c r="G1541">
        <f>_xlfn.XLOOKUP(B1541,[1]Hoja1!$A:$A,[1]Hoja1!$G:$G,0)</f>
        <v>14</v>
      </c>
      <c r="H1541" s="11" t="s">
        <v>181</v>
      </c>
    </row>
    <row r="1542" spans="1:8" ht="15" customHeight="1">
      <c r="A1542" s="15">
        <v>45848.656875000001</v>
      </c>
      <c r="B1542" s="6" t="s">
        <v>61</v>
      </c>
      <c r="C1542" s="11"/>
      <c r="D1542" s="17">
        <v>12</v>
      </c>
      <c r="E1542" s="11" t="s">
        <v>100</v>
      </c>
      <c r="F1542" s="11"/>
      <c r="G1542">
        <f>_xlfn.XLOOKUP(B1542,[1]Hoja1!$A:$A,[1]Hoja1!$G:$G,0)</f>
        <v>29</v>
      </c>
      <c r="H1542" s="11" t="s">
        <v>182</v>
      </c>
    </row>
    <row r="1543" spans="1:8" ht="15" customHeight="1">
      <c r="A1543" s="15">
        <v>45848.656875000001</v>
      </c>
      <c r="B1543" s="6" t="s">
        <v>114</v>
      </c>
      <c r="C1543" s="11">
        <v>436761</v>
      </c>
      <c r="D1543" s="17">
        <v>10</v>
      </c>
      <c r="E1543" s="11"/>
      <c r="F1543" s="11"/>
      <c r="G1543">
        <f>_xlfn.XLOOKUP(B1543,[1]Hoja1!$A:$A,[1]Hoja1!$G:$G,0)</f>
        <v>33</v>
      </c>
      <c r="H1543" s="11"/>
    </row>
    <row r="1544" spans="1:8" ht="15" customHeight="1">
      <c r="A1544" s="15">
        <v>45846</v>
      </c>
      <c r="B1544" s="6" t="s">
        <v>70</v>
      </c>
      <c r="C1544" s="11">
        <v>234831</v>
      </c>
      <c r="D1544" s="17">
        <v>8</v>
      </c>
      <c r="E1544" s="11"/>
      <c r="F1544" s="11"/>
      <c r="G1544">
        <f>_xlfn.XLOOKUP(B1544,[1]Hoja1!$A:$A,[1]Hoja1!$G:$G,0)</f>
        <v>33</v>
      </c>
      <c r="H1544" s="11" t="s">
        <v>165</v>
      </c>
    </row>
    <row r="1545" spans="1:8" ht="15" customHeight="1">
      <c r="A1545" s="15">
        <v>45848.656875000001</v>
      </c>
      <c r="B1545" s="6" t="s">
        <v>114</v>
      </c>
      <c r="C1545" s="11"/>
      <c r="D1545" s="7"/>
      <c r="E1545" s="6"/>
      <c r="F1545" s="11"/>
      <c r="G1545">
        <f>_xlfn.XLOOKUP(B1545,[1]Hoja1!$A:$A,[1]Hoja1!$G:$G,0)</f>
        <v>33</v>
      </c>
      <c r="H1545" s="11"/>
    </row>
    <row r="1546" spans="1:8" ht="15" customHeight="1">
      <c r="A1546" s="15">
        <v>45848.656875000001</v>
      </c>
      <c r="B1546" s="6" t="s">
        <v>25</v>
      </c>
      <c r="C1546" s="11">
        <v>227186</v>
      </c>
      <c r="D1546" s="17">
        <v>12</v>
      </c>
      <c r="E1546" s="11"/>
      <c r="F1546" s="11"/>
      <c r="G1546">
        <f>_xlfn.XLOOKUP(B1546,[1]Hoja1!$A:$A,[1]Hoja1!$G:$G,0)</f>
        <v>33</v>
      </c>
      <c r="H1546" s="11"/>
    </row>
    <row r="1547" spans="1:8" ht="15" customHeight="1">
      <c r="A1547" s="15">
        <v>45848.656875000001</v>
      </c>
      <c r="B1547" s="6" t="s">
        <v>25</v>
      </c>
      <c r="C1547" s="11">
        <v>227560</v>
      </c>
      <c r="D1547" s="17">
        <v>10</v>
      </c>
      <c r="E1547" s="11"/>
      <c r="F1547" s="11"/>
      <c r="G1547">
        <f>_xlfn.XLOOKUP(B1547,[1]Hoja1!$A:$A,[1]Hoja1!$G:$G,0)</f>
        <v>33</v>
      </c>
      <c r="H1547" s="11"/>
    </row>
    <row r="1548" spans="1:8" ht="15" customHeight="1">
      <c r="A1548" s="15">
        <v>45848.656875000001</v>
      </c>
      <c r="B1548" s="6" t="s">
        <v>51</v>
      </c>
      <c r="C1548" s="11">
        <v>842332</v>
      </c>
      <c r="D1548" s="17">
        <v>15</v>
      </c>
      <c r="E1548" s="11"/>
      <c r="F1548" s="11"/>
      <c r="G1548">
        <f>_xlfn.XLOOKUP(B1548,[1]Hoja1!$A:$A,[1]Hoja1!$G:$G,0)</f>
        <v>19</v>
      </c>
      <c r="H1548" s="11"/>
    </row>
    <row r="1549" spans="1:8" ht="15" customHeight="1">
      <c r="A1549" s="15">
        <v>45848.656875000001</v>
      </c>
      <c r="B1549" s="6" t="s">
        <v>82</v>
      </c>
      <c r="C1549" s="11">
        <v>452220</v>
      </c>
      <c r="D1549" s="17">
        <v>9</v>
      </c>
      <c r="E1549" s="27">
        <v>0.33194444444444443</v>
      </c>
      <c r="F1549" s="11">
        <v>341</v>
      </c>
      <c r="G1549">
        <f>_xlfn.XLOOKUP(B1549,[1]Hoja1!$A:$A,[1]Hoja1!$G:$G,0)</f>
        <v>38</v>
      </c>
      <c r="H1549" s="11"/>
    </row>
    <row r="1550" spans="1:8" ht="15" customHeight="1">
      <c r="A1550" s="15">
        <v>45848.656875000001</v>
      </c>
      <c r="B1550" s="6" t="s">
        <v>183</v>
      </c>
      <c r="C1550" s="11">
        <v>127744</v>
      </c>
      <c r="D1550" s="17"/>
      <c r="E1550" s="11"/>
      <c r="F1550" s="11"/>
      <c r="G1550">
        <f>_xlfn.XLOOKUP(B1550,[1]Hoja1!$A:$A,[1]Hoja1!$G:$G,0)</f>
        <v>0</v>
      </c>
      <c r="H1550" s="11"/>
    </row>
    <row r="1551" spans="1:8" ht="15" customHeight="1">
      <c r="A1551" s="15">
        <v>45848.656875000001</v>
      </c>
      <c r="B1551" s="6" t="s">
        <v>184</v>
      </c>
      <c r="C1551" s="11">
        <v>37117</v>
      </c>
      <c r="D1551" s="17"/>
      <c r="E1551" s="11"/>
      <c r="F1551" s="11">
        <v>181.8</v>
      </c>
      <c r="G1551">
        <f>_xlfn.XLOOKUP(B1551,[1]Hoja1!$A:$A,[1]Hoja1!$G:$G,0)</f>
        <v>33</v>
      </c>
      <c r="H1551" s="11"/>
    </row>
    <row r="1552" spans="1:8" ht="15" customHeight="1">
      <c r="A1552" s="15">
        <v>45848.656875000001</v>
      </c>
      <c r="B1552" s="6" t="s">
        <v>185</v>
      </c>
      <c r="C1552" s="11">
        <v>39930</v>
      </c>
      <c r="D1552" s="17"/>
      <c r="E1552" s="11"/>
      <c r="F1552" s="11">
        <v>954.2</v>
      </c>
      <c r="G1552">
        <f>_xlfn.XLOOKUP(B1552,[1]Hoja1!$A:$A,[1]Hoja1!$G:$G,0)</f>
        <v>0</v>
      </c>
      <c r="H1552" s="11"/>
    </row>
    <row r="1553" spans="1:8" ht="15" customHeight="1">
      <c r="A1553" s="15">
        <v>45848.656875000001</v>
      </c>
      <c r="B1553" s="6" t="s">
        <v>186</v>
      </c>
      <c r="C1553" s="11">
        <v>140203</v>
      </c>
      <c r="D1553" s="17"/>
      <c r="E1553" s="11"/>
      <c r="F1553" s="11"/>
      <c r="G1553">
        <f>_xlfn.XLOOKUP(B1553,[1]Hoja1!$A:$A,[1]Hoja1!$G:$G,0)</f>
        <v>0</v>
      </c>
      <c r="H1553" s="11"/>
    </row>
    <row r="1554" spans="1:8" ht="15" customHeight="1">
      <c r="A1554" s="15">
        <v>45848.656875000001</v>
      </c>
      <c r="B1554" s="6" t="s">
        <v>183</v>
      </c>
      <c r="C1554" s="11">
        <v>126961</v>
      </c>
      <c r="D1554" s="17"/>
      <c r="E1554" s="11"/>
      <c r="F1554" s="11"/>
      <c r="G1554">
        <f>_xlfn.XLOOKUP(B1554,[1]Hoja1!$A:$A,[1]Hoja1!$G:$G,0)</f>
        <v>0</v>
      </c>
      <c r="H1554" s="11"/>
    </row>
    <row r="1555" spans="1:8" ht="15" customHeight="1">
      <c r="A1555" s="15">
        <v>45848.656886574077</v>
      </c>
      <c r="B1555" s="6" t="s">
        <v>187</v>
      </c>
      <c r="C1555" s="11">
        <v>96119</v>
      </c>
      <c r="D1555" s="17"/>
      <c r="E1555" s="11"/>
      <c r="F1555" s="11">
        <v>227.4</v>
      </c>
      <c r="G1555">
        <f>_xlfn.XLOOKUP(B1555,[1]Hoja1!$A:$A,[1]Hoja1!$G:$G,0)</f>
        <v>0</v>
      </c>
      <c r="H1555" s="11"/>
    </row>
    <row r="1556" spans="1:8" ht="15" customHeight="1">
      <c r="A1556" s="15">
        <v>45848.656886574077</v>
      </c>
      <c r="B1556" s="6" t="s">
        <v>188</v>
      </c>
      <c r="C1556" s="11">
        <v>87259</v>
      </c>
      <c r="D1556" s="17"/>
      <c r="E1556" s="11"/>
      <c r="F1556" s="11">
        <v>542.1</v>
      </c>
      <c r="G1556">
        <f>_xlfn.XLOOKUP(B1556,[1]Hoja1!$A:$A,[1]Hoja1!$G:$G,0)</f>
        <v>0</v>
      </c>
      <c r="H1556" s="11"/>
    </row>
    <row r="1557" spans="1:8" ht="15" customHeight="1">
      <c r="A1557" s="15">
        <v>45848.656886574077</v>
      </c>
      <c r="B1557" s="6" t="s">
        <v>187</v>
      </c>
      <c r="C1557" s="11">
        <v>96749</v>
      </c>
      <c r="D1557" s="17"/>
      <c r="E1557" s="11"/>
      <c r="F1557" s="11">
        <v>379</v>
      </c>
      <c r="G1557">
        <f>_xlfn.XLOOKUP(B1557,[1]Hoja1!$A:$A,[1]Hoja1!$G:$G,0)</f>
        <v>0</v>
      </c>
      <c r="H1557" s="11"/>
    </row>
    <row r="1558" spans="1:8" ht="15" customHeight="1">
      <c r="A1558" s="15">
        <v>45848.656886574077</v>
      </c>
      <c r="B1558" s="6" t="s">
        <v>186</v>
      </c>
      <c r="C1558" s="11">
        <v>139622</v>
      </c>
      <c r="D1558" s="17"/>
      <c r="E1558" s="11"/>
      <c r="F1558" s="11">
        <v>199</v>
      </c>
      <c r="G1558">
        <f>_xlfn.XLOOKUP(B1558,[1]Hoja1!$A:$A,[1]Hoja1!$G:$G,0)</f>
        <v>0</v>
      </c>
      <c r="H1558" s="11"/>
    </row>
    <row r="1559" spans="1:8" ht="15" customHeight="1">
      <c r="A1559" s="15">
        <v>45848.656886574077</v>
      </c>
      <c r="B1559" s="6" t="s">
        <v>44</v>
      </c>
      <c r="C1559" s="11">
        <v>4718</v>
      </c>
      <c r="D1559" s="17">
        <v>8</v>
      </c>
      <c r="E1559" s="11" t="s">
        <v>81</v>
      </c>
      <c r="F1559" s="11"/>
      <c r="G1559">
        <f>_xlfn.XLOOKUP(B1559,[1]Hoja1!$A:$A,[1]Hoja1!$G:$G,0)</f>
        <v>35</v>
      </c>
      <c r="H1559" s="11" t="s">
        <v>189</v>
      </c>
    </row>
    <row r="1560" spans="1:8" ht="15" customHeight="1">
      <c r="A1560" s="15">
        <v>45847</v>
      </c>
      <c r="B1560" s="6" t="s">
        <v>41</v>
      </c>
      <c r="C1560" s="11">
        <v>54090</v>
      </c>
      <c r="D1560" s="17">
        <v>7</v>
      </c>
      <c r="E1560" s="11" t="s">
        <v>100</v>
      </c>
      <c r="F1560" s="11"/>
      <c r="G1560">
        <f>_xlfn.XLOOKUP(B1560,[1]Hoja1!$A:$A,[1]Hoja1!$G:$G,0)</f>
        <v>33</v>
      </c>
      <c r="H1560" s="11" t="s">
        <v>190</v>
      </c>
    </row>
    <row r="1561" spans="1:8" ht="15" customHeight="1">
      <c r="A1561" s="15">
        <v>45848.656886574077</v>
      </c>
      <c r="B1561" s="6" t="s">
        <v>24</v>
      </c>
      <c r="C1561" s="11">
        <v>99571</v>
      </c>
      <c r="D1561" s="17">
        <v>6</v>
      </c>
      <c r="E1561" s="11" t="s">
        <v>81</v>
      </c>
      <c r="F1561" s="11"/>
      <c r="G1561">
        <f>_xlfn.XLOOKUP(B1561,[1]Hoja1!$A:$A,[1]Hoja1!$G:$G,0)</f>
        <v>33</v>
      </c>
      <c r="H1561" s="11" t="s">
        <v>191</v>
      </c>
    </row>
    <row r="1562" spans="1:8" ht="15" customHeight="1">
      <c r="A1562" s="15">
        <v>45848.656886574077</v>
      </c>
      <c r="B1562" s="6" t="s">
        <v>56</v>
      </c>
      <c r="C1562" s="11">
        <v>10796</v>
      </c>
      <c r="D1562" s="17">
        <v>10</v>
      </c>
      <c r="E1562" s="11" t="s">
        <v>81</v>
      </c>
      <c r="F1562" s="11"/>
      <c r="G1562">
        <f>_xlfn.XLOOKUP(B1562,[1]Hoja1!$A:$A,[1]Hoja1!$G:$G,0)</f>
        <v>33</v>
      </c>
      <c r="H1562" s="11" t="s">
        <v>192</v>
      </c>
    </row>
    <row r="1563" spans="1:8" ht="15" customHeight="1">
      <c r="A1563" s="15">
        <v>45848.656886574077</v>
      </c>
      <c r="B1563" s="6" t="s">
        <v>21</v>
      </c>
      <c r="C1563" s="11">
        <v>61722</v>
      </c>
      <c r="D1563" s="17">
        <v>8</v>
      </c>
      <c r="E1563" s="11" t="s">
        <v>100</v>
      </c>
      <c r="F1563" s="11"/>
      <c r="G1563">
        <f>_xlfn.XLOOKUP(B1563,[1]Hoja1!$A:$A,[1]Hoja1!$G:$G,0)</f>
        <v>33</v>
      </c>
      <c r="H1563" s="11" t="s">
        <v>193</v>
      </c>
    </row>
    <row r="1564" spans="1:8" ht="15" customHeight="1">
      <c r="A1564" s="15">
        <v>45848.656886574077</v>
      </c>
      <c r="B1564" s="6" t="s">
        <v>36</v>
      </c>
      <c r="C1564" s="11">
        <v>94148</v>
      </c>
      <c r="D1564" s="17">
        <v>6</v>
      </c>
      <c r="E1564" s="11" t="s">
        <v>100</v>
      </c>
      <c r="F1564" s="11"/>
      <c r="G1564">
        <f>_xlfn.XLOOKUP(B1564,[1]Hoja1!$A:$A,[1]Hoja1!$G:$G,0)</f>
        <v>32</v>
      </c>
      <c r="H1564" s="11" t="s">
        <v>194</v>
      </c>
    </row>
    <row r="1565" spans="1:8" ht="15" customHeight="1">
      <c r="A1565" s="15">
        <v>45848.656886574077</v>
      </c>
      <c r="B1565" s="6" t="s">
        <v>8</v>
      </c>
      <c r="C1565" s="11">
        <v>169897</v>
      </c>
      <c r="D1565" s="17">
        <v>6</v>
      </c>
      <c r="E1565" s="11" t="s">
        <v>81</v>
      </c>
      <c r="F1565" s="11"/>
      <c r="G1565">
        <f>_xlfn.XLOOKUP(B1565,[1]Hoja1!$A:$A,[1]Hoja1!$G:$G,0)</f>
        <v>42</v>
      </c>
      <c r="H1565" s="11" t="s">
        <v>195</v>
      </c>
    </row>
    <row r="1566" spans="1:8" ht="15" customHeight="1">
      <c r="A1566" s="15">
        <v>45848.656886574077</v>
      </c>
      <c r="B1566" s="6" t="s">
        <v>25</v>
      </c>
      <c r="C1566" s="11">
        <v>237559</v>
      </c>
      <c r="D1566" s="17">
        <v>12</v>
      </c>
      <c r="E1566" s="11" t="s">
        <v>81</v>
      </c>
      <c r="F1566" s="11"/>
      <c r="G1566">
        <f>_xlfn.XLOOKUP(B1566,[1]Hoja1!$A:$A,[1]Hoja1!$G:$G,0)</f>
        <v>33</v>
      </c>
      <c r="H1566" s="11" t="s">
        <v>196</v>
      </c>
    </row>
    <row r="1567" spans="1:8" ht="15" customHeight="1">
      <c r="A1567" s="15">
        <v>45848.656886574077</v>
      </c>
      <c r="B1567" s="6" t="s">
        <v>45</v>
      </c>
      <c r="C1567" s="11">
        <v>170800</v>
      </c>
      <c r="D1567" s="17">
        <v>8</v>
      </c>
      <c r="E1567" s="11" t="s">
        <v>81</v>
      </c>
      <c r="F1567" s="11"/>
      <c r="G1567">
        <f>_xlfn.XLOOKUP(B1567,[1]Hoja1!$A:$A,[1]Hoja1!$G:$G,0)</f>
        <v>29</v>
      </c>
      <c r="H1567" s="11" t="s">
        <v>197</v>
      </c>
    </row>
    <row r="1568" spans="1:8" ht="15" customHeight="1">
      <c r="A1568" s="15">
        <v>45847</v>
      </c>
      <c r="B1568" s="6" t="s">
        <v>39</v>
      </c>
      <c r="C1568" s="11">
        <v>43573</v>
      </c>
      <c r="D1568" s="17">
        <v>9</v>
      </c>
      <c r="E1568" s="11" t="s">
        <v>81</v>
      </c>
      <c r="F1568" s="11"/>
      <c r="G1568">
        <f>_xlfn.XLOOKUP(B1568,[1]Hoja1!$A:$A,[1]Hoja1!$G:$G,0)</f>
        <v>35</v>
      </c>
      <c r="H1568" s="11" t="s">
        <v>198</v>
      </c>
    </row>
    <row r="1569" spans="1:8" ht="15" customHeight="1">
      <c r="A1569" s="15">
        <v>45848.656886574077</v>
      </c>
      <c r="B1569" s="6" t="s">
        <v>37</v>
      </c>
      <c r="C1569" s="11">
        <v>143496</v>
      </c>
      <c r="D1569" s="17">
        <v>10</v>
      </c>
      <c r="E1569" s="6" t="s">
        <v>143</v>
      </c>
      <c r="F1569" s="11"/>
      <c r="G1569">
        <f>_xlfn.XLOOKUP(B1569,[1]Hoja1!$A:$A,[1]Hoja1!$G:$G,0)</f>
        <v>32</v>
      </c>
      <c r="H1569" s="11" t="s">
        <v>199</v>
      </c>
    </row>
    <row r="1570" spans="1:8" ht="15" customHeight="1">
      <c r="A1570" s="15">
        <v>45848.656886574077</v>
      </c>
      <c r="B1570" s="6" t="s">
        <v>71</v>
      </c>
      <c r="C1570" s="11"/>
      <c r="D1570" s="17">
        <v>18</v>
      </c>
      <c r="E1570" s="11" t="s">
        <v>81</v>
      </c>
      <c r="F1570" s="11"/>
      <c r="G1570">
        <f>_xlfn.XLOOKUP(B1570,[1]Hoja1!$A:$A,[1]Hoja1!$G:$G,0)</f>
        <v>33</v>
      </c>
      <c r="H1570" s="11" t="s">
        <v>200</v>
      </c>
    </row>
    <row r="1571" spans="1:8" ht="15" customHeight="1">
      <c r="A1571" s="15">
        <v>45848.656886574077</v>
      </c>
      <c r="B1571" s="6" t="s">
        <v>145</v>
      </c>
      <c r="C1571" s="11">
        <v>209378</v>
      </c>
      <c r="D1571" s="17">
        <v>9</v>
      </c>
      <c r="E1571" s="11" t="s">
        <v>81</v>
      </c>
      <c r="F1571" s="11"/>
      <c r="G1571">
        <f>_xlfn.XLOOKUP(B1571,[1]Hoja1!$A:$A,[1]Hoja1!$G:$G,0)</f>
        <v>40</v>
      </c>
      <c r="H1571" s="11" t="s">
        <v>201</v>
      </c>
    </row>
    <row r="1572" spans="1:8" ht="15" customHeight="1">
      <c r="A1572" s="15">
        <v>45848.656886574077</v>
      </c>
      <c r="B1572" s="6" t="s">
        <v>34</v>
      </c>
      <c r="C1572" s="11">
        <v>20529</v>
      </c>
      <c r="D1572" s="17">
        <v>8</v>
      </c>
      <c r="E1572" s="11" t="s">
        <v>81</v>
      </c>
      <c r="F1572" s="11"/>
      <c r="G1572">
        <f>_xlfn.XLOOKUP(B1572,[1]Hoja1!$A:$A,[1]Hoja1!$G:$G,0)</f>
        <v>38</v>
      </c>
      <c r="H1572" s="11" t="s">
        <v>202</v>
      </c>
    </row>
    <row r="1573" spans="1:8" ht="15" customHeight="1">
      <c r="A1573" s="15">
        <v>45848.656886574077</v>
      </c>
      <c r="B1573" s="6" t="s">
        <v>93</v>
      </c>
      <c r="C1573" s="11">
        <v>408713</v>
      </c>
      <c r="D1573" s="17">
        <v>9</v>
      </c>
      <c r="E1573" s="11" t="s">
        <v>81</v>
      </c>
      <c r="F1573" s="11"/>
      <c r="G1573">
        <f>_xlfn.XLOOKUP(B1573,[1]Hoja1!$A:$A,[1]Hoja1!$G:$G,0)</f>
        <v>30</v>
      </c>
      <c r="H1573" s="11" t="s">
        <v>203</v>
      </c>
    </row>
    <row r="1574" spans="1:8" ht="15" customHeight="1">
      <c r="A1574" s="15">
        <v>45848.656886574077</v>
      </c>
      <c r="B1574" s="6" t="s">
        <v>46</v>
      </c>
      <c r="C1574" s="11">
        <v>144649</v>
      </c>
      <c r="D1574" s="17">
        <v>6</v>
      </c>
      <c r="E1574" s="11" t="s">
        <v>81</v>
      </c>
      <c r="F1574" s="11"/>
      <c r="G1574">
        <f>_xlfn.XLOOKUP(B1574,[1]Hoja1!$A:$A,[1]Hoja1!$G:$G,0)</f>
        <v>30</v>
      </c>
      <c r="H1574" s="11" t="s">
        <v>204</v>
      </c>
    </row>
    <row r="1575" spans="1:8" ht="15" customHeight="1">
      <c r="A1575" s="15">
        <v>45848.656886574077</v>
      </c>
      <c r="B1575" s="6" t="s">
        <v>72</v>
      </c>
      <c r="C1575" s="11">
        <v>295790</v>
      </c>
      <c r="D1575" s="17">
        <v>20</v>
      </c>
      <c r="E1575" s="11" t="s">
        <v>81</v>
      </c>
      <c r="F1575" s="11"/>
      <c r="G1575">
        <f>_xlfn.XLOOKUP(B1575,[1]Hoja1!$A:$A,[1]Hoja1!$G:$G,0)</f>
        <v>30</v>
      </c>
      <c r="H1575" s="11" t="s">
        <v>205</v>
      </c>
    </row>
    <row r="1576" spans="1:8" ht="15" customHeight="1">
      <c r="A1576" s="15">
        <v>45847</v>
      </c>
      <c r="B1576" s="6" t="s">
        <v>66</v>
      </c>
      <c r="C1576" s="11">
        <v>196965</v>
      </c>
      <c r="D1576" s="17">
        <v>7</v>
      </c>
      <c r="E1576" s="11" t="s">
        <v>81</v>
      </c>
      <c r="F1576" s="11"/>
      <c r="G1576">
        <f>_xlfn.XLOOKUP(B1576,[1]Hoja1!$A:$A,[1]Hoja1!$G:$G,0)</f>
        <v>33</v>
      </c>
      <c r="H1576" s="11" t="s">
        <v>206</v>
      </c>
    </row>
    <row r="1577" spans="1:8" ht="15" customHeight="1">
      <c r="A1577" s="15">
        <v>45848.656886574077</v>
      </c>
      <c r="B1577" s="6" t="s">
        <v>32</v>
      </c>
      <c r="C1577" s="11">
        <v>38823</v>
      </c>
      <c r="D1577" s="17">
        <v>7</v>
      </c>
      <c r="E1577" s="11" t="s">
        <v>81</v>
      </c>
      <c r="F1577" s="11"/>
      <c r="G1577">
        <f>_xlfn.XLOOKUP(B1577,[1]Hoja1!$A:$A,[1]Hoja1!$G:$G,0)</f>
        <v>30</v>
      </c>
      <c r="H1577" s="11" t="s">
        <v>207</v>
      </c>
    </row>
    <row r="1578" spans="1:8" ht="15" customHeight="1">
      <c r="A1578" s="15">
        <v>45848.656886574077</v>
      </c>
      <c r="B1578" s="6" t="s">
        <v>35</v>
      </c>
      <c r="C1578" s="11">
        <v>59202</v>
      </c>
      <c r="D1578" s="17">
        <v>9</v>
      </c>
      <c r="E1578" s="11"/>
      <c r="F1578" s="11"/>
      <c r="G1578">
        <f>_xlfn.XLOOKUP(B1578,[1]Hoja1!$A:$A,[1]Hoja1!$G:$G,0)</f>
        <v>35</v>
      </c>
      <c r="H1578" s="11"/>
    </row>
    <row r="1579" spans="1:8" ht="15" customHeight="1">
      <c r="A1579" s="15">
        <v>45848.656886574077</v>
      </c>
      <c r="B1579" s="6" t="s">
        <v>208</v>
      </c>
      <c r="C1579" s="11">
        <v>127800</v>
      </c>
      <c r="D1579" s="17"/>
      <c r="E1579" s="11"/>
      <c r="F1579" s="11"/>
      <c r="G1579">
        <f>_xlfn.XLOOKUP(B1579,[1]Hoja1!$A:$A,[1]Hoja1!$G:$G,0)</f>
        <v>0</v>
      </c>
      <c r="H1579" s="11"/>
    </row>
    <row r="1580" spans="1:8" ht="15" customHeight="1">
      <c r="A1580" s="15">
        <v>45848.656886574077</v>
      </c>
      <c r="B1580" s="6" t="s">
        <v>208</v>
      </c>
      <c r="C1580" s="11">
        <v>128119</v>
      </c>
      <c r="D1580" s="7"/>
      <c r="E1580" s="6"/>
      <c r="F1580" s="11"/>
      <c r="G1580">
        <f>_xlfn.XLOOKUP(B1580,[1]Hoja1!$A:$A,[1]Hoja1!$G:$G,0)</f>
        <v>0</v>
      </c>
      <c r="H1580" s="11"/>
    </row>
    <row r="1581" spans="1:8" ht="15" customHeight="1">
      <c r="A1581" s="15">
        <v>45848.656886574077</v>
      </c>
      <c r="B1581" s="6" t="s">
        <v>209</v>
      </c>
      <c r="C1581" s="11">
        <v>221178</v>
      </c>
      <c r="D1581" s="7"/>
      <c r="E1581" s="6"/>
      <c r="F1581" s="11">
        <v>596.79999999999995</v>
      </c>
      <c r="G1581">
        <f>_xlfn.XLOOKUP(B1581,[1]Hoja1!$A:$A,[1]Hoja1!$G:$G,0)</f>
        <v>0</v>
      </c>
      <c r="H1581" s="11"/>
    </row>
    <row r="1582" spans="1:8" ht="15" customHeight="1">
      <c r="A1582" s="15">
        <v>45848.656886574077</v>
      </c>
      <c r="B1582" s="6" t="s">
        <v>210</v>
      </c>
      <c r="C1582" s="11">
        <v>25957</v>
      </c>
      <c r="D1582" s="17"/>
      <c r="E1582" s="6"/>
      <c r="F1582" s="11"/>
      <c r="G1582">
        <f>_xlfn.XLOOKUP(B1582,[1]Hoja1!$A:$A,[1]Hoja1!$G:$G,0)</f>
        <v>0</v>
      </c>
      <c r="H1582" s="11"/>
    </row>
    <row r="1583" spans="1:8" ht="15" customHeight="1">
      <c r="A1583" s="15">
        <v>45848.656886574077</v>
      </c>
      <c r="B1583" s="6" t="s">
        <v>211</v>
      </c>
      <c r="C1583" s="11">
        <v>34925</v>
      </c>
      <c r="D1583" s="17"/>
      <c r="E1583" s="11"/>
      <c r="F1583" s="11"/>
      <c r="G1583">
        <f>_xlfn.XLOOKUP(B1583,[1]Hoja1!$A:$A,[1]Hoja1!$G:$G,0)</f>
        <v>0</v>
      </c>
      <c r="H1583" s="11"/>
    </row>
    <row r="1584" spans="1:8" ht="15" customHeight="1">
      <c r="A1584" s="15">
        <v>45848.656886574077</v>
      </c>
      <c r="B1584" s="6" t="s">
        <v>212</v>
      </c>
      <c r="C1584" s="11">
        <v>149439</v>
      </c>
      <c r="D1584" s="17"/>
      <c r="E1584" s="11"/>
      <c r="F1584" s="11">
        <v>173.6</v>
      </c>
      <c r="G1584">
        <f>_xlfn.XLOOKUP(B1584,[1]Hoja1!$A:$A,[1]Hoja1!$G:$G,0)</f>
        <v>0</v>
      </c>
      <c r="H1584" s="11"/>
    </row>
    <row r="1585" spans="1:8" ht="15" customHeight="1">
      <c r="A1585" s="15">
        <v>45848.656886574077</v>
      </c>
      <c r="B1585" s="6" t="s">
        <v>213</v>
      </c>
      <c r="C1585" s="11">
        <v>281626</v>
      </c>
      <c r="D1585" s="17"/>
      <c r="E1585" s="11"/>
      <c r="F1585" s="11">
        <v>205.2</v>
      </c>
      <c r="G1585">
        <f>_xlfn.XLOOKUP(B1585,[1]Hoja1!$A:$A,[1]Hoja1!$G:$G,0)</f>
        <v>0</v>
      </c>
      <c r="H1585" s="11"/>
    </row>
    <row r="1586" spans="1:8" ht="15" customHeight="1">
      <c r="A1586" s="15">
        <v>45848.656886574077</v>
      </c>
      <c r="B1586" s="6" t="s">
        <v>82</v>
      </c>
      <c r="C1586" s="11">
        <v>452914</v>
      </c>
      <c r="D1586" s="17">
        <v>5</v>
      </c>
      <c r="E1586" s="11"/>
      <c r="F1586" s="11"/>
      <c r="G1586">
        <f>_xlfn.XLOOKUP(B1586,[1]Hoja1!$A:$A,[1]Hoja1!$G:$G,0)</f>
        <v>38</v>
      </c>
      <c r="H1586" s="11"/>
    </row>
    <row r="1587" spans="1:8" ht="15" customHeight="1">
      <c r="A1587" s="15">
        <v>45848.656886574077</v>
      </c>
      <c r="B1587" s="6" t="s">
        <v>45</v>
      </c>
      <c r="C1587" s="11">
        <v>170800</v>
      </c>
      <c r="D1587" s="7">
        <v>9</v>
      </c>
      <c r="E1587" s="11" t="s">
        <v>214</v>
      </c>
      <c r="F1587" s="11"/>
      <c r="G1587">
        <f>_xlfn.XLOOKUP(B1587,[1]Hoja1!$A:$A,[1]Hoja1!$G:$G,0)</f>
        <v>29</v>
      </c>
      <c r="H1587" s="11" t="s">
        <v>197</v>
      </c>
    </row>
    <row r="1588" spans="1:8" ht="15" customHeight="1">
      <c r="A1588" s="15">
        <v>45848.656886574077</v>
      </c>
      <c r="B1588" s="6" t="s">
        <v>69</v>
      </c>
      <c r="C1588" s="11">
        <v>670</v>
      </c>
      <c r="D1588" s="17">
        <v>12.044</v>
      </c>
      <c r="E1588" s="6" t="s">
        <v>215</v>
      </c>
      <c r="F1588" s="11">
        <v>4986</v>
      </c>
      <c r="G1588">
        <f>_xlfn.XLOOKUP(B1588,[1]Hoja1!$A:$A,[1]Hoja1!$G:$G,0)</f>
        <v>35</v>
      </c>
      <c r="H1588" s="11"/>
    </row>
    <row r="1589" spans="1:8" ht="15" customHeight="1">
      <c r="A1589" s="15">
        <v>45848.656886574077</v>
      </c>
      <c r="B1589" s="6" t="s">
        <v>38</v>
      </c>
      <c r="C1589" s="11">
        <v>449376</v>
      </c>
      <c r="D1589" s="17">
        <v>30</v>
      </c>
      <c r="E1589" s="11"/>
      <c r="F1589" s="11"/>
      <c r="G1589">
        <f>_xlfn.XLOOKUP(B1589,[1]Hoja1!$A:$A,[1]Hoja1!$G:$G,0)</f>
        <v>15</v>
      </c>
      <c r="H1589" s="11"/>
    </row>
    <row r="1590" spans="1:8" ht="15" customHeight="1">
      <c r="A1590" s="15">
        <v>45848.656886574077</v>
      </c>
      <c r="B1590" s="6" t="s">
        <v>216</v>
      </c>
      <c r="C1590" s="11">
        <v>338450</v>
      </c>
      <c r="D1590" s="17">
        <v>12.319000000000001</v>
      </c>
      <c r="E1590" s="11" t="s">
        <v>217</v>
      </c>
      <c r="F1590" s="11"/>
      <c r="G1590">
        <f>_xlfn.XLOOKUP(B1590,[1]Hoja1!$A:$A,[1]Hoja1!$G:$G,0)</f>
        <v>21</v>
      </c>
      <c r="H1590" s="11"/>
    </row>
    <row r="1591" spans="1:8" ht="15" customHeight="1">
      <c r="A1591" s="15">
        <v>45848.656886574077</v>
      </c>
      <c r="B1591" s="6" t="s">
        <v>148</v>
      </c>
      <c r="C1591" s="11">
        <v>192363</v>
      </c>
      <c r="D1591" s="17">
        <v>22</v>
      </c>
      <c r="E1591" s="11"/>
      <c r="F1591" s="11"/>
      <c r="G1591">
        <f>_xlfn.XLOOKUP(B1591,[1]Hoja1!$A:$A,[1]Hoja1!$G:$G,0)</f>
        <v>15</v>
      </c>
      <c r="H1591" s="11"/>
    </row>
    <row r="1592" spans="1:8" ht="15" customHeight="1">
      <c r="A1592" s="15">
        <v>45848.656886574077</v>
      </c>
      <c r="B1592" s="6" t="s">
        <v>67</v>
      </c>
      <c r="C1592" s="11">
        <v>994484</v>
      </c>
      <c r="D1592" s="17">
        <v>18.571000000000002</v>
      </c>
      <c r="E1592" s="11" t="s">
        <v>218</v>
      </c>
      <c r="F1592" s="11"/>
      <c r="G1592">
        <f>_xlfn.XLOOKUP(B1592,[1]Hoja1!$A:$A,[1]Hoja1!$G:$G,0)</f>
        <v>19</v>
      </c>
      <c r="H1592" s="11"/>
    </row>
    <row r="1593" spans="1:8" ht="15" customHeight="1">
      <c r="A1593" s="15">
        <v>45848.656886574077</v>
      </c>
      <c r="B1593" s="6" t="s">
        <v>62</v>
      </c>
      <c r="C1593" s="11">
        <v>198158</v>
      </c>
      <c r="D1593" s="17">
        <v>10</v>
      </c>
      <c r="E1593" s="11"/>
      <c r="F1593" s="11"/>
      <c r="G1593">
        <f>_xlfn.XLOOKUP(B1593,[1]Hoja1!$A:$A,[1]Hoja1!$G:$G,0)</f>
        <v>39</v>
      </c>
      <c r="H1593" s="11"/>
    </row>
    <row r="1594" spans="1:8" ht="15" customHeight="1">
      <c r="A1594" s="15">
        <v>45848.656886574077</v>
      </c>
      <c r="B1594" s="6" t="s">
        <v>22</v>
      </c>
      <c r="C1594" s="11">
        <v>169691</v>
      </c>
      <c r="D1594" s="17">
        <v>11</v>
      </c>
      <c r="E1594" s="11"/>
      <c r="F1594" s="11"/>
      <c r="G1594">
        <f>_xlfn.XLOOKUP(B1594,[1]Hoja1!$A:$A,[1]Hoja1!$G:$G,0)</f>
        <v>38</v>
      </c>
      <c r="H1594" s="11"/>
    </row>
    <row r="1595" spans="1:8" ht="15" customHeight="1">
      <c r="A1595" s="15">
        <v>45847</v>
      </c>
      <c r="B1595" s="6" t="s">
        <v>156</v>
      </c>
      <c r="C1595" s="11">
        <v>103694</v>
      </c>
      <c r="D1595" s="17">
        <v>6</v>
      </c>
      <c r="E1595" s="11" t="s">
        <v>81</v>
      </c>
      <c r="F1595" s="11"/>
      <c r="G1595">
        <f>_xlfn.XLOOKUP(B1595,[1]Hoja1!$A:$A,[1]Hoja1!$G:$G,0)</f>
        <v>35</v>
      </c>
      <c r="H1595" s="11"/>
    </row>
    <row r="1596" spans="1:8" ht="15" customHeight="1">
      <c r="A1596" s="15">
        <v>45848.656886574077</v>
      </c>
      <c r="B1596" s="6" t="s">
        <v>137</v>
      </c>
      <c r="C1596" s="11">
        <v>74547</v>
      </c>
      <c r="D1596" s="17">
        <v>6</v>
      </c>
      <c r="E1596" s="11"/>
      <c r="F1596" s="11"/>
      <c r="G1596">
        <f>_xlfn.XLOOKUP(B1596,[1]Hoja1!$A:$A,[1]Hoja1!$G:$G,0)</f>
        <v>33</v>
      </c>
      <c r="H1596" s="11"/>
    </row>
    <row r="1597" spans="1:8" ht="15" customHeight="1">
      <c r="A1597" s="15">
        <v>45847</v>
      </c>
      <c r="B1597" s="6" t="s">
        <v>55</v>
      </c>
      <c r="C1597" s="11">
        <v>202181</v>
      </c>
      <c r="D1597" s="17">
        <v>11</v>
      </c>
      <c r="E1597" s="11"/>
      <c r="F1597" s="11"/>
      <c r="G1597">
        <f>_xlfn.XLOOKUP(B1597,[1]Hoja1!$A:$A,[1]Hoja1!$G:$G,0)</f>
        <v>38</v>
      </c>
      <c r="H1597" s="11"/>
    </row>
    <row r="1598" spans="1:8" ht="15" customHeight="1">
      <c r="A1598" s="15">
        <v>45847</v>
      </c>
      <c r="B1598" s="6" t="s">
        <v>54</v>
      </c>
      <c r="C1598" s="11">
        <v>6170</v>
      </c>
      <c r="D1598" s="17">
        <v>6</v>
      </c>
      <c r="E1598" s="11"/>
      <c r="F1598" s="11"/>
      <c r="G1598">
        <f>_xlfn.XLOOKUP(B1598,[1]Hoja1!$A:$A,[1]Hoja1!$G:$G,0)</f>
        <v>31</v>
      </c>
      <c r="H1598" s="11"/>
    </row>
    <row r="1599" spans="1:8" ht="15" customHeight="1">
      <c r="A1599" s="15">
        <v>45848.656886574077</v>
      </c>
      <c r="B1599" s="6" t="s">
        <v>99</v>
      </c>
      <c r="C1599" s="11">
        <v>17252</v>
      </c>
      <c r="D1599" s="17">
        <v>6</v>
      </c>
      <c r="E1599" s="11"/>
      <c r="F1599" s="11"/>
      <c r="G1599">
        <f>_xlfn.XLOOKUP(B1599,[1]Hoja1!$A:$A,[1]Hoja1!$G:$G,0)</f>
        <v>32</v>
      </c>
      <c r="H1599" s="11"/>
    </row>
    <row r="1600" spans="1:8" ht="15" customHeight="1">
      <c r="A1600" s="15">
        <v>45848.656886574077</v>
      </c>
      <c r="B1600" s="6" t="s">
        <v>60</v>
      </c>
      <c r="C1600" s="11">
        <v>574885</v>
      </c>
      <c r="D1600" s="17">
        <v>9.5909999999999993</v>
      </c>
      <c r="E1600" s="11" t="s">
        <v>218</v>
      </c>
      <c r="F1600" s="11"/>
      <c r="G1600">
        <f>_xlfn.XLOOKUP(B1600,[1]Hoja1!$A:$A,[1]Hoja1!$G:$G,0)</f>
        <v>29</v>
      </c>
      <c r="H1600" s="11"/>
    </row>
    <row r="1601" spans="1:8" ht="15" customHeight="1">
      <c r="A1601" s="15">
        <v>45847</v>
      </c>
      <c r="B1601" s="6" t="s">
        <v>70</v>
      </c>
      <c r="C1601" s="11">
        <v>238499</v>
      </c>
      <c r="D1601" s="17">
        <v>6</v>
      </c>
      <c r="E1601" s="11"/>
      <c r="F1601" s="11"/>
      <c r="G1601">
        <f>_xlfn.XLOOKUP(B1601,[1]Hoja1!$A:$A,[1]Hoja1!$G:$G,0)</f>
        <v>33</v>
      </c>
      <c r="H1601" s="11" t="s">
        <v>165</v>
      </c>
    </row>
    <row r="1602" spans="1:8" ht="15" customHeight="1">
      <c r="A1602" s="15">
        <v>45848.656886574077</v>
      </c>
      <c r="B1602" s="6" t="s">
        <v>59</v>
      </c>
      <c r="C1602" s="11">
        <v>277871</v>
      </c>
      <c r="D1602" s="17">
        <v>4</v>
      </c>
      <c r="E1602" s="11"/>
      <c r="F1602" s="11"/>
      <c r="G1602">
        <f>_xlfn.XLOOKUP(B1602,[1]Hoja1!$A:$A,[1]Hoja1!$G:$G,0)</f>
        <v>28</v>
      </c>
      <c r="H1602" s="11"/>
    </row>
    <row r="1603" spans="1:8" ht="15" customHeight="1">
      <c r="A1603" s="15">
        <v>45848.656886574077</v>
      </c>
      <c r="B1603" s="6" t="s">
        <v>52</v>
      </c>
      <c r="C1603" s="11">
        <v>32737</v>
      </c>
      <c r="D1603" s="17">
        <v>4</v>
      </c>
      <c r="E1603" s="11"/>
      <c r="F1603" s="11"/>
      <c r="G1603">
        <f>_xlfn.XLOOKUP(B1603,[1]Hoja1!$A:$A,[1]Hoja1!$G:$G,0)</f>
        <v>33</v>
      </c>
      <c r="H1603" s="11"/>
    </row>
    <row r="1604" spans="1:8" ht="15" customHeight="1">
      <c r="A1604" s="15">
        <v>45848.656886574077</v>
      </c>
      <c r="B1604" s="6" t="s">
        <v>134</v>
      </c>
      <c r="C1604" s="11">
        <v>431420</v>
      </c>
      <c r="D1604" s="17">
        <v>27</v>
      </c>
      <c r="E1604" s="11"/>
      <c r="F1604" s="11"/>
      <c r="G1604">
        <f>_xlfn.XLOOKUP(B1604,[1]Hoja1!$A:$A,[1]Hoja1!$G:$G,0)</f>
        <v>12</v>
      </c>
      <c r="H1604" s="11" t="s">
        <v>178</v>
      </c>
    </row>
    <row r="1605" spans="1:8" ht="15" customHeight="1">
      <c r="A1605" s="15">
        <v>45848.656886574077</v>
      </c>
      <c r="B1605" s="6" t="s">
        <v>16</v>
      </c>
      <c r="C1605" s="11">
        <v>211828</v>
      </c>
      <c r="D1605" s="17">
        <v>11</v>
      </c>
      <c r="E1605" s="11"/>
      <c r="F1605" s="11"/>
      <c r="G1605">
        <f>_xlfn.XLOOKUP(B1605,[1]Hoja1!$A:$A,[1]Hoja1!$G:$G,0)</f>
        <v>33</v>
      </c>
      <c r="H1605" s="11" t="s">
        <v>219</v>
      </c>
    </row>
    <row r="1606" spans="1:8" ht="15" customHeight="1">
      <c r="A1606" s="15">
        <v>45848.656886574077</v>
      </c>
      <c r="B1606" s="6" t="s">
        <v>40</v>
      </c>
      <c r="C1606" s="11">
        <v>143826</v>
      </c>
      <c r="D1606" s="17">
        <v>5</v>
      </c>
      <c r="E1606" s="11"/>
      <c r="F1606" s="11"/>
      <c r="G1606">
        <f>_xlfn.XLOOKUP(B1606,[1]Hoja1!$A:$A,[1]Hoja1!$G:$G,0)</f>
        <v>33</v>
      </c>
      <c r="H1606" s="11" t="s">
        <v>220</v>
      </c>
    </row>
    <row r="1607" spans="1:8" ht="15" customHeight="1">
      <c r="A1607" s="15">
        <v>45848.656886574077</v>
      </c>
      <c r="B1607" s="6" t="s">
        <v>28</v>
      </c>
      <c r="C1607" s="11">
        <v>217361</v>
      </c>
      <c r="D1607" s="17">
        <v>8</v>
      </c>
      <c r="E1607" s="11"/>
      <c r="F1607" s="11"/>
      <c r="G1607">
        <f>_xlfn.XLOOKUP(B1607,[1]Hoja1!$A:$A,[1]Hoja1!$G:$G,0)</f>
        <v>43</v>
      </c>
      <c r="H1607" s="11" t="s">
        <v>221</v>
      </c>
    </row>
    <row r="1608" spans="1:8" ht="15" customHeight="1">
      <c r="A1608" s="15">
        <v>45848.656886574077</v>
      </c>
      <c r="B1608" s="6" t="s">
        <v>15</v>
      </c>
      <c r="C1608" s="11">
        <v>176314</v>
      </c>
      <c r="D1608" s="17">
        <v>17</v>
      </c>
      <c r="E1608" s="11"/>
      <c r="F1608" s="11"/>
      <c r="G1608">
        <f>_xlfn.XLOOKUP(B1608,[1]Hoja1!$A:$A,[1]Hoja1!$G:$G,0)</f>
        <v>16</v>
      </c>
      <c r="H1608" s="11" t="s">
        <v>222</v>
      </c>
    </row>
    <row r="1609" spans="1:8" ht="15" customHeight="1">
      <c r="A1609" s="15">
        <v>45847</v>
      </c>
      <c r="B1609" s="6" t="s">
        <v>20</v>
      </c>
      <c r="C1609" s="11">
        <v>204442</v>
      </c>
      <c r="D1609" s="17">
        <v>6</v>
      </c>
      <c r="E1609" s="11"/>
      <c r="F1609" s="11"/>
      <c r="G1609">
        <f>_xlfn.XLOOKUP(B1609,[1]Hoja1!$A:$A,[1]Hoja1!$G:$G,0)</f>
        <v>26</v>
      </c>
      <c r="H1609" s="11" t="s">
        <v>84</v>
      </c>
    </row>
    <row r="1610" spans="1:8" ht="15" customHeight="1">
      <c r="A1610" s="15">
        <v>45848.656886574077</v>
      </c>
      <c r="B1610" s="6" t="s">
        <v>11</v>
      </c>
      <c r="C1610" s="11">
        <v>54198</v>
      </c>
      <c r="D1610" s="17">
        <v>9</v>
      </c>
      <c r="E1610" s="11"/>
      <c r="F1610" s="11"/>
      <c r="G1610">
        <f>_xlfn.XLOOKUP(B1610,[1]Hoja1!$A:$A,[1]Hoja1!$G:$G,0)</f>
        <v>35</v>
      </c>
      <c r="H1610" s="11" t="s">
        <v>223</v>
      </c>
    </row>
    <row r="1611" spans="1:8" ht="15" customHeight="1">
      <c r="A1611" s="15">
        <v>45847</v>
      </c>
      <c r="B1611" s="6" t="s">
        <v>41</v>
      </c>
      <c r="C1611" s="11">
        <v>54263</v>
      </c>
      <c r="D1611" s="17">
        <v>6</v>
      </c>
      <c r="E1611" s="11"/>
      <c r="F1611" s="11"/>
      <c r="G1611">
        <f>_xlfn.XLOOKUP(B1611,[1]Hoja1!$A:$A,[1]Hoja1!$G:$G,0)</f>
        <v>33</v>
      </c>
      <c r="H1611" s="11" t="s">
        <v>190</v>
      </c>
    </row>
    <row r="1612" spans="1:8" ht="15" customHeight="1">
      <c r="A1612" s="15">
        <v>45848.656886574077</v>
      </c>
      <c r="B1612" s="6" t="s">
        <v>30</v>
      </c>
      <c r="C1612" s="11">
        <v>82967</v>
      </c>
      <c r="D1612" s="17">
        <v>7</v>
      </c>
      <c r="E1612" s="11"/>
      <c r="F1612" s="11"/>
      <c r="G1612">
        <f>_xlfn.XLOOKUP(B1612,[1]Hoja1!$A:$A,[1]Hoja1!$G:$G,0)</f>
        <v>33</v>
      </c>
      <c r="H1612" s="11" t="s">
        <v>224</v>
      </c>
    </row>
    <row r="1613" spans="1:8" ht="15" customHeight="1">
      <c r="A1613" s="15">
        <v>45848.656886574077</v>
      </c>
      <c r="B1613" s="6" t="s">
        <v>37</v>
      </c>
      <c r="C1613" s="11">
        <v>143678</v>
      </c>
      <c r="D1613" s="17">
        <v>7</v>
      </c>
      <c r="E1613" s="11" t="s">
        <v>225</v>
      </c>
      <c r="F1613" s="11"/>
      <c r="G1613">
        <f>_xlfn.XLOOKUP(B1613,[1]Hoja1!$A:$A,[1]Hoja1!$G:$G,0)</f>
        <v>32</v>
      </c>
      <c r="H1613" s="11" t="s">
        <v>199</v>
      </c>
    </row>
    <row r="1614" spans="1:8" ht="15" customHeight="1">
      <c r="A1614" s="15">
        <v>45848.656886574077</v>
      </c>
      <c r="B1614" s="6" t="s">
        <v>53</v>
      </c>
      <c r="C1614" s="11">
        <v>117636</v>
      </c>
      <c r="D1614" s="17">
        <v>20</v>
      </c>
      <c r="E1614" s="11"/>
      <c r="F1614" s="11"/>
      <c r="G1614">
        <f>_xlfn.XLOOKUP(B1614,[1]Hoja1!$A:$A,[1]Hoja1!$G:$G,0)</f>
        <v>20</v>
      </c>
      <c r="H1614" s="11" t="s">
        <v>226</v>
      </c>
    </row>
    <row r="1615" spans="1:8" ht="15" customHeight="1">
      <c r="A1615" s="15">
        <v>45848.656886574077</v>
      </c>
      <c r="B1615" s="6" t="s">
        <v>27</v>
      </c>
      <c r="C1615" s="11">
        <v>199715</v>
      </c>
      <c r="D1615" s="17">
        <v>8</v>
      </c>
      <c r="E1615" s="11" t="s">
        <v>81</v>
      </c>
      <c r="F1615" s="11"/>
      <c r="G1615">
        <f>_xlfn.XLOOKUP(B1615,[1]Hoja1!$A:$A,[1]Hoja1!$G:$G,0)</f>
        <v>35</v>
      </c>
      <c r="H1615" s="11"/>
    </row>
    <row r="1616" spans="1:8" ht="15" customHeight="1">
      <c r="A1616" s="15">
        <v>45847</v>
      </c>
      <c r="B1616" s="6" t="s">
        <v>83</v>
      </c>
      <c r="C1616" s="11">
        <v>479521</v>
      </c>
      <c r="D1616" s="17">
        <v>28869</v>
      </c>
      <c r="E1616" s="11" t="s">
        <v>218</v>
      </c>
      <c r="F1616" s="11"/>
      <c r="G1616">
        <f>_xlfn.XLOOKUP(B1616,[1]Hoja1!$A:$A,[1]Hoja1!$G:$G,0)</f>
        <v>12</v>
      </c>
      <c r="H1616" s="11" t="s">
        <v>179</v>
      </c>
    </row>
    <row r="1617" spans="1:8" ht="15" customHeight="1">
      <c r="A1617" s="15">
        <v>45848.656886574077</v>
      </c>
      <c r="B1617" s="6" t="s">
        <v>10</v>
      </c>
      <c r="C1617" s="11">
        <v>144011</v>
      </c>
      <c r="D1617" s="17">
        <v>7</v>
      </c>
      <c r="E1617" s="11"/>
      <c r="F1617" s="11"/>
      <c r="G1617">
        <f>_xlfn.XLOOKUP(B1617,[1]Hoja1!$A:$A,[1]Hoja1!$G:$G,0)</f>
        <v>40</v>
      </c>
      <c r="H1617" s="11" t="s">
        <v>177</v>
      </c>
    </row>
    <row r="1618" spans="1:8" ht="15" customHeight="1">
      <c r="A1618" s="15">
        <v>45848.656886574077</v>
      </c>
      <c r="B1618" s="6" t="s">
        <v>120</v>
      </c>
      <c r="C1618" s="11">
        <v>329122</v>
      </c>
      <c r="D1618" s="17">
        <v>12</v>
      </c>
      <c r="E1618" s="11" t="s">
        <v>81</v>
      </c>
      <c r="F1618" s="11"/>
      <c r="G1618">
        <f>_xlfn.XLOOKUP(B1618,[1]Hoja1!$A:$A,[1]Hoja1!$G:$G,0)</f>
        <v>38</v>
      </c>
      <c r="H1618" s="11" t="s">
        <v>227</v>
      </c>
    </row>
    <row r="1619" spans="1:8" ht="15" customHeight="1">
      <c r="A1619" s="15">
        <v>45848.656886574077</v>
      </c>
      <c r="B1619" s="6" t="s">
        <v>18</v>
      </c>
      <c r="C1619" s="11">
        <v>159472</v>
      </c>
      <c r="D1619" s="17">
        <v>8</v>
      </c>
      <c r="E1619" s="11" t="s">
        <v>81</v>
      </c>
      <c r="F1619" s="11"/>
      <c r="G1619">
        <f>_xlfn.XLOOKUP(B1619,[1]Hoja1!$A:$A,[1]Hoja1!$G:$G,0)</f>
        <v>42</v>
      </c>
      <c r="H1619" s="11" t="s">
        <v>173</v>
      </c>
    </row>
    <row r="1620" spans="1:8" ht="15" customHeight="1">
      <c r="A1620" s="15">
        <v>45848.656886574077</v>
      </c>
      <c r="B1620" s="6" t="s">
        <v>15</v>
      </c>
      <c r="C1620" s="11">
        <v>176653</v>
      </c>
      <c r="D1620" s="7">
        <v>22</v>
      </c>
      <c r="E1620" s="11" t="s">
        <v>81</v>
      </c>
      <c r="F1620" s="11"/>
      <c r="G1620">
        <f>_xlfn.XLOOKUP(B1620,[1]Hoja1!$A:$A,[1]Hoja1!$G:$G,0)</f>
        <v>16</v>
      </c>
      <c r="H1620" s="11" t="s">
        <v>222</v>
      </c>
    </row>
    <row r="1621" spans="1:8" ht="15" customHeight="1">
      <c r="A1621" s="15">
        <v>45848.656886574077</v>
      </c>
      <c r="B1621" s="6" t="s">
        <v>26</v>
      </c>
      <c r="C1621" s="11">
        <v>626639</v>
      </c>
      <c r="D1621" s="17">
        <v>9</v>
      </c>
      <c r="E1621" s="11" t="s">
        <v>81</v>
      </c>
      <c r="F1621" s="11"/>
      <c r="G1621">
        <f>_xlfn.XLOOKUP(B1621,[1]Hoja1!$A:$A,[1]Hoja1!$G:$G,0)</f>
        <v>17</v>
      </c>
      <c r="H1621" s="11" t="s">
        <v>228</v>
      </c>
    </row>
    <row r="1622" spans="1:8" ht="15" customHeight="1">
      <c r="A1622" s="15">
        <v>45848.656886574077</v>
      </c>
      <c r="B1622" s="6" t="s">
        <v>20</v>
      </c>
      <c r="C1622" s="11">
        <v>204746</v>
      </c>
      <c r="D1622" s="7">
        <v>10</v>
      </c>
      <c r="E1622" s="11" t="s">
        <v>81</v>
      </c>
      <c r="F1622" s="11"/>
      <c r="G1622">
        <f>_xlfn.XLOOKUP(B1622,[1]Hoja1!$A:$A,[1]Hoja1!$G:$G,0)</f>
        <v>26</v>
      </c>
      <c r="H1622" s="11" t="s">
        <v>229</v>
      </c>
    </row>
    <row r="1623" spans="1:8" ht="15" customHeight="1">
      <c r="A1623" s="15">
        <v>45848.656886574077</v>
      </c>
      <c r="B1623" s="6" t="s">
        <v>12</v>
      </c>
      <c r="C1623" s="11">
        <v>56660</v>
      </c>
      <c r="D1623" s="17">
        <v>6</v>
      </c>
      <c r="E1623" s="11" t="s">
        <v>81</v>
      </c>
      <c r="F1623" s="11"/>
      <c r="G1623">
        <f>_xlfn.XLOOKUP(B1623,[1]Hoja1!$A:$A,[1]Hoja1!$G:$G,0)</f>
        <v>33</v>
      </c>
      <c r="H1623" s="11" t="s">
        <v>174</v>
      </c>
    </row>
    <row r="1624" spans="1:8" ht="15" customHeight="1">
      <c r="A1624" s="15">
        <v>45848.656886574077</v>
      </c>
      <c r="B1624" s="6" t="s">
        <v>63</v>
      </c>
      <c r="C1624" s="11">
        <v>14556</v>
      </c>
      <c r="D1624" s="17">
        <v>9</v>
      </c>
      <c r="E1624" s="11" t="s">
        <v>81</v>
      </c>
      <c r="F1624" s="11"/>
      <c r="G1624">
        <f>_xlfn.XLOOKUP(B1624,[1]Hoja1!$A:$A,[1]Hoja1!$G:$G,0)</f>
        <v>38</v>
      </c>
      <c r="H1624" s="11" t="s">
        <v>230</v>
      </c>
    </row>
    <row r="1625" spans="1:8" ht="15" customHeight="1">
      <c r="A1625" s="15">
        <v>45848.656886574077</v>
      </c>
      <c r="B1625" s="6" t="s">
        <v>83</v>
      </c>
      <c r="C1625" s="11"/>
      <c r="D1625" s="17">
        <v>60</v>
      </c>
      <c r="E1625" s="11"/>
      <c r="F1625" s="11"/>
      <c r="G1625">
        <f>_xlfn.XLOOKUP(B1625,[1]Hoja1!$A:$A,[1]Hoja1!$G:$G,0)</f>
        <v>12</v>
      </c>
      <c r="H1625" s="11" t="s">
        <v>231</v>
      </c>
    </row>
    <row r="1626" spans="1:8" ht="15" customHeight="1">
      <c r="A1626" s="15">
        <v>45848.656886574077</v>
      </c>
      <c r="B1626" s="6" t="s">
        <v>232</v>
      </c>
      <c r="C1626" s="11">
        <v>339418</v>
      </c>
      <c r="D1626" s="17">
        <v>11.13</v>
      </c>
      <c r="E1626" s="11" t="s">
        <v>233</v>
      </c>
      <c r="F1626" s="11"/>
      <c r="G1626">
        <f>_xlfn.XLOOKUP(B1626,[1]Hoja1!$A:$A,[1]Hoja1!$G:$G,0)</f>
        <v>33</v>
      </c>
      <c r="H1626" s="11" t="s">
        <v>234</v>
      </c>
    </row>
    <row r="1627" spans="1:8" ht="15" customHeight="1">
      <c r="A1627" s="15">
        <v>45848.656886574077</v>
      </c>
      <c r="B1627" s="6" t="s">
        <v>73</v>
      </c>
      <c r="C1627" s="11">
        <v>171448</v>
      </c>
      <c r="D1627" s="17">
        <v>10</v>
      </c>
      <c r="E1627" s="11" t="s">
        <v>81</v>
      </c>
      <c r="F1627" s="11"/>
      <c r="G1627">
        <f>_xlfn.XLOOKUP(B1627,[1]Hoja1!$A:$A,[1]Hoja1!$G:$G,0)</f>
        <v>38</v>
      </c>
      <c r="H1627" s="11" t="s">
        <v>175</v>
      </c>
    </row>
    <row r="1628" spans="1:8" ht="15" customHeight="1">
      <c r="A1628" s="15">
        <v>45848.656886574077</v>
      </c>
      <c r="B1628" s="6" t="s">
        <v>8</v>
      </c>
      <c r="C1628" s="11">
        <v>170102</v>
      </c>
      <c r="D1628" s="17">
        <v>7</v>
      </c>
      <c r="E1628" s="11" t="s">
        <v>81</v>
      </c>
      <c r="F1628" s="11"/>
      <c r="G1628">
        <f>_xlfn.XLOOKUP(B1628,[1]Hoja1!$A:$A,[1]Hoja1!$G:$G,0)</f>
        <v>42</v>
      </c>
      <c r="H1628" s="11" t="s">
        <v>195</v>
      </c>
    </row>
    <row r="1629" spans="1:8" ht="15" customHeight="1">
      <c r="A1629" s="15">
        <v>45848.656886574077</v>
      </c>
      <c r="B1629" s="6" t="s">
        <v>134</v>
      </c>
      <c r="C1629" s="11">
        <v>431726</v>
      </c>
      <c r="D1629" s="17">
        <v>26</v>
      </c>
      <c r="E1629" s="6" t="s">
        <v>81</v>
      </c>
      <c r="F1629" s="11"/>
      <c r="G1629">
        <f>_xlfn.XLOOKUP(B1629,[1]Hoja1!$A:$A,[1]Hoja1!$G:$G,0)</f>
        <v>12</v>
      </c>
      <c r="H1629" s="11" t="s">
        <v>179</v>
      </c>
    </row>
    <row r="1630" spans="1:8" ht="15" customHeight="1">
      <c r="A1630" s="15">
        <v>45848.656886574077</v>
      </c>
      <c r="B1630" s="6" t="s">
        <v>17</v>
      </c>
      <c r="C1630" s="11">
        <v>643563</v>
      </c>
      <c r="D1630" s="17">
        <v>28</v>
      </c>
      <c r="E1630" s="11" t="s">
        <v>81</v>
      </c>
      <c r="F1630" s="11"/>
      <c r="G1630">
        <f>_xlfn.XLOOKUP(B1630,[1]Hoja1!$A:$A,[1]Hoja1!$G:$G,0)</f>
        <v>14</v>
      </c>
      <c r="H1630" s="11" t="s">
        <v>181</v>
      </c>
    </row>
    <row r="1631" spans="1:8" ht="15" customHeight="1">
      <c r="A1631" s="15">
        <v>45848.656886574077</v>
      </c>
      <c r="B1631" s="6" t="s">
        <v>36</v>
      </c>
      <c r="C1631" s="11">
        <v>94266</v>
      </c>
      <c r="D1631" s="17">
        <v>6</v>
      </c>
      <c r="E1631" s="11" t="s">
        <v>100</v>
      </c>
      <c r="F1631" s="11"/>
      <c r="G1631">
        <f>_xlfn.XLOOKUP(B1631,[1]Hoja1!$A:$A,[1]Hoja1!$G:$G,0)</f>
        <v>32</v>
      </c>
      <c r="H1631" s="11" t="s">
        <v>194</v>
      </c>
    </row>
    <row r="1632" spans="1:8" ht="15" customHeight="1">
      <c r="A1632" s="15">
        <v>45848.656886574077</v>
      </c>
      <c r="B1632" s="6" t="s">
        <v>69</v>
      </c>
      <c r="C1632" s="11">
        <v>5304</v>
      </c>
      <c r="D1632" s="17">
        <v>8</v>
      </c>
      <c r="E1632" s="11" t="s">
        <v>81</v>
      </c>
      <c r="F1632" s="11"/>
      <c r="G1632">
        <f>_xlfn.XLOOKUP(B1632,[1]Hoja1!$A:$A,[1]Hoja1!$G:$G,0)</f>
        <v>35</v>
      </c>
      <c r="H1632" s="11" t="s">
        <v>235</v>
      </c>
    </row>
    <row r="1633" spans="1:8" ht="15" customHeight="1">
      <c r="A1633" s="15">
        <v>45848.656886574077</v>
      </c>
      <c r="B1633" s="6" t="s">
        <v>32</v>
      </c>
      <c r="C1633" s="11">
        <v>39011</v>
      </c>
      <c r="D1633" s="17">
        <v>7</v>
      </c>
      <c r="E1633" s="11" t="s">
        <v>81</v>
      </c>
      <c r="F1633" s="11"/>
      <c r="G1633">
        <f>_xlfn.XLOOKUP(B1633,[1]Hoja1!$A:$A,[1]Hoja1!$G:$G,0)</f>
        <v>30</v>
      </c>
      <c r="H1633" s="11" t="s">
        <v>207</v>
      </c>
    </row>
    <row r="1634" spans="1:8" ht="15" customHeight="1">
      <c r="A1634" s="15">
        <v>45848.656886574077</v>
      </c>
      <c r="B1634" s="6" t="s">
        <v>58</v>
      </c>
      <c r="C1634" s="11">
        <v>12536</v>
      </c>
      <c r="D1634" s="17">
        <v>7</v>
      </c>
      <c r="E1634" s="11" t="s">
        <v>236</v>
      </c>
      <c r="F1634" s="11"/>
      <c r="G1634">
        <f>_xlfn.XLOOKUP(B1634,[1]Hoja1!$A:$A,[1]Hoja1!$G:$G,0)</f>
        <v>35</v>
      </c>
      <c r="H1634" s="11" t="s">
        <v>237</v>
      </c>
    </row>
    <row r="1635" spans="1:8" ht="15" customHeight="1">
      <c r="A1635" s="15">
        <v>45848.656886574077</v>
      </c>
      <c r="B1635" s="6" t="s">
        <v>27</v>
      </c>
      <c r="C1635" s="11">
        <v>199854</v>
      </c>
      <c r="D1635" s="17">
        <v>5</v>
      </c>
      <c r="E1635" s="11" t="s">
        <v>81</v>
      </c>
      <c r="F1635" s="11"/>
      <c r="G1635">
        <f>_xlfn.XLOOKUP(B1635,[1]Hoja1!$A:$A,[1]Hoja1!$G:$G,0)</f>
        <v>35</v>
      </c>
      <c r="H1635" s="11" t="s">
        <v>238</v>
      </c>
    </row>
    <row r="1636" spans="1:8" ht="15" customHeight="1">
      <c r="A1636" s="15">
        <v>45848.656886574077</v>
      </c>
      <c r="B1636" s="6" t="s">
        <v>49</v>
      </c>
      <c r="C1636" s="11">
        <v>54766</v>
      </c>
      <c r="D1636" s="17">
        <v>9</v>
      </c>
      <c r="E1636" s="11" t="s">
        <v>100</v>
      </c>
      <c r="F1636" s="11"/>
      <c r="G1636">
        <f>_xlfn.XLOOKUP(B1636,[1]Hoja1!$A:$A,[1]Hoja1!$G:$G,0)</f>
        <v>35</v>
      </c>
      <c r="H1636" s="11" t="s">
        <v>239</v>
      </c>
    </row>
    <row r="1637" spans="1:8" ht="15" customHeight="1">
      <c r="A1637" s="15">
        <v>45848.656886574077</v>
      </c>
      <c r="B1637" s="6" t="s">
        <v>35</v>
      </c>
      <c r="C1637" s="11">
        <v>59505</v>
      </c>
      <c r="D1637" s="17">
        <v>9</v>
      </c>
      <c r="E1637" s="11" t="s">
        <v>100</v>
      </c>
      <c r="F1637" s="11"/>
      <c r="G1637">
        <f>_xlfn.XLOOKUP(B1637,[1]Hoja1!$A:$A,[1]Hoja1!$G:$G,0)</f>
        <v>35</v>
      </c>
      <c r="H1637" s="11" t="s">
        <v>240</v>
      </c>
    </row>
    <row r="1638" spans="1:8" ht="15" customHeight="1">
      <c r="A1638" s="15">
        <v>45848.656886574077</v>
      </c>
      <c r="B1638" s="6" t="s">
        <v>41</v>
      </c>
      <c r="C1638" s="11">
        <v>54478</v>
      </c>
      <c r="D1638" s="17">
        <v>7</v>
      </c>
      <c r="E1638" s="11" t="s">
        <v>100</v>
      </c>
      <c r="F1638" s="11"/>
      <c r="G1638">
        <f>_xlfn.XLOOKUP(B1638,[1]Hoja1!$A:$A,[1]Hoja1!$G:$G,0)</f>
        <v>33</v>
      </c>
      <c r="H1638" s="11" t="s">
        <v>190</v>
      </c>
    </row>
    <row r="1639" spans="1:8" ht="15" customHeight="1">
      <c r="A1639" s="15">
        <v>45848.656886574077</v>
      </c>
      <c r="B1639" s="6" t="s">
        <v>21</v>
      </c>
      <c r="C1639" s="11">
        <v>62024</v>
      </c>
      <c r="D1639" s="17">
        <v>9</v>
      </c>
      <c r="E1639" s="11" t="s">
        <v>100</v>
      </c>
      <c r="F1639" s="11"/>
      <c r="G1639">
        <f>_xlfn.XLOOKUP(B1639,[1]Hoja1!$A:$A,[1]Hoja1!$G:$G,0)</f>
        <v>33</v>
      </c>
      <c r="H1639" s="11" t="s">
        <v>193</v>
      </c>
    </row>
    <row r="1640" spans="1:8" ht="15" customHeight="1">
      <c r="A1640" s="15">
        <v>45848.656886574077</v>
      </c>
      <c r="B1640" s="6" t="s">
        <v>65</v>
      </c>
      <c r="C1640" s="11">
        <v>66068</v>
      </c>
      <c r="D1640" s="17">
        <v>7</v>
      </c>
      <c r="E1640" s="11" t="s">
        <v>100</v>
      </c>
      <c r="F1640" s="11"/>
      <c r="G1640">
        <f>_xlfn.XLOOKUP(B1640,[1]Hoja1!$A:$A,[1]Hoja1!$G:$G,0)</f>
        <v>31</v>
      </c>
      <c r="H1640" s="11" t="s">
        <v>176</v>
      </c>
    </row>
    <row r="1641" spans="1:8" ht="15" customHeight="1">
      <c r="A1641" s="15">
        <v>45848.656886574077</v>
      </c>
      <c r="B1641" s="6" t="s">
        <v>24</v>
      </c>
      <c r="C1641" s="11">
        <v>99668</v>
      </c>
      <c r="D1641" s="17">
        <v>3</v>
      </c>
      <c r="E1641" s="11" t="s">
        <v>81</v>
      </c>
      <c r="F1641" s="11"/>
      <c r="G1641">
        <f>_xlfn.XLOOKUP(B1641,[1]Hoja1!$A:$A,[1]Hoja1!$G:$G,0)</f>
        <v>33</v>
      </c>
      <c r="H1641" s="11" t="s">
        <v>191</v>
      </c>
    </row>
    <row r="1642" spans="1:8" ht="15" customHeight="1">
      <c r="A1642" s="15">
        <v>45848.656886574077</v>
      </c>
      <c r="B1642" s="6" t="s">
        <v>29</v>
      </c>
      <c r="C1642" s="11">
        <v>416832</v>
      </c>
      <c r="D1642" s="17">
        <v>12</v>
      </c>
      <c r="E1642" s="11" t="s">
        <v>81</v>
      </c>
      <c r="F1642" s="11"/>
      <c r="G1642">
        <f>_xlfn.XLOOKUP(B1642,[1]Hoja1!$A:$A,[1]Hoja1!$G:$G,0)</f>
        <v>33</v>
      </c>
      <c r="H1642" s="11" t="s">
        <v>180</v>
      </c>
    </row>
    <row r="1643" spans="1:8" ht="15" customHeight="1">
      <c r="A1643" s="15">
        <v>45848.656886574077</v>
      </c>
      <c r="B1643" s="6" t="s">
        <v>93</v>
      </c>
      <c r="C1643" s="11">
        <v>408868</v>
      </c>
      <c r="D1643" s="17">
        <v>6</v>
      </c>
      <c r="E1643" s="11" t="s">
        <v>81</v>
      </c>
      <c r="F1643" s="11"/>
      <c r="G1643">
        <f>_xlfn.XLOOKUP(B1643,[1]Hoja1!$A:$A,[1]Hoja1!$G:$G,0)</f>
        <v>30</v>
      </c>
      <c r="H1643" s="11" t="s">
        <v>203</v>
      </c>
    </row>
    <row r="1644" spans="1:8" ht="15" customHeight="1">
      <c r="A1644" s="15">
        <v>45848.656886574077</v>
      </c>
      <c r="B1644" s="6" t="s">
        <v>25</v>
      </c>
      <c r="C1644" s="11">
        <v>237867</v>
      </c>
      <c r="D1644" s="17">
        <v>10</v>
      </c>
      <c r="E1644" s="11" t="s">
        <v>81</v>
      </c>
      <c r="F1644" s="11"/>
      <c r="G1644">
        <f>_xlfn.XLOOKUP(B1644,[1]Hoja1!$A:$A,[1]Hoja1!$G:$G,0)</f>
        <v>33</v>
      </c>
      <c r="H1644" s="11" t="s">
        <v>196</v>
      </c>
    </row>
    <row r="1645" spans="1:8" ht="15" customHeight="1">
      <c r="A1645" s="15">
        <v>45848.656886574077</v>
      </c>
      <c r="B1645" s="6" t="s">
        <v>43</v>
      </c>
      <c r="C1645" s="11">
        <v>15962</v>
      </c>
      <c r="D1645" s="17">
        <v>5</v>
      </c>
      <c r="E1645" s="11" t="s">
        <v>81</v>
      </c>
      <c r="F1645" s="11"/>
      <c r="G1645">
        <f>_xlfn.XLOOKUP(B1645,[1]Hoja1!$A:$A,[1]Hoja1!$G:$G,0)</f>
        <v>35</v>
      </c>
      <c r="H1645" s="11" t="s">
        <v>241</v>
      </c>
    </row>
    <row r="1646" spans="1:8" ht="15" customHeight="1">
      <c r="A1646" s="15">
        <v>45848.656886574077</v>
      </c>
      <c r="B1646" s="6" t="s">
        <v>10</v>
      </c>
      <c r="C1646" s="11">
        <v>144310</v>
      </c>
      <c r="D1646" s="17">
        <v>7</v>
      </c>
      <c r="E1646" s="11" t="s">
        <v>81</v>
      </c>
      <c r="F1646" s="11"/>
      <c r="G1646">
        <f>_xlfn.XLOOKUP(B1646,[1]Hoja1!$A:$A,[1]Hoja1!$G:$G,0)</f>
        <v>40</v>
      </c>
      <c r="H1646" s="11" t="s">
        <v>177</v>
      </c>
    </row>
    <row r="1647" spans="1:8" ht="15" customHeight="1">
      <c r="A1647" s="15">
        <v>45848.656886574077</v>
      </c>
      <c r="B1647" s="6" t="s">
        <v>137</v>
      </c>
      <c r="C1647" s="11">
        <v>74682</v>
      </c>
      <c r="D1647" s="17">
        <v>6</v>
      </c>
      <c r="E1647" s="11" t="s">
        <v>81</v>
      </c>
      <c r="F1647" s="11"/>
      <c r="G1647">
        <f>_xlfn.XLOOKUP(B1647,[1]Hoja1!$A:$A,[1]Hoja1!$G:$G,0)</f>
        <v>33</v>
      </c>
      <c r="H1647" s="11" t="s">
        <v>242</v>
      </c>
    </row>
    <row r="1648" spans="1:8" ht="15" customHeight="1">
      <c r="A1648" s="15">
        <v>45848.656886574077</v>
      </c>
      <c r="B1648" s="6" t="s">
        <v>46</v>
      </c>
      <c r="C1648" s="11">
        <v>144764</v>
      </c>
      <c r="D1648" s="17">
        <v>6</v>
      </c>
      <c r="E1648" s="11" t="s">
        <v>81</v>
      </c>
      <c r="F1648" s="11"/>
      <c r="G1648">
        <f>_xlfn.XLOOKUP(B1648,[1]Hoja1!$A:$A,[1]Hoja1!$G:$G,0)</f>
        <v>30</v>
      </c>
      <c r="H1648" s="11" t="s">
        <v>204</v>
      </c>
    </row>
    <row r="1649" spans="1:8" ht="15" customHeight="1">
      <c r="A1649" s="15">
        <v>45848.656886574077</v>
      </c>
      <c r="B1649" s="6" t="s">
        <v>33</v>
      </c>
      <c r="C1649" s="11">
        <v>314583</v>
      </c>
      <c r="D1649" s="17">
        <v>9</v>
      </c>
      <c r="E1649" s="11" t="s">
        <v>81</v>
      </c>
      <c r="F1649" s="11"/>
      <c r="G1649">
        <f>_xlfn.XLOOKUP(B1649,[1]Hoja1!$A:$A,[1]Hoja1!$G:$G,0)</f>
        <v>21</v>
      </c>
      <c r="H1649" s="11"/>
    </row>
    <row r="1650" spans="1:8" ht="15" customHeight="1">
      <c r="A1650" s="15">
        <v>45848.656886574077</v>
      </c>
      <c r="B1650" s="6" t="s">
        <v>22</v>
      </c>
      <c r="C1650" s="11">
        <v>169974</v>
      </c>
      <c r="D1650" s="17">
        <v>7</v>
      </c>
      <c r="E1650" s="11" t="s">
        <v>81</v>
      </c>
      <c r="F1650" s="11"/>
      <c r="G1650">
        <f>_xlfn.XLOOKUP(B1650,[1]Hoja1!$A:$A,[1]Hoja1!$G:$G,0)</f>
        <v>38</v>
      </c>
      <c r="H1650" s="11"/>
    </row>
    <row r="1651" spans="1:8" ht="15" customHeight="1">
      <c r="A1651" s="15">
        <v>45848.656886574077</v>
      </c>
      <c r="B1651" s="6" t="s">
        <v>53</v>
      </c>
      <c r="C1651" s="11">
        <v>117636</v>
      </c>
      <c r="D1651" s="17">
        <v>20</v>
      </c>
      <c r="E1651" s="11"/>
      <c r="F1651" s="11"/>
      <c r="G1651">
        <f>_xlfn.XLOOKUP(B1651,[1]Hoja1!$A:$A,[1]Hoja1!$G:$G,0)</f>
        <v>20</v>
      </c>
      <c r="H1651" s="11" t="s">
        <v>226</v>
      </c>
    </row>
    <row r="1652" spans="1:8" ht="15" customHeight="1">
      <c r="A1652" s="15">
        <v>45848.656886574077</v>
      </c>
      <c r="B1652" s="6" t="s">
        <v>26</v>
      </c>
      <c r="C1652" s="11">
        <v>626773</v>
      </c>
      <c r="D1652" s="17">
        <v>8</v>
      </c>
      <c r="E1652" s="11"/>
      <c r="F1652" s="11"/>
      <c r="G1652">
        <f>_xlfn.XLOOKUP(B1652,[1]Hoja1!$A:$A,[1]Hoja1!$G:$G,0)</f>
        <v>17</v>
      </c>
      <c r="H1652" s="11"/>
    </row>
    <row r="1653" spans="1:8" ht="15" customHeight="1">
      <c r="A1653" s="15">
        <v>45848.656886574077</v>
      </c>
      <c r="B1653" s="6" t="s">
        <v>11</v>
      </c>
      <c r="C1653" s="11">
        <v>54523</v>
      </c>
      <c r="D1653" s="17">
        <v>10</v>
      </c>
      <c r="E1653" s="28"/>
      <c r="F1653" s="11"/>
      <c r="G1653">
        <f>_xlfn.XLOOKUP(B1653,[1]Hoja1!$A:$A,[1]Hoja1!$G:$G,0)</f>
        <v>35</v>
      </c>
      <c r="H1653" s="11"/>
    </row>
    <row r="1654" spans="1:8" ht="15" customHeight="1">
      <c r="A1654" s="15">
        <v>45848.656886574077</v>
      </c>
      <c r="B1654" s="6" t="s">
        <v>85</v>
      </c>
      <c r="C1654" s="11">
        <v>194484</v>
      </c>
      <c r="D1654" s="17">
        <v>15</v>
      </c>
      <c r="E1654" s="28" t="s">
        <v>218</v>
      </c>
      <c r="F1654" s="11"/>
      <c r="G1654">
        <f>_xlfn.XLOOKUP(B1654,[1]Hoja1!$A:$A,[1]Hoja1!$G:$G,0)</f>
        <v>33</v>
      </c>
      <c r="H1654" s="11"/>
    </row>
    <row r="1655" spans="1:8" ht="15" customHeight="1">
      <c r="A1655" s="15">
        <v>45848.656886574077</v>
      </c>
      <c r="B1655" s="6" t="s">
        <v>54</v>
      </c>
      <c r="C1655" s="11">
        <v>6346</v>
      </c>
      <c r="D1655" s="17">
        <v>6</v>
      </c>
      <c r="E1655" s="28"/>
      <c r="F1655" s="11"/>
      <c r="G1655">
        <f>_xlfn.XLOOKUP(B1655,[1]Hoja1!$A:$A,[1]Hoja1!$G:$G,0)</f>
        <v>31</v>
      </c>
      <c r="H1655" s="11"/>
    </row>
    <row r="1656" spans="1:8" ht="15" customHeight="1">
      <c r="A1656" s="15">
        <v>45848.656886574077</v>
      </c>
      <c r="B1656" s="6" t="s">
        <v>18</v>
      </c>
      <c r="C1656" s="11">
        <v>159799</v>
      </c>
      <c r="D1656" s="17">
        <v>8</v>
      </c>
      <c r="E1656" s="11"/>
      <c r="F1656" s="11"/>
      <c r="G1656">
        <f>_xlfn.XLOOKUP(B1656,[1]Hoja1!$A:$A,[1]Hoja1!$G:$G,0)</f>
        <v>42</v>
      </c>
      <c r="H1656" s="11" t="s">
        <v>243</v>
      </c>
    </row>
    <row r="1657" spans="1:8" ht="15" customHeight="1">
      <c r="A1657" s="15">
        <v>45848.66302083333</v>
      </c>
      <c r="B1657" s="6" t="s">
        <v>66</v>
      </c>
      <c r="C1657" s="11">
        <v>197100</v>
      </c>
      <c r="D1657" s="17">
        <v>7</v>
      </c>
      <c r="E1657" s="11"/>
      <c r="F1657" s="11"/>
      <c r="G1657">
        <f>_xlfn.XLOOKUP(B1657,[1]Hoja1!$A:$A,[1]Hoja1!$G:$G,0)</f>
        <v>33</v>
      </c>
      <c r="H1657" s="11"/>
    </row>
    <row r="1658" spans="1:8" ht="15" customHeight="1">
      <c r="A1658" s="15">
        <v>45848.669583333336</v>
      </c>
      <c r="B1658" s="6" t="s">
        <v>38</v>
      </c>
      <c r="C1658" s="11">
        <v>449825</v>
      </c>
      <c r="D1658" s="17">
        <v>30</v>
      </c>
      <c r="E1658" s="11"/>
      <c r="F1658" s="11"/>
      <c r="G1658">
        <f>_xlfn.XLOOKUP(B1658,[1]Hoja1!$A:$A,[1]Hoja1!$G:$G,0)</f>
        <v>15</v>
      </c>
      <c r="H1658" s="11"/>
    </row>
    <row r="1659" spans="1:8" ht="15" customHeight="1">
      <c r="A1659" s="15">
        <v>45848.674872685187</v>
      </c>
      <c r="B1659" s="6" t="s">
        <v>67</v>
      </c>
      <c r="C1659" s="11">
        <v>994917</v>
      </c>
      <c r="D1659" s="17">
        <v>20</v>
      </c>
      <c r="E1659" s="11"/>
      <c r="F1659" s="11"/>
      <c r="G1659">
        <f>_xlfn.XLOOKUP(B1659,[1]Hoja1!$A:$A,[1]Hoja1!$G:$G,0)</f>
        <v>19</v>
      </c>
      <c r="H1659" s="11"/>
    </row>
    <row r="1660" spans="1:8" ht="15" customHeight="1">
      <c r="A1660" s="15">
        <v>45848.686805555553</v>
      </c>
      <c r="B1660" s="6" t="s">
        <v>59</v>
      </c>
      <c r="C1660" s="11">
        <v>278005</v>
      </c>
      <c r="D1660" s="17">
        <v>5</v>
      </c>
      <c r="E1660" s="11"/>
      <c r="F1660" s="11"/>
      <c r="G1660">
        <f>_xlfn.XLOOKUP(B1660,[1]Hoja1!$A:$A,[1]Hoja1!$G:$G,0)</f>
        <v>28</v>
      </c>
      <c r="H1660" s="11"/>
    </row>
    <row r="1661" spans="1:8" ht="15" customHeight="1">
      <c r="A1661" s="15">
        <v>45848.6875</v>
      </c>
      <c r="B1661" s="6" t="s">
        <v>60</v>
      </c>
      <c r="C1661" s="11">
        <v>575199</v>
      </c>
      <c r="D1661" s="17">
        <v>10</v>
      </c>
      <c r="E1661" s="11"/>
      <c r="F1661" s="11"/>
      <c r="G1661">
        <f>_xlfn.XLOOKUP(B1661,[1]Hoja1!$A:$A,[1]Hoja1!$G:$G,0)</f>
        <v>29</v>
      </c>
      <c r="H1661" s="11"/>
    </row>
    <row r="1662" spans="1:8" ht="15" customHeight="1">
      <c r="A1662" s="15">
        <v>45848.688194444447</v>
      </c>
      <c r="B1662" s="6" t="s">
        <v>8</v>
      </c>
      <c r="C1662" s="11">
        <v>170416</v>
      </c>
      <c r="D1662" s="17">
        <v>9</v>
      </c>
      <c r="E1662" s="11"/>
      <c r="F1662" s="11"/>
      <c r="G1662">
        <f>_xlfn.XLOOKUP(B1662,[1]Hoja1!$A:$A,[1]Hoja1!$G:$G,0)</f>
        <v>42</v>
      </c>
      <c r="H1662" s="11"/>
    </row>
    <row r="1663" spans="1:8" ht="15" customHeight="1">
      <c r="A1663" s="15">
        <v>45848.7</v>
      </c>
      <c r="B1663" s="6" t="s">
        <v>44</v>
      </c>
      <c r="C1663" s="11">
        <v>5005</v>
      </c>
      <c r="D1663" s="17">
        <v>9</v>
      </c>
      <c r="E1663" s="11"/>
      <c r="F1663" s="11"/>
      <c r="G1663">
        <f>_xlfn.XLOOKUP(B1663,[1]Hoja1!$A:$A,[1]Hoja1!$G:$G,0)</f>
        <v>35</v>
      </c>
      <c r="H1663" s="11"/>
    </row>
    <row r="1664" spans="1:8" ht="15" customHeight="1">
      <c r="A1664" s="15">
        <v>45848.690972222219</v>
      </c>
      <c r="B1664" s="6" t="s">
        <v>37</v>
      </c>
      <c r="C1664" s="11">
        <v>144043</v>
      </c>
      <c r="D1664" s="17">
        <v>11</v>
      </c>
      <c r="E1664" s="11"/>
      <c r="F1664" s="11"/>
      <c r="G1664">
        <f>_xlfn.XLOOKUP(B1664,[1]Hoja1!$A:$A,[1]Hoja1!$G:$G,0)</f>
        <v>32</v>
      </c>
      <c r="H1664" s="11"/>
    </row>
    <row r="1665" spans="1:8" ht="15" customHeight="1">
      <c r="A1665" s="15">
        <v>45848.690972222219</v>
      </c>
      <c r="B1665" s="6" t="s">
        <v>114</v>
      </c>
      <c r="C1665" s="11">
        <v>438266</v>
      </c>
      <c r="D1665" s="17">
        <v>11</v>
      </c>
      <c r="E1665" s="11"/>
      <c r="F1665" s="11"/>
      <c r="G1665">
        <f>_xlfn.XLOOKUP(B1665,[1]Hoja1!$A:$A,[1]Hoja1!$G:$G,0)</f>
        <v>33</v>
      </c>
      <c r="H1665" s="11"/>
    </row>
    <row r="1666" spans="1:8" ht="15" customHeight="1">
      <c r="A1666" s="15">
        <v>45848.695833333331</v>
      </c>
      <c r="B1666" s="6" t="s">
        <v>52</v>
      </c>
      <c r="C1666" s="11">
        <v>32845</v>
      </c>
      <c r="D1666" s="17">
        <v>5</v>
      </c>
      <c r="E1666" s="11"/>
      <c r="F1666" s="11"/>
      <c r="G1666">
        <f>_xlfn.XLOOKUP(B1666,[1]Hoja1!$A:$A,[1]Hoja1!$G:$G,0)</f>
        <v>33</v>
      </c>
      <c r="H1666" s="11"/>
    </row>
    <row r="1667" spans="1:8" ht="15" customHeight="1">
      <c r="A1667" s="15">
        <v>45848.696527777778</v>
      </c>
      <c r="B1667" s="6" t="s">
        <v>21</v>
      </c>
      <c r="C1667" s="11">
        <v>62216</v>
      </c>
      <c r="D1667" s="17">
        <v>7</v>
      </c>
      <c r="E1667" s="11"/>
      <c r="F1667" s="11"/>
      <c r="G1667">
        <f>_xlfn.XLOOKUP(B1667,[1]Hoja1!$A:$A,[1]Hoja1!$G:$G,0)</f>
        <v>33</v>
      </c>
      <c r="H1667" s="11"/>
    </row>
    <row r="1668" spans="1:8" ht="15" customHeight="1">
      <c r="A1668" s="15">
        <v>45848.698611111111</v>
      </c>
      <c r="B1668" s="6" t="s">
        <v>34</v>
      </c>
      <c r="C1668" s="11">
        <v>20787</v>
      </c>
      <c r="D1668" s="17">
        <v>7</v>
      </c>
      <c r="E1668" s="11"/>
      <c r="F1668" s="11"/>
      <c r="G1668">
        <f>_xlfn.XLOOKUP(B1668,[1]Hoja1!$A:$A,[1]Hoja1!$G:$G,0)</f>
        <v>38</v>
      </c>
      <c r="H1668" s="11"/>
    </row>
    <row r="1669" spans="1:8" ht="15" customHeight="1">
      <c r="A1669" s="15">
        <v>45848.702777777777</v>
      </c>
      <c r="B1669" s="6" t="s">
        <v>45</v>
      </c>
      <c r="C1669" s="11">
        <v>170800</v>
      </c>
      <c r="D1669" s="17">
        <v>10</v>
      </c>
      <c r="E1669" s="11"/>
      <c r="F1669" s="11"/>
      <c r="G1669">
        <f>_xlfn.XLOOKUP(B1669,[1]Hoja1!$A:$A,[1]Hoja1!$G:$G,0)</f>
        <v>29</v>
      </c>
      <c r="H1669" s="11" t="s">
        <v>197</v>
      </c>
    </row>
    <row r="1670" spans="1:8" ht="15" customHeight="1">
      <c r="A1670" s="15">
        <v>45848.707638888889</v>
      </c>
      <c r="B1670" s="6" t="s">
        <v>55</v>
      </c>
      <c r="C1670" s="11">
        <v>202436</v>
      </c>
      <c r="D1670" s="17">
        <v>7</v>
      </c>
      <c r="E1670" s="11"/>
      <c r="F1670" s="11"/>
      <c r="G1670">
        <f>_xlfn.XLOOKUP(B1670,[1]Hoja1!$A:$A,[1]Hoja1!$G:$G,0)</f>
        <v>38</v>
      </c>
      <c r="H1670" s="11"/>
    </row>
    <row r="1671" spans="1:8" ht="15" customHeight="1">
      <c r="A1671" s="15">
        <v>45848.711805555555</v>
      </c>
      <c r="B1671" s="6" t="s">
        <v>20</v>
      </c>
      <c r="C1671" s="11">
        <v>205008</v>
      </c>
      <c r="D1671" s="17">
        <v>13</v>
      </c>
      <c r="E1671" s="11"/>
      <c r="F1671" s="11"/>
      <c r="G1671">
        <f>_xlfn.XLOOKUP(B1671,[1]Hoja1!$A:$A,[1]Hoja1!$G:$G,0)</f>
        <v>26</v>
      </c>
      <c r="H1671" s="11" t="s">
        <v>229</v>
      </c>
    </row>
    <row r="1672" spans="1:8" ht="15" customHeight="1">
      <c r="A1672" s="15">
        <v>45848.712500000001</v>
      </c>
      <c r="B1672" s="6" t="s">
        <v>16</v>
      </c>
      <c r="C1672" s="11">
        <v>212067</v>
      </c>
      <c r="D1672" s="17">
        <v>7</v>
      </c>
      <c r="E1672" s="11"/>
      <c r="F1672" s="11"/>
      <c r="G1672">
        <f>_xlfn.XLOOKUP(B1672,[1]Hoja1!$A:$A,[1]Hoja1!$G:$G,0)</f>
        <v>33</v>
      </c>
      <c r="H1672" s="11"/>
    </row>
    <row r="1673" spans="1:8" ht="15" customHeight="1">
      <c r="A1673" s="15">
        <v>45848.714583333334</v>
      </c>
      <c r="B1673" s="6" t="s">
        <v>12</v>
      </c>
      <c r="C1673" s="11">
        <v>56844</v>
      </c>
      <c r="D1673" s="17">
        <v>7</v>
      </c>
      <c r="E1673" s="11"/>
      <c r="F1673" s="11"/>
      <c r="G1673">
        <f>_xlfn.XLOOKUP(B1673,[1]Hoja1!$A:$A,[1]Hoja1!$G:$G,0)</f>
        <v>33</v>
      </c>
      <c r="H1673" s="11"/>
    </row>
    <row r="1674" spans="1:8" ht="15" customHeight="1">
      <c r="A1674" s="15">
        <v>45848.71875</v>
      </c>
      <c r="B1674" s="6" t="s">
        <v>30</v>
      </c>
      <c r="C1674" s="11">
        <v>83167</v>
      </c>
      <c r="D1674" s="17">
        <v>6</v>
      </c>
      <c r="E1674" s="11" t="s">
        <v>218</v>
      </c>
      <c r="F1674" s="11"/>
      <c r="G1674">
        <f>_xlfn.XLOOKUP(B1674,[1]Hoja1!$A:$A,[1]Hoja1!$G:$G,0)</f>
        <v>33</v>
      </c>
      <c r="H1674" s="11" t="s">
        <v>224</v>
      </c>
    </row>
    <row r="1675" spans="1:8" ht="15" customHeight="1">
      <c r="A1675" s="15">
        <v>45848.720138888886</v>
      </c>
      <c r="B1675" s="6" t="s">
        <v>72</v>
      </c>
      <c r="C1675" s="11">
        <v>296302</v>
      </c>
      <c r="D1675" s="17">
        <v>15</v>
      </c>
      <c r="E1675" s="11"/>
      <c r="F1675" s="11"/>
      <c r="G1675">
        <f>_xlfn.XLOOKUP(B1675,[1]Hoja1!$A:$A,[1]Hoja1!$G:$G,0)</f>
        <v>30</v>
      </c>
      <c r="H1675" s="11"/>
    </row>
    <row r="1676" spans="1:8" ht="15" customHeight="1">
      <c r="A1676" s="15">
        <v>45848.728472222225</v>
      </c>
      <c r="B1676" s="6" t="s">
        <v>70</v>
      </c>
      <c r="C1676" s="11">
        <v>238637</v>
      </c>
      <c r="D1676" s="17">
        <v>6</v>
      </c>
      <c r="E1676" s="11"/>
      <c r="F1676" s="11"/>
      <c r="G1676">
        <f>_xlfn.XLOOKUP(B1676,[1]Hoja1!$A:$A,[1]Hoja1!$G:$G,0)</f>
        <v>33</v>
      </c>
      <c r="H1676" s="11" t="s">
        <v>165</v>
      </c>
    </row>
    <row r="1677" spans="1:8" ht="15" customHeight="1">
      <c r="A1677" s="15">
        <v>45848.73333333333</v>
      </c>
      <c r="B1677" s="6" t="s">
        <v>28</v>
      </c>
      <c r="C1677" s="11">
        <v>217655</v>
      </c>
      <c r="D1677" s="17">
        <v>8</v>
      </c>
      <c r="E1677" s="11"/>
      <c r="F1677" s="11"/>
      <c r="G1677">
        <f>_xlfn.XLOOKUP(B1677,[1]Hoja1!$A:$A,[1]Hoja1!$G:$G,0)</f>
        <v>43</v>
      </c>
      <c r="H1677" s="11"/>
    </row>
    <row r="1678" spans="1:8" ht="15" customHeight="1">
      <c r="A1678" s="15">
        <v>45848.73541666667</v>
      </c>
      <c r="B1678" s="6" t="s">
        <v>156</v>
      </c>
      <c r="C1678" s="11">
        <v>103951</v>
      </c>
      <c r="D1678" s="17">
        <v>7</v>
      </c>
      <c r="E1678" s="11"/>
      <c r="F1678" s="11"/>
      <c r="G1678">
        <f>_xlfn.XLOOKUP(B1678,[1]Hoja1!$A:$A,[1]Hoja1!$G:$G,0)</f>
        <v>35</v>
      </c>
      <c r="H1678" s="11"/>
    </row>
    <row r="1679" spans="1:8" ht="15" customHeight="1">
      <c r="A1679" s="15">
        <v>45848.739583333336</v>
      </c>
      <c r="B1679" s="6" t="s">
        <v>15</v>
      </c>
      <c r="C1679" s="11">
        <v>176920</v>
      </c>
      <c r="D1679" s="17">
        <v>20</v>
      </c>
      <c r="E1679" s="11"/>
      <c r="F1679" s="11"/>
      <c r="G1679">
        <f>_xlfn.XLOOKUP(B1679,[1]Hoja1!$A:$A,[1]Hoja1!$G:$G,0)</f>
        <v>16</v>
      </c>
      <c r="H1679" s="11"/>
    </row>
    <row r="1680" spans="1:8" ht="15" customHeight="1">
      <c r="A1680" s="15">
        <v>45848.740972222222</v>
      </c>
      <c r="B1680" s="6" t="s">
        <v>48</v>
      </c>
      <c r="C1680" s="11">
        <v>6385</v>
      </c>
      <c r="D1680" s="17">
        <v>8</v>
      </c>
      <c r="E1680" s="11"/>
      <c r="F1680" s="11"/>
      <c r="G1680">
        <f>_xlfn.XLOOKUP(B1680,[1]Hoja1!$A:$A,[1]Hoja1!$G:$G,0)</f>
        <v>38</v>
      </c>
      <c r="H1680" s="11"/>
    </row>
    <row r="1681" spans="1:8" ht="15" customHeight="1">
      <c r="A1681" s="15">
        <v>45848.747916666667</v>
      </c>
      <c r="B1681" s="6" t="s">
        <v>40</v>
      </c>
      <c r="C1681" s="11">
        <v>143942</v>
      </c>
      <c r="D1681" s="17">
        <v>5</v>
      </c>
      <c r="E1681" s="11"/>
      <c r="F1681" s="11"/>
      <c r="G1681">
        <f>_xlfn.XLOOKUP(B1681,[1]Hoja1!$A:$A,[1]Hoja1!$G:$G,0)</f>
        <v>33</v>
      </c>
      <c r="H1681" s="11"/>
    </row>
    <row r="1682" spans="1:8" ht="15" customHeight="1">
      <c r="A1682" s="15">
        <v>45848.751388888886</v>
      </c>
      <c r="B1682" s="6" t="s">
        <v>148</v>
      </c>
      <c r="C1682" s="11">
        <v>192529</v>
      </c>
      <c r="D1682" s="17">
        <v>15</v>
      </c>
      <c r="E1682" s="11"/>
      <c r="F1682" s="11"/>
      <c r="G1682">
        <f>_xlfn.XLOOKUP(B1682,[1]Hoja1!$A:$A,[1]Hoja1!$G:$G,0)</f>
        <v>15</v>
      </c>
      <c r="H1682" s="11" t="s">
        <v>244</v>
      </c>
    </row>
    <row r="1683" spans="1:8" ht="15" customHeight="1">
      <c r="A1683" s="15">
        <v>45848.768055555556</v>
      </c>
      <c r="B1683" s="6" t="s">
        <v>41</v>
      </c>
      <c r="C1683" s="11">
        <v>54711</v>
      </c>
      <c r="D1683" s="17">
        <v>8</v>
      </c>
      <c r="E1683" s="11"/>
      <c r="F1683" s="11"/>
      <c r="G1683">
        <f>_xlfn.XLOOKUP(B1683,[1]Hoja1!$A:$A,[1]Hoja1!$G:$G,0)</f>
        <v>33</v>
      </c>
      <c r="H1683" s="11" t="s">
        <v>190</v>
      </c>
    </row>
    <row r="1684" spans="1:8" ht="15" customHeight="1">
      <c r="A1684" s="15">
        <v>45848.788888888892</v>
      </c>
      <c r="B1684" s="6" t="s">
        <v>83</v>
      </c>
      <c r="C1684" s="11"/>
      <c r="D1684" s="17">
        <v>7</v>
      </c>
      <c r="E1684" s="11"/>
      <c r="F1684" s="11"/>
      <c r="G1684">
        <f>_xlfn.XLOOKUP(B1684,[1]Hoja1!$A:$A,[1]Hoja1!$G:$G,0)</f>
        <v>12</v>
      </c>
      <c r="H1684" s="11" t="s">
        <v>231</v>
      </c>
    </row>
    <row r="1685" spans="1:8" ht="15" customHeight="1">
      <c r="A1685" s="15">
        <v>45848.830555555556</v>
      </c>
      <c r="B1685" s="6" t="s">
        <v>39</v>
      </c>
      <c r="C1685" s="11">
        <v>43694</v>
      </c>
      <c r="D1685" s="17">
        <v>4</v>
      </c>
      <c r="E1685" s="11" t="s">
        <v>81</v>
      </c>
      <c r="F1685" s="11"/>
      <c r="G1685">
        <f>_xlfn.XLOOKUP(B1685,[1]Hoja1!$A:$A,[1]Hoja1!$G:$G,0)</f>
        <v>35</v>
      </c>
      <c r="H1685" s="11" t="s">
        <v>198</v>
      </c>
    </row>
    <row r="1686" spans="1:8" ht="15" customHeight="1">
      <c r="A1686" s="15">
        <v>45848.856944444444</v>
      </c>
      <c r="B1686" s="6" t="s">
        <v>232</v>
      </c>
      <c r="C1686" s="11">
        <v>339807</v>
      </c>
      <c r="D1686" s="17">
        <v>11</v>
      </c>
      <c r="E1686" s="11"/>
      <c r="F1686" s="11"/>
      <c r="G1686">
        <f>_xlfn.XLOOKUP(B1686,[1]Hoja1!$A:$A,[1]Hoja1!$G:$G,0)</f>
        <v>33</v>
      </c>
      <c r="H1686" s="11" t="s">
        <v>234</v>
      </c>
    </row>
    <row r="1046119" spans="1:1" ht="15" customHeight="1">
      <c r="A1046119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C91C-002E-4C07-BF7C-384E93289BF7}">
  <sheetPr>
    <tabColor rgb="FF92D050"/>
  </sheetPr>
  <dimension ref="A1:L2943"/>
  <sheetViews>
    <sheetView tabSelected="1" topLeftCell="A2051" zoomScaleNormal="100" workbookViewId="0">
      <selection activeCell="B2903" sqref="B2903"/>
    </sheetView>
  </sheetViews>
  <sheetFormatPr baseColWidth="10" defaultColWidth="11.453125" defaultRowHeight="15" customHeight="1"/>
  <cols>
    <col min="1" max="1" width="17.54296875" customWidth="1"/>
    <col min="2" max="2" width="9.453125" style="37" customWidth="1"/>
    <col min="3" max="3" width="10.54296875" style="31" customWidth="1"/>
    <col min="4" max="4" width="11.453125" customWidth="1"/>
    <col min="5" max="5" width="29.453125" customWidth="1"/>
    <col min="6" max="6" width="4" customWidth="1"/>
    <col min="7" max="7" width="6.54296875" customWidth="1"/>
    <col min="8" max="8" width="21.453125" customWidth="1"/>
    <col min="9" max="9" width="15.453125" bestFit="1" customWidth="1"/>
    <col min="10" max="11" width="19.453125" customWidth="1"/>
  </cols>
  <sheetData>
    <row r="1" spans="1:9" ht="14.5">
      <c r="A1" s="16" t="s">
        <v>0</v>
      </c>
      <c r="B1" s="37" t="s">
        <v>1</v>
      </c>
      <c r="C1" s="3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245</v>
      </c>
    </row>
    <row r="2" spans="1:9" ht="15" hidden="1" customHeight="1">
      <c r="A2" s="30">
        <v>45809</v>
      </c>
      <c r="B2" s="8" t="s">
        <v>10</v>
      </c>
      <c r="C2" s="32">
        <v>134584</v>
      </c>
      <c r="D2" s="53">
        <v>8.9179999999999993</v>
      </c>
      <c r="E2" s="6"/>
      <c r="F2" s="6"/>
      <c r="G2">
        <f>_xlfn.XLOOKUP(Tanqueos[[#This Row],[PLACA]],[1]Hoja1!$A:$A,[1]Hoja1!$G:$G,0)</f>
        <v>40</v>
      </c>
      <c r="H2" s="11"/>
    </row>
    <row r="3" spans="1:9" ht="15" hidden="1" customHeight="1">
      <c r="A3" s="30">
        <v>45810</v>
      </c>
      <c r="B3" s="8" t="s">
        <v>13</v>
      </c>
      <c r="C3" s="32">
        <v>361962</v>
      </c>
      <c r="D3" s="53">
        <v>13</v>
      </c>
      <c r="E3" s="6" t="s">
        <v>14</v>
      </c>
      <c r="F3" s="6"/>
      <c r="G3">
        <f>_xlfn.XLOOKUP(Tanqueos[[#This Row],[PLACA]],[1]Hoja1!$A:$A,[1]Hoja1!$G:$G,0)</f>
        <v>33</v>
      </c>
      <c r="H3" s="11"/>
    </row>
    <row r="4" spans="1:9" ht="15" hidden="1" customHeight="1">
      <c r="A4" s="30">
        <v>45810</v>
      </c>
      <c r="B4" s="8" t="s">
        <v>17</v>
      </c>
      <c r="C4" s="32">
        <v>633054</v>
      </c>
      <c r="D4" s="53">
        <v>27.655999999999999</v>
      </c>
      <c r="E4" s="6"/>
      <c r="F4" s="6"/>
      <c r="G4">
        <f>_xlfn.XLOOKUP(Tanqueos[[#This Row],[PLACA]],[1]Hoja1!$A:$A,[1]Hoja1!$G:$G,0)</f>
        <v>14</v>
      </c>
      <c r="H4" s="11"/>
    </row>
    <row r="5" spans="1:9" ht="15" hidden="1" customHeight="1">
      <c r="A5" s="30">
        <v>45810</v>
      </c>
      <c r="B5" s="8" t="s">
        <v>19</v>
      </c>
      <c r="C5" s="32">
        <v>98389</v>
      </c>
      <c r="D5" s="53">
        <v>23.905000000000001</v>
      </c>
      <c r="E5" s="6"/>
      <c r="F5" s="6"/>
      <c r="G5">
        <f>_xlfn.XLOOKUP(Tanqueos[[#This Row],[PLACA]],[1]Hoja1!$A:$A,[1]Hoja1!$G:$G,0)</f>
        <v>20</v>
      </c>
      <c r="H5" s="11"/>
    </row>
    <row r="6" spans="1:9" ht="15" hidden="1" customHeight="1">
      <c r="A6" s="30">
        <v>45810</v>
      </c>
      <c r="B6" s="8" t="s">
        <v>20</v>
      </c>
      <c r="C6" s="32">
        <v>198151</v>
      </c>
      <c r="D6" s="53"/>
      <c r="E6" s="6"/>
      <c r="F6" s="6"/>
      <c r="G6">
        <f>_xlfn.XLOOKUP(Tanqueos[[#This Row],[PLACA]],[1]Hoja1!$A:$A,[1]Hoja1!$G:$G,0)</f>
        <v>26</v>
      </c>
      <c r="H6" s="11"/>
    </row>
    <row r="7" spans="1:9" ht="15" hidden="1" customHeight="1">
      <c r="A7" s="30">
        <v>45810</v>
      </c>
      <c r="B7" s="8" t="s">
        <v>23</v>
      </c>
      <c r="C7" s="32">
        <v>254742</v>
      </c>
      <c r="D7" s="53">
        <v>25</v>
      </c>
      <c r="E7" s="6"/>
      <c r="F7" s="6"/>
      <c r="G7">
        <f>_xlfn.XLOOKUP(Tanqueos[[#This Row],[PLACA]],[1]Hoja1!$A:$A,[1]Hoja1!$G:$G,0)</f>
        <v>0</v>
      </c>
      <c r="H7" s="11"/>
    </row>
    <row r="8" spans="1:9" ht="15" hidden="1" customHeight="1">
      <c r="A8" s="30">
        <v>45810</v>
      </c>
      <c r="B8" s="8" t="s">
        <v>10</v>
      </c>
      <c r="C8" s="32">
        <v>134835</v>
      </c>
      <c r="D8" s="53">
        <v>5.6689999999999996</v>
      </c>
      <c r="E8" s="6"/>
      <c r="F8" s="6"/>
      <c r="G8">
        <f>_xlfn.XLOOKUP(Tanqueos[[#This Row],[PLACA]],[1]Hoja1!$A:$A,[1]Hoja1!$G:$G,0)</f>
        <v>40</v>
      </c>
      <c r="H8" s="11"/>
    </row>
    <row r="9" spans="1:9" ht="15" hidden="1" customHeight="1">
      <c r="A9" s="30">
        <v>45810</v>
      </c>
      <c r="B9" s="8" t="s">
        <v>31</v>
      </c>
      <c r="C9" s="32">
        <v>550209</v>
      </c>
      <c r="D9" s="53">
        <v>50</v>
      </c>
      <c r="E9" s="6"/>
      <c r="F9" s="6"/>
      <c r="G9">
        <f>_xlfn.XLOOKUP(Tanqueos[[#This Row],[PLACA]],[1]Hoja1!$A:$A,[1]Hoja1!$G:$G,0)</f>
        <v>14</v>
      </c>
      <c r="H9" s="11"/>
    </row>
    <row r="10" spans="1:9" ht="15" hidden="1" customHeight="1">
      <c r="A10" s="30">
        <v>45810</v>
      </c>
      <c r="B10" s="8" t="s">
        <v>33</v>
      </c>
      <c r="C10" s="32">
        <v>309435</v>
      </c>
      <c r="D10" s="53">
        <v>8</v>
      </c>
      <c r="E10" s="6"/>
      <c r="F10" s="6"/>
      <c r="G10">
        <f>_xlfn.XLOOKUP(Tanqueos[[#This Row],[PLACA]],[1]Hoja1!$A:$A,[1]Hoja1!$G:$G,0)</f>
        <v>21</v>
      </c>
      <c r="H10" s="11"/>
    </row>
    <row r="11" spans="1:9" ht="15" hidden="1" customHeight="1">
      <c r="A11" s="30">
        <v>45810</v>
      </c>
      <c r="B11" s="8" t="s">
        <v>19</v>
      </c>
      <c r="C11" s="32">
        <v>98389</v>
      </c>
      <c r="D11" s="53">
        <v>25</v>
      </c>
      <c r="E11" s="6"/>
      <c r="F11" s="6"/>
      <c r="G11">
        <f>_xlfn.XLOOKUP(Tanqueos[[#This Row],[PLACA]],[1]Hoja1!$A:$A,[1]Hoja1!$G:$G,0)</f>
        <v>20</v>
      </c>
      <c r="H11" s="11"/>
    </row>
    <row r="12" spans="1:9" ht="15" hidden="1" customHeight="1">
      <c r="A12" s="30">
        <v>45811</v>
      </c>
      <c r="B12" s="8" t="s">
        <v>34</v>
      </c>
      <c r="C12" s="32">
        <v>12403</v>
      </c>
      <c r="D12" s="53">
        <v>9</v>
      </c>
      <c r="E12" s="6"/>
      <c r="F12" s="6"/>
      <c r="G12">
        <f>_xlfn.XLOOKUP(Tanqueos[[#This Row],[PLACA]],[1]Hoja1!$A:$A,[1]Hoja1!$G:$G,0)</f>
        <v>38</v>
      </c>
      <c r="H12" s="11"/>
    </row>
    <row r="13" spans="1:9" ht="15" hidden="1" customHeight="1">
      <c r="A13" s="30">
        <v>45811</v>
      </c>
      <c r="B13" s="8" t="s">
        <v>17</v>
      </c>
      <c r="C13" s="32">
        <v>633368</v>
      </c>
      <c r="D13" s="53">
        <v>22.638000000000002</v>
      </c>
      <c r="E13" s="6"/>
      <c r="F13" s="6"/>
      <c r="G13">
        <f>_xlfn.XLOOKUP(Tanqueos[[#This Row],[PLACA]],[1]Hoja1!$A:$A,[1]Hoja1!$G:$G,0)</f>
        <v>14</v>
      </c>
      <c r="H13" s="11"/>
    </row>
    <row r="14" spans="1:9" ht="15" hidden="1" customHeight="1">
      <c r="A14" s="30">
        <v>45811</v>
      </c>
      <c r="B14" s="8" t="s">
        <v>39</v>
      </c>
      <c r="C14" s="32">
        <v>39733</v>
      </c>
      <c r="D14" s="53">
        <v>9</v>
      </c>
      <c r="E14" s="6"/>
      <c r="F14" s="6"/>
      <c r="G14">
        <f>_xlfn.XLOOKUP(Tanqueos[[#This Row],[PLACA]],[1]Hoja1!$A:$A,[1]Hoja1!$G:$G,0)</f>
        <v>35</v>
      </c>
      <c r="H14" s="11"/>
    </row>
    <row r="15" spans="1:9" ht="15" hidden="1" customHeight="1">
      <c r="A15" s="30">
        <v>45811</v>
      </c>
      <c r="B15" s="8" t="s">
        <v>20</v>
      </c>
      <c r="C15" s="32">
        <v>198410</v>
      </c>
      <c r="D15" s="53">
        <v>10</v>
      </c>
      <c r="E15" s="6"/>
      <c r="F15" s="6"/>
      <c r="G15">
        <f>_xlfn.XLOOKUP(Tanqueos[[#This Row],[PLACA]],[1]Hoja1!$A:$A,[1]Hoja1!$G:$G,0)</f>
        <v>26</v>
      </c>
      <c r="H15" s="11"/>
    </row>
    <row r="16" spans="1:9" ht="15" hidden="1" customHeight="1">
      <c r="A16" s="30">
        <v>45811</v>
      </c>
      <c r="B16" s="8" t="s">
        <v>31</v>
      </c>
      <c r="C16" s="32">
        <v>550768</v>
      </c>
      <c r="D16" s="53">
        <v>32</v>
      </c>
      <c r="E16" s="6"/>
      <c r="F16" s="6"/>
      <c r="G16">
        <f>_xlfn.XLOOKUP(Tanqueos[[#This Row],[PLACA]],[1]Hoja1!$A:$A,[1]Hoja1!$G:$G,0)</f>
        <v>14</v>
      </c>
      <c r="H16" s="11"/>
    </row>
    <row r="17" spans="1:8" ht="15" hidden="1" customHeight="1">
      <c r="A17" s="30">
        <v>45811</v>
      </c>
      <c r="B17" s="8" t="s">
        <v>42</v>
      </c>
      <c r="C17" s="32">
        <v>2088</v>
      </c>
      <c r="D17" s="53">
        <v>10</v>
      </c>
      <c r="E17" s="6"/>
      <c r="F17" s="6"/>
      <c r="G17">
        <f>_xlfn.XLOOKUP(Tanqueos[[#This Row],[PLACA]],[1]Hoja1!$A:$A,[1]Hoja1!$G:$G,0)</f>
        <v>38</v>
      </c>
      <c r="H17" s="11"/>
    </row>
    <row r="18" spans="1:8" ht="15" hidden="1" customHeight="1">
      <c r="A18" s="30">
        <v>45811</v>
      </c>
      <c r="B18" s="8" t="s">
        <v>43</v>
      </c>
      <c r="C18" s="32">
        <v>11218</v>
      </c>
      <c r="D18" s="53">
        <v>10</v>
      </c>
      <c r="E18" s="6"/>
      <c r="F18" s="6"/>
      <c r="G18">
        <f>_xlfn.XLOOKUP(Tanqueos[[#This Row],[PLACA]],[1]Hoja1!$A:$A,[1]Hoja1!$G:$G,0)</f>
        <v>35</v>
      </c>
      <c r="H18" s="11"/>
    </row>
    <row r="19" spans="1:8" ht="15" hidden="1" customHeight="1">
      <c r="A19" s="30">
        <v>45811</v>
      </c>
      <c r="B19" s="8" t="s">
        <v>44</v>
      </c>
      <c r="C19" s="32">
        <v>502</v>
      </c>
      <c r="D19" s="53">
        <v>10</v>
      </c>
      <c r="E19" s="6"/>
      <c r="F19" s="6"/>
      <c r="G19">
        <f>_xlfn.XLOOKUP(Tanqueos[[#This Row],[PLACA]],[1]Hoja1!$A:$A,[1]Hoja1!$G:$G,0)</f>
        <v>35</v>
      </c>
      <c r="H19" s="11"/>
    </row>
    <row r="20" spans="1:8" ht="15" hidden="1" customHeight="1">
      <c r="A20" s="30">
        <v>45811</v>
      </c>
      <c r="B20" s="8" t="s">
        <v>47</v>
      </c>
      <c r="C20" s="32">
        <v>339658</v>
      </c>
      <c r="D20" s="53">
        <v>30</v>
      </c>
      <c r="E20" s="6"/>
      <c r="F20" s="6"/>
      <c r="G20">
        <f>_xlfn.XLOOKUP(Tanqueos[[#This Row],[PLACA]],[1]Hoja1!$A:$A,[1]Hoja1!$G:$G,0)</f>
        <v>16</v>
      </c>
      <c r="H20" s="11"/>
    </row>
    <row r="21" spans="1:8" ht="15" hidden="1" customHeight="1">
      <c r="A21" s="30">
        <v>45811</v>
      </c>
      <c r="B21" s="8" t="s">
        <v>13</v>
      </c>
      <c r="C21" s="32">
        <v>362844</v>
      </c>
      <c r="D21" s="53">
        <v>15</v>
      </c>
      <c r="E21" s="6"/>
      <c r="F21" s="6"/>
      <c r="G21">
        <f>_xlfn.XLOOKUP(Tanqueos[[#This Row],[PLACA]],[1]Hoja1!$A:$A,[1]Hoja1!$G:$G,0)</f>
        <v>33</v>
      </c>
      <c r="H21" s="11"/>
    </row>
    <row r="22" spans="1:8" ht="15" hidden="1" customHeight="1">
      <c r="A22" s="30">
        <v>45811</v>
      </c>
      <c r="B22" s="8" t="s">
        <v>48</v>
      </c>
      <c r="C22" s="32">
        <v>1897</v>
      </c>
      <c r="D22" s="53">
        <v>10</v>
      </c>
      <c r="E22" s="6"/>
      <c r="F22" s="6"/>
      <c r="G22">
        <f>_xlfn.XLOOKUP(Tanqueos[[#This Row],[PLACA]],[1]Hoja1!$A:$A,[1]Hoja1!$G:$G,0)</f>
        <v>38</v>
      </c>
      <c r="H22" s="11"/>
    </row>
    <row r="23" spans="1:8" ht="15" hidden="1" customHeight="1">
      <c r="A23" s="30">
        <v>45811</v>
      </c>
      <c r="B23" s="8" t="s">
        <v>23</v>
      </c>
      <c r="C23" s="32">
        <v>255282</v>
      </c>
      <c r="D23" s="53">
        <v>10</v>
      </c>
      <c r="E23" s="6" t="s">
        <v>50</v>
      </c>
      <c r="F23" s="6"/>
      <c r="G23">
        <f>_xlfn.XLOOKUP(Tanqueos[[#This Row],[PLACA]],[1]Hoja1!$A:$A,[1]Hoja1!$G:$G,0)</f>
        <v>0</v>
      </c>
      <c r="H23" s="11"/>
    </row>
    <row r="24" spans="1:8" ht="15" hidden="1" customHeight="1">
      <c r="A24" s="30">
        <v>45811</v>
      </c>
      <c r="B24" s="8" t="s">
        <v>51</v>
      </c>
      <c r="C24" s="32">
        <v>844021</v>
      </c>
      <c r="D24" s="53">
        <v>35</v>
      </c>
      <c r="E24" s="6"/>
      <c r="F24" s="6"/>
      <c r="G24">
        <f>_xlfn.XLOOKUP(Tanqueos[[#This Row],[PLACA]],[1]Hoja1!$A:$A,[1]Hoja1!$G:$G,0)</f>
        <v>19</v>
      </c>
      <c r="H24" s="11"/>
    </row>
    <row r="25" spans="1:8" ht="15" hidden="1" customHeight="1">
      <c r="A25" s="30">
        <v>45811</v>
      </c>
      <c r="B25" s="8" t="s">
        <v>19</v>
      </c>
      <c r="C25" s="32">
        <v>99134</v>
      </c>
      <c r="D25" s="53">
        <v>17</v>
      </c>
      <c r="E25" s="6"/>
      <c r="F25" s="6"/>
      <c r="G25">
        <f>_xlfn.XLOOKUP(Tanqueos[[#This Row],[PLACA]],[1]Hoja1!$A:$A,[1]Hoja1!$G:$G,0)</f>
        <v>20</v>
      </c>
      <c r="H25" s="11"/>
    </row>
    <row r="26" spans="1:8" ht="15" hidden="1" customHeight="1">
      <c r="A26" s="30">
        <v>45811</v>
      </c>
      <c r="B26" s="8" t="s">
        <v>52</v>
      </c>
      <c r="C26" s="32">
        <v>29412</v>
      </c>
      <c r="D26" s="53">
        <v>3.75</v>
      </c>
      <c r="E26" s="6"/>
      <c r="F26" s="6"/>
      <c r="G26">
        <f>_xlfn.XLOOKUP(Tanqueos[[#This Row],[PLACA]],[1]Hoja1!$A:$A,[1]Hoja1!$G:$G,0)</f>
        <v>33</v>
      </c>
      <c r="H26" s="11"/>
    </row>
    <row r="27" spans="1:8" ht="15" hidden="1" customHeight="1">
      <c r="A27" s="30">
        <v>45811</v>
      </c>
      <c r="B27" s="8" t="s">
        <v>53</v>
      </c>
      <c r="C27" s="32">
        <v>101542</v>
      </c>
      <c r="D27" s="53">
        <v>18.577999999999999</v>
      </c>
      <c r="E27" s="6"/>
      <c r="F27" s="6"/>
      <c r="G27">
        <f>_xlfn.XLOOKUP(Tanqueos[[#This Row],[PLACA]],[1]Hoja1!$A:$A,[1]Hoja1!$G:$G,0)</f>
        <v>20</v>
      </c>
      <c r="H27" s="11"/>
    </row>
    <row r="28" spans="1:8" ht="15" hidden="1" customHeight="1">
      <c r="A28" s="30">
        <v>45811</v>
      </c>
      <c r="B28" s="8" t="s">
        <v>54</v>
      </c>
      <c r="C28" s="32">
        <v>2389</v>
      </c>
      <c r="D28" s="53">
        <v>9</v>
      </c>
      <c r="E28" s="6"/>
      <c r="F28" s="6"/>
      <c r="G28">
        <f>_xlfn.XLOOKUP(Tanqueos[[#This Row],[PLACA]],[1]Hoja1!$A:$A,[1]Hoja1!$G:$G,0)</f>
        <v>31</v>
      </c>
      <c r="H28" s="11"/>
    </row>
    <row r="29" spans="1:8" ht="15" hidden="1" customHeight="1">
      <c r="A29" s="30">
        <v>45811</v>
      </c>
      <c r="B29" s="8" t="s">
        <v>33</v>
      </c>
      <c r="C29" s="32">
        <v>309571</v>
      </c>
      <c r="D29" s="53">
        <v>8</v>
      </c>
      <c r="E29" s="6"/>
      <c r="F29" s="6"/>
      <c r="G29">
        <f>_xlfn.XLOOKUP(Tanqueos[[#This Row],[PLACA]],[1]Hoja1!$A:$A,[1]Hoja1!$G:$G,0)</f>
        <v>21</v>
      </c>
      <c r="H29" s="11"/>
    </row>
    <row r="30" spans="1:8" ht="15" hidden="1" customHeight="1">
      <c r="A30" s="30">
        <v>45811</v>
      </c>
      <c r="B30" s="8" t="s">
        <v>57</v>
      </c>
      <c r="C30" s="32">
        <v>184089</v>
      </c>
      <c r="D30" s="53">
        <v>13.039</v>
      </c>
      <c r="E30" s="6"/>
      <c r="F30" s="6"/>
      <c r="G30">
        <f>_xlfn.XLOOKUP(Tanqueos[[#This Row],[PLACA]],[1]Hoja1!$A:$A,[1]Hoja1!$G:$G,0)</f>
        <v>33</v>
      </c>
      <c r="H30" s="11"/>
    </row>
    <row r="31" spans="1:8" ht="15" hidden="1" customHeight="1">
      <c r="A31" s="30">
        <v>45811</v>
      </c>
      <c r="B31" s="8" t="s">
        <v>58</v>
      </c>
      <c r="C31" s="32">
        <v>7916</v>
      </c>
      <c r="D31" s="53">
        <v>9</v>
      </c>
      <c r="E31" s="6"/>
      <c r="F31" s="6">
        <v>791.6</v>
      </c>
      <c r="G31">
        <f>_xlfn.XLOOKUP(Tanqueos[[#This Row],[PLACA]],[1]Hoja1!$A:$A,[1]Hoja1!$G:$G,0)</f>
        <v>35</v>
      </c>
      <c r="H31" s="11"/>
    </row>
    <row r="32" spans="1:8" ht="15" hidden="1" customHeight="1">
      <c r="A32" s="30">
        <v>45811</v>
      </c>
      <c r="B32" s="8" t="s">
        <v>31</v>
      </c>
      <c r="C32" s="32">
        <v>551156</v>
      </c>
      <c r="D32" s="53">
        <v>30</v>
      </c>
      <c r="E32" s="6"/>
      <c r="F32" s="6"/>
      <c r="G32">
        <f>_xlfn.XLOOKUP(Tanqueos[[#This Row],[PLACA]],[1]Hoja1!$A:$A,[1]Hoja1!$G:$G,0)</f>
        <v>14</v>
      </c>
      <c r="H32" s="11"/>
    </row>
    <row r="33" spans="1:8" ht="15" hidden="1" customHeight="1">
      <c r="A33" s="30">
        <v>45812</v>
      </c>
      <c r="B33" s="8" t="s">
        <v>59</v>
      </c>
      <c r="C33" s="32">
        <v>277192</v>
      </c>
      <c r="D33" s="53">
        <v>8</v>
      </c>
      <c r="E33" s="6"/>
      <c r="F33" s="6"/>
      <c r="G33">
        <f>_xlfn.XLOOKUP(Tanqueos[[#This Row],[PLACA]],[1]Hoja1!$A:$A,[1]Hoja1!$G:$G,0)</f>
        <v>28</v>
      </c>
      <c r="H33" s="11"/>
    </row>
    <row r="34" spans="1:8" ht="15" hidden="1" customHeight="1">
      <c r="A34" s="30">
        <v>45812</v>
      </c>
      <c r="B34" s="8" t="s">
        <v>60</v>
      </c>
      <c r="C34" s="32">
        <v>571532</v>
      </c>
      <c r="D34" s="53">
        <v>10</v>
      </c>
      <c r="E34" s="6"/>
      <c r="F34" s="6"/>
      <c r="G34">
        <f>_xlfn.XLOOKUP(Tanqueos[[#This Row],[PLACA]],[1]Hoja1!$A:$A,[1]Hoja1!$G:$G,0)</f>
        <v>29</v>
      </c>
      <c r="H34" s="11"/>
    </row>
    <row r="35" spans="1:8" ht="15" hidden="1" customHeight="1">
      <c r="A35" s="30">
        <v>45812</v>
      </c>
      <c r="B35" s="8" t="s">
        <v>17</v>
      </c>
      <c r="C35" s="32">
        <v>633732</v>
      </c>
      <c r="D35" s="53">
        <v>27.457999999999998</v>
      </c>
      <c r="E35" s="6"/>
      <c r="F35" s="6"/>
      <c r="G35">
        <f>_xlfn.XLOOKUP(Tanqueos[[#This Row],[PLACA]],[1]Hoja1!$A:$A,[1]Hoja1!$G:$G,0)</f>
        <v>14</v>
      </c>
      <c r="H35" s="11"/>
    </row>
    <row r="36" spans="1:8" ht="15" hidden="1" customHeight="1">
      <c r="A36" s="30">
        <v>45812</v>
      </c>
      <c r="B36" s="8" t="s">
        <v>61</v>
      </c>
      <c r="C36" s="32"/>
      <c r="D36" s="53">
        <v>12</v>
      </c>
      <c r="E36" s="6"/>
      <c r="F36" s="6"/>
      <c r="G36">
        <f>_xlfn.XLOOKUP(Tanqueos[[#This Row],[PLACA]],[1]Hoja1!$A:$A,[1]Hoja1!$G:$G,0)</f>
        <v>29</v>
      </c>
      <c r="H36" s="11"/>
    </row>
    <row r="37" spans="1:8" ht="15" hidden="1" customHeight="1">
      <c r="A37" s="30">
        <v>45812</v>
      </c>
      <c r="B37" s="8" t="s">
        <v>63</v>
      </c>
      <c r="C37" s="32">
        <v>9163</v>
      </c>
      <c r="D37" s="53">
        <v>10</v>
      </c>
      <c r="E37" s="6" t="s">
        <v>64</v>
      </c>
      <c r="F37" s="6"/>
      <c r="G37">
        <f>_xlfn.XLOOKUP(Tanqueos[[#This Row],[PLACA]],[1]Hoja1!$A:$A,[1]Hoja1!$G:$G,0)</f>
        <v>38</v>
      </c>
      <c r="H37" s="11"/>
    </row>
    <row r="38" spans="1:8" ht="15" hidden="1" customHeight="1">
      <c r="A38" s="30">
        <v>45812</v>
      </c>
      <c r="B38" s="8" t="s">
        <v>34</v>
      </c>
      <c r="C38" s="32">
        <v>12761</v>
      </c>
      <c r="D38" s="53">
        <v>9</v>
      </c>
      <c r="E38" s="6"/>
      <c r="F38" s="6"/>
      <c r="G38">
        <f>_xlfn.XLOOKUP(Tanqueos[[#This Row],[PLACA]],[1]Hoja1!$A:$A,[1]Hoja1!$G:$G,0)</f>
        <v>38</v>
      </c>
      <c r="H38" s="11"/>
    </row>
    <row r="39" spans="1:8" ht="15" hidden="1" customHeight="1">
      <c r="A39" s="30">
        <v>45812</v>
      </c>
      <c r="B39" s="8" t="s">
        <v>66</v>
      </c>
      <c r="C39" s="32">
        <v>193584</v>
      </c>
      <c r="D39" s="53">
        <v>10</v>
      </c>
      <c r="E39" s="6"/>
      <c r="F39" s="6"/>
      <c r="G39">
        <f>_xlfn.XLOOKUP(Tanqueos[[#This Row],[PLACA]],[1]Hoja1!$A:$A,[1]Hoja1!$G:$G,0)</f>
        <v>33</v>
      </c>
      <c r="H39" s="11"/>
    </row>
    <row r="40" spans="1:8" ht="15" hidden="1" customHeight="1">
      <c r="A40" s="30">
        <v>45812</v>
      </c>
      <c r="B40" s="8" t="s">
        <v>58</v>
      </c>
      <c r="C40" s="32">
        <v>8291</v>
      </c>
      <c r="D40" s="53">
        <v>8</v>
      </c>
      <c r="E40" s="6"/>
      <c r="F40" s="6"/>
      <c r="G40">
        <f>_xlfn.XLOOKUP(Tanqueos[[#This Row],[PLACA]],[1]Hoja1!$A:$A,[1]Hoja1!$G:$G,0)</f>
        <v>35</v>
      </c>
      <c r="H40" s="11"/>
    </row>
    <row r="41" spans="1:8" ht="15" hidden="1" customHeight="1">
      <c r="A41" s="30">
        <v>45812</v>
      </c>
      <c r="B41" s="8" t="s">
        <v>68</v>
      </c>
      <c r="C41" s="32">
        <v>207979</v>
      </c>
      <c r="D41" s="53">
        <v>5</v>
      </c>
      <c r="E41" s="6"/>
      <c r="F41" s="6"/>
      <c r="G41">
        <f>_xlfn.XLOOKUP(Tanqueos[[#This Row],[PLACA]],[1]Hoja1!$A:$A,[1]Hoja1!$G:$G,0)</f>
        <v>33</v>
      </c>
      <c r="H41" s="11"/>
    </row>
    <row r="42" spans="1:8" ht="15" hidden="1" customHeight="1">
      <c r="A42" s="30">
        <v>45812</v>
      </c>
      <c r="B42" s="8" t="s">
        <v>10</v>
      </c>
      <c r="C42" s="32">
        <v>135177</v>
      </c>
      <c r="D42" s="53">
        <v>10</v>
      </c>
      <c r="E42" s="6"/>
      <c r="F42" s="6"/>
      <c r="G42">
        <f>_xlfn.XLOOKUP(Tanqueos[[#This Row],[PLACA]],[1]Hoja1!$A:$A,[1]Hoja1!$G:$G,0)</f>
        <v>40</v>
      </c>
      <c r="H42" s="11"/>
    </row>
    <row r="43" spans="1:8" ht="15" hidden="1" customHeight="1">
      <c r="A43" s="30">
        <v>45812</v>
      </c>
      <c r="B43" s="8" t="s">
        <v>69</v>
      </c>
      <c r="C43" s="32">
        <v>949</v>
      </c>
      <c r="D43" s="53">
        <v>15</v>
      </c>
      <c r="E43" s="6"/>
      <c r="F43" s="6"/>
      <c r="G43">
        <f>_xlfn.XLOOKUP(Tanqueos[[#This Row],[PLACA]],[1]Hoja1!$A:$A,[1]Hoja1!$G:$G,0)</f>
        <v>35</v>
      </c>
      <c r="H43" s="11"/>
    </row>
    <row r="44" spans="1:8" ht="15" hidden="1" customHeight="1">
      <c r="A44" s="30">
        <v>45812</v>
      </c>
      <c r="B44" s="8" t="s">
        <v>31</v>
      </c>
      <c r="C44" s="32">
        <v>551554</v>
      </c>
      <c r="D44" s="53">
        <v>26.797999999999998</v>
      </c>
      <c r="E44" s="6"/>
      <c r="F44" s="6"/>
      <c r="G44">
        <f>_xlfn.XLOOKUP(Tanqueos[[#This Row],[PLACA]],[1]Hoja1!$A:$A,[1]Hoja1!$G:$G,0)</f>
        <v>14</v>
      </c>
      <c r="H44" s="11"/>
    </row>
    <row r="45" spans="1:8" ht="15" hidden="1" customHeight="1">
      <c r="A45" s="30">
        <v>45812</v>
      </c>
      <c r="B45" s="8" t="s">
        <v>51</v>
      </c>
      <c r="C45" s="32">
        <v>844492</v>
      </c>
      <c r="D45" s="53">
        <v>35</v>
      </c>
      <c r="E45" s="6"/>
      <c r="F45" s="6"/>
      <c r="G45">
        <f>_xlfn.XLOOKUP(Tanqueos[[#This Row],[PLACA]],[1]Hoja1!$A:$A,[1]Hoja1!$G:$G,0)</f>
        <v>19</v>
      </c>
      <c r="H45" s="11"/>
    </row>
    <row r="46" spans="1:8" ht="15" hidden="1" customHeight="1">
      <c r="A46" s="30">
        <v>45812</v>
      </c>
      <c r="B46" s="8" t="s">
        <v>39</v>
      </c>
      <c r="C46" s="32">
        <v>39995</v>
      </c>
      <c r="D46" s="53">
        <v>9</v>
      </c>
      <c r="E46" s="6"/>
      <c r="F46" s="6"/>
      <c r="G46">
        <f>_xlfn.XLOOKUP(Tanqueos[[#This Row],[PLACA]],[1]Hoja1!$A:$A,[1]Hoja1!$G:$G,0)</f>
        <v>35</v>
      </c>
      <c r="H46" s="11"/>
    </row>
    <row r="47" spans="1:8" ht="15" hidden="1" customHeight="1">
      <c r="A47" s="30">
        <v>45812</v>
      </c>
      <c r="B47" s="8" t="s">
        <v>71</v>
      </c>
      <c r="C47" s="32"/>
      <c r="D47" s="53">
        <v>15</v>
      </c>
      <c r="E47" s="6"/>
      <c r="F47" s="6"/>
      <c r="G47">
        <f>_xlfn.XLOOKUP(Tanqueos[[#This Row],[PLACA]],[1]Hoja1!$A:$A,[1]Hoja1!$G:$G,0)</f>
        <v>33</v>
      </c>
      <c r="H47" s="11"/>
    </row>
    <row r="48" spans="1:8" ht="15" hidden="1" customHeight="1">
      <c r="A48" s="30">
        <v>45812</v>
      </c>
      <c r="B48" s="8" t="s">
        <v>52</v>
      </c>
      <c r="C48" s="32">
        <v>29517</v>
      </c>
      <c r="D48" s="53">
        <v>9</v>
      </c>
      <c r="E48" s="6"/>
      <c r="F48" s="6"/>
      <c r="G48">
        <f>_xlfn.XLOOKUP(Tanqueos[[#This Row],[PLACA]],[1]Hoja1!$A:$A,[1]Hoja1!$G:$G,0)</f>
        <v>33</v>
      </c>
      <c r="H48" s="11"/>
    </row>
    <row r="49" spans="1:8" ht="15" hidden="1" customHeight="1">
      <c r="A49" s="30">
        <v>45812</v>
      </c>
      <c r="B49" s="8" t="s">
        <v>19</v>
      </c>
      <c r="C49" s="32">
        <v>99571</v>
      </c>
      <c r="D49" s="53">
        <v>25</v>
      </c>
      <c r="E49" s="6"/>
      <c r="F49" s="6"/>
      <c r="G49">
        <f>_xlfn.XLOOKUP(Tanqueos[[#This Row],[PLACA]],[1]Hoja1!$A:$A,[1]Hoja1!$G:$G,0)</f>
        <v>20</v>
      </c>
      <c r="H49" s="11"/>
    </row>
    <row r="50" spans="1:8" ht="15" hidden="1" customHeight="1">
      <c r="A50" s="30">
        <v>45812</v>
      </c>
      <c r="B50" s="8" t="s">
        <v>13</v>
      </c>
      <c r="C50" s="32">
        <v>363715</v>
      </c>
      <c r="D50" s="53">
        <v>11.13</v>
      </c>
      <c r="E50" s="6"/>
      <c r="F50" s="6"/>
      <c r="G50">
        <f>_xlfn.XLOOKUP(Tanqueos[[#This Row],[PLACA]],[1]Hoja1!$A:$A,[1]Hoja1!$G:$G,0)</f>
        <v>33</v>
      </c>
      <c r="H50" s="11"/>
    </row>
    <row r="51" spans="1:8" ht="15" hidden="1" customHeight="1">
      <c r="A51" s="30">
        <v>45812</v>
      </c>
      <c r="B51" s="8" t="s">
        <v>72</v>
      </c>
      <c r="C51" s="32"/>
      <c r="D51" s="53">
        <v>20</v>
      </c>
      <c r="E51" s="6" t="s">
        <v>14</v>
      </c>
      <c r="F51" s="6"/>
      <c r="G51">
        <f>_xlfn.XLOOKUP(Tanqueos[[#This Row],[PLACA]],[1]Hoja1!$A:$A,[1]Hoja1!$G:$G,0)</f>
        <v>30</v>
      </c>
      <c r="H51" s="11"/>
    </row>
    <row r="52" spans="1:8" ht="15" hidden="1" customHeight="1">
      <c r="A52" s="30">
        <v>45812</v>
      </c>
      <c r="B52" s="8" t="s">
        <v>74</v>
      </c>
      <c r="C52" s="32"/>
      <c r="D52" s="53">
        <v>36.898000000000003</v>
      </c>
      <c r="E52" s="6" t="s">
        <v>14</v>
      </c>
      <c r="F52" s="6"/>
      <c r="G52">
        <f>_xlfn.XLOOKUP(Tanqueos[[#This Row],[PLACA]],[1]Hoja1!$A:$A,[1]Hoja1!$G:$G,0)</f>
        <v>0</v>
      </c>
      <c r="H52" s="11"/>
    </row>
    <row r="53" spans="1:8" ht="15" hidden="1" customHeight="1">
      <c r="A53" s="30">
        <v>45812</v>
      </c>
      <c r="B53" s="8" t="s">
        <v>47</v>
      </c>
      <c r="C53" s="32">
        <v>340086</v>
      </c>
      <c r="D53" s="53">
        <v>29.818999999999999</v>
      </c>
      <c r="E53" s="6"/>
      <c r="F53" s="6"/>
      <c r="G53">
        <f>_xlfn.XLOOKUP(Tanqueos[[#This Row],[PLACA]],[1]Hoja1!$A:$A,[1]Hoja1!$G:$G,0)</f>
        <v>16</v>
      </c>
      <c r="H53" s="11"/>
    </row>
    <row r="54" spans="1:8" ht="15" hidden="1" customHeight="1">
      <c r="A54" s="30">
        <v>45813</v>
      </c>
      <c r="B54" s="8" t="s">
        <v>17</v>
      </c>
      <c r="C54" s="32">
        <v>634131</v>
      </c>
      <c r="D54" s="53">
        <v>28</v>
      </c>
      <c r="E54" s="6"/>
      <c r="F54" s="6"/>
      <c r="G54">
        <f>_xlfn.XLOOKUP(Tanqueos[[#This Row],[PLACA]],[1]Hoja1!$A:$A,[1]Hoja1!$G:$G,0)</f>
        <v>14</v>
      </c>
      <c r="H54" s="11"/>
    </row>
    <row r="55" spans="1:8" ht="15" hidden="1" customHeight="1">
      <c r="A55" s="30">
        <v>45813</v>
      </c>
      <c r="B55" s="8" t="s">
        <v>33</v>
      </c>
      <c r="C55" s="32">
        <v>309749</v>
      </c>
      <c r="D55" s="53">
        <v>9</v>
      </c>
      <c r="E55" s="6"/>
      <c r="F55" s="6"/>
      <c r="G55">
        <f>_xlfn.XLOOKUP(Tanqueos[[#This Row],[PLACA]],[1]Hoja1!$A:$A,[1]Hoja1!$G:$G,0)</f>
        <v>21</v>
      </c>
      <c r="H55" s="11"/>
    </row>
    <row r="56" spans="1:8" ht="15" hidden="1" customHeight="1">
      <c r="A56" s="30">
        <v>45813</v>
      </c>
      <c r="B56" s="8" t="s">
        <v>43</v>
      </c>
      <c r="C56" s="32">
        <v>11567</v>
      </c>
      <c r="D56" s="53">
        <v>10</v>
      </c>
      <c r="E56" s="6"/>
      <c r="F56" s="6"/>
      <c r="G56">
        <f>_xlfn.XLOOKUP(Tanqueos[[#This Row],[PLACA]],[1]Hoja1!$A:$A,[1]Hoja1!$G:$G,0)</f>
        <v>35</v>
      </c>
      <c r="H56" s="11"/>
    </row>
    <row r="57" spans="1:8" ht="15" hidden="1" customHeight="1">
      <c r="A57" s="30">
        <v>45813</v>
      </c>
      <c r="B57" s="8" t="s">
        <v>58</v>
      </c>
      <c r="C57" s="32">
        <v>8626</v>
      </c>
      <c r="D57" s="53">
        <v>10</v>
      </c>
      <c r="E57" s="6"/>
      <c r="F57" s="6"/>
      <c r="G57">
        <f>_xlfn.XLOOKUP(Tanqueos[[#This Row],[PLACA]],[1]Hoja1!$A:$A,[1]Hoja1!$G:$G,0)</f>
        <v>35</v>
      </c>
      <c r="H57" s="11"/>
    </row>
    <row r="58" spans="1:8" ht="15" hidden="1" customHeight="1">
      <c r="A58" s="30">
        <v>45813</v>
      </c>
      <c r="B58" s="8" t="s">
        <v>51</v>
      </c>
      <c r="C58" s="32">
        <v>845081</v>
      </c>
      <c r="D58" s="53">
        <v>35</v>
      </c>
      <c r="E58" s="6"/>
      <c r="F58" s="6"/>
      <c r="G58">
        <f>_xlfn.XLOOKUP(Tanqueos[[#This Row],[PLACA]],[1]Hoja1!$A:$A,[1]Hoja1!$G:$G,0)</f>
        <v>19</v>
      </c>
      <c r="H58" s="11"/>
    </row>
    <row r="59" spans="1:8" ht="15" hidden="1" customHeight="1">
      <c r="A59" s="30">
        <v>45813</v>
      </c>
      <c r="B59" s="8" t="s">
        <v>54</v>
      </c>
      <c r="C59" s="32">
        <v>2476</v>
      </c>
      <c r="D59" s="53">
        <v>9</v>
      </c>
      <c r="E59" s="6"/>
      <c r="F59" s="6"/>
      <c r="G59">
        <f>_xlfn.XLOOKUP(Tanqueos[[#This Row],[PLACA]],[1]Hoja1!$A:$A,[1]Hoja1!$G:$G,0)</f>
        <v>31</v>
      </c>
      <c r="H59" s="11"/>
    </row>
    <row r="60" spans="1:8" ht="15" hidden="1" customHeight="1">
      <c r="A60" s="30">
        <v>45813</v>
      </c>
      <c r="B60" s="8" t="s">
        <v>48</v>
      </c>
      <c r="C60" s="32">
        <v>2158</v>
      </c>
      <c r="D60" s="53">
        <v>10</v>
      </c>
      <c r="E60" s="6"/>
      <c r="F60" s="6"/>
      <c r="G60">
        <f>_xlfn.XLOOKUP(Tanqueos[[#This Row],[PLACA]],[1]Hoja1!$A:$A,[1]Hoja1!$G:$G,0)</f>
        <v>38</v>
      </c>
      <c r="H60" s="11"/>
    </row>
    <row r="61" spans="1:8" ht="15" hidden="1" customHeight="1">
      <c r="A61" s="30">
        <v>45813</v>
      </c>
      <c r="B61" s="8" t="s">
        <v>60</v>
      </c>
      <c r="C61" s="32">
        <v>571947</v>
      </c>
      <c r="D61" s="53">
        <v>10</v>
      </c>
      <c r="E61" s="6"/>
      <c r="F61" s="6"/>
      <c r="G61">
        <f>_xlfn.XLOOKUP(Tanqueos[[#This Row],[PLACA]],[1]Hoja1!$A:$A,[1]Hoja1!$G:$G,0)</f>
        <v>29</v>
      </c>
      <c r="H61" s="11"/>
    </row>
    <row r="62" spans="1:8" ht="15" hidden="1" customHeight="1">
      <c r="A62" s="30">
        <v>45813</v>
      </c>
      <c r="B62" s="8" t="s">
        <v>44</v>
      </c>
      <c r="C62" s="32">
        <v>819</v>
      </c>
      <c r="D62" s="53">
        <v>10</v>
      </c>
      <c r="E62" s="6"/>
      <c r="F62" s="6"/>
      <c r="G62">
        <f>_xlfn.XLOOKUP(Tanqueos[[#This Row],[PLACA]],[1]Hoja1!$A:$A,[1]Hoja1!$G:$G,0)</f>
        <v>35</v>
      </c>
      <c r="H62" s="11"/>
    </row>
    <row r="63" spans="1:8" ht="15" hidden="1" customHeight="1">
      <c r="A63" s="30">
        <v>45813</v>
      </c>
      <c r="B63" s="8" t="s">
        <v>20</v>
      </c>
      <c r="C63" s="32">
        <v>198892</v>
      </c>
      <c r="D63" s="53">
        <v>10</v>
      </c>
      <c r="E63" s="6"/>
      <c r="F63" s="6"/>
      <c r="G63">
        <f>_xlfn.XLOOKUP(Tanqueos[[#This Row],[PLACA]],[1]Hoja1!$A:$A,[1]Hoja1!$G:$G,0)</f>
        <v>26</v>
      </c>
      <c r="H63" s="11"/>
    </row>
    <row r="64" spans="1:8" ht="15" hidden="1" customHeight="1">
      <c r="A64" s="30">
        <v>45813</v>
      </c>
      <c r="B64" s="8" t="s">
        <v>10</v>
      </c>
      <c r="C64" s="32">
        <v>135574</v>
      </c>
      <c r="D64" s="53">
        <v>8.8699999999999992</v>
      </c>
      <c r="E64" s="6"/>
      <c r="F64" s="6"/>
      <c r="G64">
        <f>_xlfn.XLOOKUP(Tanqueos[[#This Row],[PLACA]],[1]Hoja1!$A:$A,[1]Hoja1!$G:$G,0)</f>
        <v>40</v>
      </c>
      <c r="H64" s="11"/>
    </row>
    <row r="65" spans="1:8" ht="15" hidden="1" customHeight="1">
      <c r="A65" s="30">
        <v>45813</v>
      </c>
      <c r="B65" s="8" t="s">
        <v>47</v>
      </c>
      <c r="C65" s="32">
        <v>340587</v>
      </c>
      <c r="D65" s="53">
        <v>30</v>
      </c>
      <c r="E65" s="6"/>
      <c r="F65" s="6"/>
      <c r="G65">
        <f>_xlfn.XLOOKUP(Tanqueos[[#This Row],[PLACA]],[1]Hoja1!$A:$A,[1]Hoja1!$G:$G,0)</f>
        <v>16</v>
      </c>
      <c r="H65" s="11"/>
    </row>
    <row r="66" spans="1:8" ht="15" hidden="1" customHeight="1">
      <c r="A66" s="30">
        <v>45813</v>
      </c>
      <c r="B66" s="8" t="s">
        <v>19</v>
      </c>
      <c r="C66" s="32">
        <v>99896</v>
      </c>
      <c r="D66" s="53">
        <v>20</v>
      </c>
      <c r="E66" s="6" t="s">
        <v>75</v>
      </c>
      <c r="F66" s="6"/>
      <c r="G66">
        <f>_xlfn.XLOOKUP(Tanqueos[[#This Row],[PLACA]],[1]Hoja1!$A:$A,[1]Hoja1!$G:$G,0)</f>
        <v>20</v>
      </c>
      <c r="H66" s="11"/>
    </row>
    <row r="67" spans="1:8" ht="15" hidden="1" customHeight="1">
      <c r="A67" s="30">
        <v>45813</v>
      </c>
      <c r="B67" s="8" t="s">
        <v>52</v>
      </c>
      <c r="C67" s="32">
        <v>29622</v>
      </c>
      <c r="D67" s="53">
        <v>9</v>
      </c>
      <c r="E67" s="6"/>
      <c r="F67" s="6"/>
      <c r="G67">
        <f>_xlfn.XLOOKUP(Tanqueos[[#This Row],[PLACA]],[1]Hoja1!$A:$A,[1]Hoja1!$G:$G,0)</f>
        <v>33</v>
      </c>
      <c r="H67" s="11"/>
    </row>
    <row r="68" spans="1:8" ht="15" hidden="1" customHeight="1">
      <c r="A68" s="30">
        <v>45813</v>
      </c>
      <c r="B68" s="8" t="s">
        <v>76</v>
      </c>
      <c r="C68" s="32">
        <v>174497</v>
      </c>
      <c r="D68" s="53">
        <v>7.923</v>
      </c>
      <c r="E68" s="6"/>
      <c r="F68" s="6"/>
      <c r="G68">
        <f>_xlfn.XLOOKUP(Tanqueos[[#This Row],[PLACA]],[1]Hoja1!$A:$A,[1]Hoja1!$G:$G,0)</f>
        <v>0</v>
      </c>
      <c r="H68" s="11"/>
    </row>
    <row r="69" spans="1:8" ht="15" hidden="1" customHeight="1">
      <c r="A69" s="30">
        <v>45813</v>
      </c>
      <c r="B69" s="8" t="s">
        <v>13</v>
      </c>
      <c r="C69" s="32"/>
      <c r="D69" s="53">
        <v>10.16</v>
      </c>
      <c r="E69" s="6"/>
      <c r="F69" s="6"/>
      <c r="G69">
        <f>_xlfn.XLOOKUP(Tanqueos[[#This Row],[PLACA]],[1]Hoja1!$A:$A,[1]Hoja1!$G:$G,0)</f>
        <v>33</v>
      </c>
      <c r="H69" s="11"/>
    </row>
    <row r="70" spans="1:8" ht="15" hidden="1" customHeight="1">
      <c r="A70" s="30">
        <v>45813</v>
      </c>
      <c r="B70" s="8" t="s">
        <v>19</v>
      </c>
      <c r="C70" s="32">
        <v>99896</v>
      </c>
      <c r="D70" s="53">
        <v>12.335000000000001</v>
      </c>
      <c r="E70" s="6" t="s">
        <v>77</v>
      </c>
      <c r="F70" s="6"/>
      <c r="G70">
        <f>_xlfn.XLOOKUP(Tanqueos[[#This Row],[PLACA]],[1]Hoja1!$A:$A,[1]Hoja1!$G:$G,0)</f>
        <v>20</v>
      </c>
      <c r="H70" s="11"/>
    </row>
    <row r="71" spans="1:8" ht="15" hidden="1" customHeight="1">
      <c r="A71" s="30">
        <v>45813</v>
      </c>
      <c r="B71" s="8" t="s">
        <v>31</v>
      </c>
      <c r="C71" s="32">
        <v>552004</v>
      </c>
      <c r="D71" s="53">
        <v>30</v>
      </c>
      <c r="E71" s="6"/>
      <c r="F71" s="6"/>
      <c r="G71">
        <f>_xlfn.XLOOKUP(Tanqueos[[#This Row],[PLACA]],[1]Hoja1!$A:$A,[1]Hoja1!$G:$G,0)</f>
        <v>14</v>
      </c>
      <c r="H71" s="11"/>
    </row>
    <row r="72" spans="1:8" ht="15" hidden="1" customHeight="1">
      <c r="A72" s="30">
        <v>45814</v>
      </c>
      <c r="B72" s="8" t="s">
        <v>66</v>
      </c>
      <c r="C72" s="32">
        <v>193789</v>
      </c>
      <c r="D72" s="53">
        <v>9.6950000000000003</v>
      </c>
      <c r="E72" s="6"/>
      <c r="F72" s="6"/>
      <c r="G72">
        <f>_xlfn.XLOOKUP(Tanqueos[[#This Row],[PLACA]],[1]Hoja1!$A:$A,[1]Hoja1!$G:$G,0)</f>
        <v>33</v>
      </c>
      <c r="H72" s="11"/>
    </row>
    <row r="73" spans="1:8" ht="15" hidden="1" customHeight="1">
      <c r="A73" s="30">
        <v>45814</v>
      </c>
      <c r="B73" s="8" t="s">
        <v>20</v>
      </c>
      <c r="C73" s="32">
        <v>199048</v>
      </c>
      <c r="D73" s="53">
        <v>10</v>
      </c>
      <c r="E73" s="6" t="s">
        <v>78</v>
      </c>
      <c r="F73" s="6"/>
      <c r="G73">
        <f>_xlfn.XLOOKUP(Tanqueos[[#This Row],[PLACA]],[1]Hoja1!$A:$A,[1]Hoja1!$G:$G,0)</f>
        <v>26</v>
      </c>
      <c r="H73" s="11"/>
    </row>
    <row r="74" spans="1:8" ht="15" hidden="1" customHeight="1">
      <c r="A74" s="30">
        <v>45814</v>
      </c>
      <c r="B74" s="8" t="s">
        <v>34</v>
      </c>
      <c r="C74" s="32">
        <v>13155</v>
      </c>
      <c r="D74" s="53">
        <v>9</v>
      </c>
      <c r="E74" s="6"/>
      <c r="F74" s="6"/>
      <c r="G74">
        <f>_xlfn.XLOOKUP(Tanqueos[[#This Row],[PLACA]],[1]Hoja1!$A:$A,[1]Hoja1!$G:$G,0)</f>
        <v>38</v>
      </c>
      <c r="H74" s="11"/>
    </row>
    <row r="75" spans="1:8" ht="15" hidden="1" customHeight="1">
      <c r="A75" s="30">
        <v>45814</v>
      </c>
      <c r="B75" s="8" t="s">
        <v>31</v>
      </c>
      <c r="C75" s="32">
        <v>552469</v>
      </c>
      <c r="D75" s="53">
        <v>32</v>
      </c>
      <c r="E75" s="6"/>
      <c r="F75" s="6"/>
      <c r="G75">
        <f>_xlfn.XLOOKUP(Tanqueos[[#This Row],[PLACA]],[1]Hoja1!$A:$A,[1]Hoja1!$G:$G,0)</f>
        <v>14</v>
      </c>
      <c r="H75" s="11"/>
    </row>
    <row r="76" spans="1:8" ht="15" hidden="1" customHeight="1">
      <c r="A76" s="30">
        <v>45814</v>
      </c>
      <c r="B76" s="8" t="s">
        <v>79</v>
      </c>
      <c r="C76" s="32">
        <v>283740</v>
      </c>
      <c r="D76" s="53">
        <v>10</v>
      </c>
      <c r="E76" s="6" t="s">
        <v>80</v>
      </c>
      <c r="F76" s="6"/>
      <c r="G76">
        <f>_xlfn.XLOOKUP(Tanqueos[[#This Row],[PLACA]],[1]Hoja1!$A:$A,[1]Hoja1!$G:$G,0)</f>
        <v>0</v>
      </c>
      <c r="H76" s="11"/>
    </row>
    <row r="77" spans="1:8" ht="15" hidden="1" customHeight="1">
      <c r="A77" s="30">
        <v>45814</v>
      </c>
      <c r="B77" s="8" t="s">
        <v>17</v>
      </c>
      <c r="C77" s="32">
        <v>634447</v>
      </c>
      <c r="D77" s="53">
        <v>28</v>
      </c>
      <c r="E77" s="6"/>
      <c r="F77" s="6"/>
      <c r="G77">
        <f>_xlfn.XLOOKUP(Tanqueos[[#This Row],[PLACA]],[1]Hoja1!$A:$A,[1]Hoja1!$G:$G,0)</f>
        <v>14</v>
      </c>
      <c r="H77" s="11"/>
    </row>
    <row r="78" spans="1:8" ht="15" hidden="1" customHeight="1">
      <c r="A78" s="30">
        <v>45814</v>
      </c>
      <c r="B78" s="8" t="s">
        <v>54</v>
      </c>
      <c r="C78" s="32">
        <v>2663</v>
      </c>
      <c r="D78" s="53">
        <v>10</v>
      </c>
      <c r="E78" s="6" t="s">
        <v>81</v>
      </c>
      <c r="F78" s="6"/>
      <c r="G78">
        <f>_xlfn.XLOOKUP(Tanqueos[[#This Row],[PLACA]],[1]Hoja1!$A:$A,[1]Hoja1!$G:$G,0)</f>
        <v>31</v>
      </c>
      <c r="H78" s="11"/>
    </row>
    <row r="79" spans="1:8" ht="15" hidden="1" customHeight="1">
      <c r="A79" s="30">
        <v>45814</v>
      </c>
      <c r="B79" s="8" t="s">
        <v>51</v>
      </c>
      <c r="C79" s="32">
        <v>845663</v>
      </c>
      <c r="D79" s="53">
        <v>35</v>
      </c>
      <c r="E79" s="6"/>
      <c r="F79" s="6"/>
      <c r="G79">
        <f>_xlfn.XLOOKUP(Tanqueos[[#This Row],[PLACA]],[1]Hoja1!$A:$A,[1]Hoja1!$G:$G,0)</f>
        <v>19</v>
      </c>
      <c r="H79" s="11"/>
    </row>
    <row r="80" spans="1:8" ht="15" hidden="1" customHeight="1">
      <c r="A80" s="30">
        <v>45814</v>
      </c>
      <c r="B80" s="8" t="s">
        <v>60</v>
      </c>
      <c r="C80" s="32">
        <v>572264</v>
      </c>
      <c r="D80" s="53">
        <v>10</v>
      </c>
      <c r="E80" s="6"/>
      <c r="F80" s="6"/>
      <c r="G80">
        <f>_xlfn.XLOOKUP(Tanqueos[[#This Row],[PLACA]],[1]Hoja1!$A:$A,[1]Hoja1!$G:$G,0)</f>
        <v>29</v>
      </c>
      <c r="H80" s="11"/>
    </row>
    <row r="81" spans="1:8" ht="15" hidden="1" customHeight="1">
      <c r="A81" s="30">
        <v>45814</v>
      </c>
      <c r="B81" s="8" t="s">
        <v>82</v>
      </c>
      <c r="C81" s="32">
        <v>453376</v>
      </c>
      <c r="D81" s="53">
        <v>10</v>
      </c>
      <c r="E81" s="6"/>
      <c r="F81" s="6"/>
      <c r="G81">
        <f>_xlfn.XLOOKUP(Tanqueos[[#This Row],[PLACA]],[1]Hoja1!$A:$A,[1]Hoja1!$G:$G,0)</f>
        <v>38</v>
      </c>
      <c r="H81" s="11"/>
    </row>
    <row r="82" spans="1:8" ht="15" hidden="1" customHeight="1">
      <c r="A82" s="30">
        <v>45814</v>
      </c>
      <c r="B82" s="8" t="s">
        <v>68</v>
      </c>
      <c r="C82" s="32"/>
      <c r="D82" s="53">
        <v>20</v>
      </c>
      <c r="E82" s="6"/>
      <c r="F82" s="6"/>
      <c r="G82">
        <f>_xlfn.XLOOKUP(Tanqueos[[#This Row],[PLACA]],[1]Hoja1!$A:$A,[1]Hoja1!$G:$G,0)</f>
        <v>33</v>
      </c>
      <c r="H82" s="11"/>
    </row>
    <row r="83" spans="1:8" ht="15" hidden="1" customHeight="1">
      <c r="A83" s="30">
        <v>45814</v>
      </c>
      <c r="B83" s="8" t="s">
        <v>71</v>
      </c>
      <c r="C83" s="32"/>
      <c r="D83" s="53">
        <v>19.971</v>
      </c>
      <c r="E83" s="6"/>
      <c r="F83" s="6"/>
      <c r="G83">
        <f>_xlfn.XLOOKUP(Tanqueos[[#This Row],[PLACA]],[1]Hoja1!$A:$A,[1]Hoja1!$G:$G,0)</f>
        <v>33</v>
      </c>
      <c r="H83" s="11"/>
    </row>
    <row r="84" spans="1:8" ht="15" hidden="1" customHeight="1">
      <c r="A84" s="30">
        <v>45814</v>
      </c>
      <c r="B84" s="8" t="s">
        <v>83</v>
      </c>
      <c r="C84" s="32"/>
      <c r="D84" s="53">
        <v>65</v>
      </c>
      <c r="E84" s="6"/>
      <c r="F84" s="6"/>
      <c r="G84">
        <f>_xlfn.XLOOKUP(Tanqueos[[#This Row],[PLACA]],[1]Hoja1!$A:$A,[1]Hoja1!$G:$G,0)</f>
        <v>12</v>
      </c>
      <c r="H84" s="11"/>
    </row>
    <row r="85" spans="1:8" ht="15" hidden="1" customHeight="1">
      <c r="A85" s="30">
        <v>45814</v>
      </c>
      <c r="B85" s="8" t="s">
        <v>10</v>
      </c>
      <c r="C85" s="32">
        <v>135974</v>
      </c>
      <c r="D85" s="53">
        <v>10</v>
      </c>
      <c r="E85" s="6"/>
      <c r="F85" s="6"/>
      <c r="G85">
        <f>_xlfn.XLOOKUP(Tanqueos[[#This Row],[PLACA]],[1]Hoja1!$A:$A,[1]Hoja1!$G:$G,0)</f>
        <v>40</v>
      </c>
      <c r="H85" s="11"/>
    </row>
    <row r="86" spans="1:8" ht="15" hidden="1" customHeight="1">
      <c r="A86" s="30">
        <v>45814</v>
      </c>
      <c r="B86" s="8" t="s">
        <v>20</v>
      </c>
      <c r="C86" s="32">
        <v>199220</v>
      </c>
      <c r="D86" s="53">
        <v>5.5540000000000003</v>
      </c>
      <c r="E86" s="6" t="s">
        <v>84</v>
      </c>
      <c r="F86" s="6"/>
      <c r="G86">
        <f>_xlfn.XLOOKUP(Tanqueos[[#This Row],[PLACA]],[1]Hoja1!$A:$A,[1]Hoja1!$G:$G,0)</f>
        <v>26</v>
      </c>
      <c r="H86" s="11"/>
    </row>
    <row r="87" spans="1:8" ht="15" hidden="1" customHeight="1">
      <c r="A87" s="30">
        <v>45814</v>
      </c>
      <c r="B87" s="8" t="s">
        <v>53</v>
      </c>
      <c r="C87" s="32">
        <v>103859</v>
      </c>
      <c r="D87" s="53">
        <v>10.69</v>
      </c>
      <c r="E87" s="6"/>
      <c r="F87" s="6"/>
      <c r="G87">
        <f>_xlfn.XLOOKUP(Tanqueos[[#This Row],[PLACA]],[1]Hoja1!$A:$A,[1]Hoja1!$G:$G,0)</f>
        <v>20</v>
      </c>
      <c r="H87" s="11"/>
    </row>
    <row r="88" spans="1:8" ht="15" hidden="1" customHeight="1">
      <c r="A88" s="30">
        <v>45814</v>
      </c>
      <c r="B88" s="8" t="s">
        <v>47</v>
      </c>
      <c r="C88" s="32">
        <v>341026</v>
      </c>
      <c r="D88" s="53">
        <v>30</v>
      </c>
      <c r="E88" s="6"/>
      <c r="F88" s="6"/>
      <c r="G88">
        <f>_xlfn.XLOOKUP(Tanqueos[[#This Row],[PLACA]],[1]Hoja1!$A:$A,[1]Hoja1!$G:$G,0)</f>
        <v>16</v>
      </c>
      <c r="H88" s="11"/>
    </row>
    <row r="89" spans="1:8" ht="15" hidden="1" customHeight="1">
      <c r="A89" s="30">
        <v>45814</v>
      </c>
      <c r="B89" s="8" t="s">
        <v>39</v>
      </c>
      <c r="C89" s="32">
        <v>40221</v>
      </c>
      <c r="D89" s="53">
        <v>7</v>
      </c>
      <c r="E89" s="6"/>
      <c r="F89" s="6"/>
      <c r="G89">
        <f>_xlfn.XLOOKUP(Tanqueos[[#This Row],[PLACA]],[1]Hoja1!$A:$A,[1]Hoja1!$G:$G,0)</f>
        <v>35</v>
      </c>
      <c r="H89" s="11"/>
    </row>
    <row r="90" spans="1:8" ht="15" hidden="1" customHeight="1">
      <c r="A90" s="30">
        <v>45814</v>
      </c>
      <c r="B90" s="8" t="s">
        <v>60</v>
      </c>
      <c r="C90" s="32">
        <v>572452</v>
      </c>
      <c r="D90" s="53">
        <v>7</v>
      </c>
      <c r="E90" s="6"/>
      <c r="F90" s="6"/>
      <c r="G90">
        <f>_xlfn.XLOOKUP(Tanqueos[[#This Row],[PLACA]],[1]Hoja1!$A:$A,[1]Hoja1!$G:$G,0)</f>
        <v>29</v>
      </c>
      <c r="H90" s="11"/>
    </row>
    <row r="91" spans="1:8" ht="15" hidden="1" customHeight="1">
      <c r="A91" s="30">
        <v>45814</v>
      </c>
      <c r="B91" s="8" t="s">
        <v>52</v>
      </c>
      <c r="C91" s="32">
        <v>29728</v>
      </c>
      <c r="D91" s="53">
        <v>9</v>
      </c>
      <c r="E91" s="6"/>
      <c r="F91" s="6"/>
      <c r="G91">
        <f>_xlfn.XLOOKUP(Tanqueos[[#This Row],[PLACA]],[1]Hoja1!$A:$A,[1]Hoja1!$G:$G,0)</f>
        <v>33</v>
      </c>
      <c r="H91" s="11"/>
    </row>
    <row r="92" spans="1:8" ht="15" hidden="1" customHeight="1">
      <c r="A92" s="30">
        <v>45814</v>
      </c>
      <c r="B92" s="8" t="s">
        <v>13</v>
      </c>
      <c r="C92" s="32">
        <v>364714</v>
      </c>
      <c r="D92" s="53">
        <v>15</v>
      </c>
      <c r="E92" s="6"/>
      <c r="F92" s="6"/>
      <c r="G92">
        <f>_xlfn.XLOOKUP(Tanqueos[[#This Row],[PLACA]],[1]Hoja1!$A:$A,[1]Hoja1!$G:$G,0)</f>
        <v>33</v>
      </c>
      <c r="H92" s="11"/>
    </row>
    <row r="93" spans="1:8" ht="15" hidden="1" customHeight="1">
      <c r="A93" s="30">
        <v>45814</v>
      </c>
      <c r="B93" s="8" t="s">
        <v>31</v>
      </c>
      <c r="C93" s="32">
        <v>552965</v>
      </c>
      <c r="D93" s="53">
        <v>30</v>
      </c>
      <c r="E93" s="6"/>
      <c r="F93" s="6"/>
      <c r="G93">
        <f>_xlfn.XLOOKUP(Tanqueos[[#This Row],[PLACA]],[1]Hoja1!$A:$A,[1]Hoja1!$G:$G,0)</f>
        <v>14</v>
      </c>
      <c r="H93" s="11"/>
    </row>
    <row r="94" spans="1:8" ht="15" hidden="1" customHeight="1">
      <c r="A94" s="30">
        <v>45814</v>
      </c>
      <c r="B94" s="8" t="s">
        <v>74</v>
      </c>
      <c r="C94" s="32"/>
      <c r="D94" s="53">
        <v>20</v>
      </c>
      <c r="E94" s="6"/>
      <c r="F94" s="6"/>
      <c r="G94">
        <f>_xlfn.XLOOKUP(Tanqueos[[#This Row],[PLACA]],[1]Hoja1!$A:$A,[1]Hoja1!$G:$G,0)</f>
        <v>0</v>
      </c>
      <c r="H94" s="11"/>
    </row>
    <row r="95" spans="1:8" ht="15" hidden="1" customHeight="1">
      <c r="A95" s="30">
        <v>45814</v>
      </c>
      <c r="B95" s="8" t="s">
        <v>85</v>
      </c>
      <c r="C95" s="32"/>
      <c r="D95" s="53">
        <v>16.962</v>
      </c>
      <c r="E95" s="6"/>
      <c r="F95" s="6"/>
      <c r="G95">
        <f>_xlfn.XLOOKUP(Tanqueos[[#This Row],[PLACA]],[1]Hoja1!$A:$A,[1]Hoja1!$G:$G,0)</f>
        <v>33</v>
      </c>
      <c r="H95" s="11"/>
    </row>
    <row r="96" spans="1:8" ht="15" hidden="1" customHeight="1">
      <c r="A96" s="30">
        <v>45814</v>
      </c>
      <c r="B96" s="8" t="s">
        <v>74</v>
      </c>
      <c r="C96" s="32"/>
      <c r="D96" s="53">
        <v>18.526</v>
      </c>
      <c r="E96" s="6"/>
      <c r="F96" s="6"/>
      <c r="G96">
        <f>_xlfn.XLOOKUP(Tanqueos[[#This Row],[PLACA]],[1]Hoja1!$A:$A,[1]Hoja1!$G:$G,0)</f>
        <v>0</v>
      </c>
      <c r="H96" s="11"/>
    </row>
    <row r="97" spans="1:8" ht="15" hidden="1" customHeight="1">
      <c r="A97" s="30">
        <v>45815</v>
      </c>
      <c r="B97" s="8" t="s">
        <v>54</v>
      </c>
      <c r="C97" s="32">
        <v>2810</v>
      </c>
      <c r="D97" s="53">
        <v>10</v>
      </c>
      <c r="E97" s="6"/>
      <c r="F97" s="6"/>
      <c r="G97">
        <f>_xlfn.XLOOKUP(Tanqueos[[#This Row],[PLACA]],[1]Hoja1!$A:$A,[1]Hoja1!$G:$G,0)</f>
        <v>31</v>
      </c>
      <c r="H97" s="11"/>
    </row>
    <row r="98" spans="1:8" ht="15" hidden="1" customHeight="1">
      <c r="A98" s="30">
        <v>45815</v>
      </c>
      <c r="B98" s="8" t="s">
        <v>69</v>
      </c>
      <c r="C98" s="32">
        <v>1371</v>
      </c>
      <c r="D98" s="53">
        <v>13.302</v>
      </c>
      <c r="E98" s="6"/>
      <c r="F98" s="6"/>
      <c r="G98">
        <f>_xlfn.XLOOKUP(Tanqueos[[#This Row],[PLACA]],[1]Hoja1!$A:$A,[1]Hoja1!$G:$G,0)</f>
        <v>35</v>
      </c>
      <c r="H98" s="11"/>
    </row>
    <row r="99" spans="1:8" ht="15" hidden="1" customHeight="1">
      <c r="A99" s="30">
        <v>45815</v>
      </c>
      <c r="B99" s="8" t="s">
        <v>47</v>
      </c>
      <c r="C99" s="32">
        <v>341212</v>
      </c>
      <c r="D99" s="53">
        <v>13.124000000000001</v>
      </c>
      <c r="E99" s="6"/>
      <c r="F99" s="6"/>
      <c r="G99">
        <f>_xlfn.XLOOKUP(Tanqueos[[#This Row],[PLACA]],[1]Hoja1!$A:$A,[1]Hoja1!$G:$G,0)</f>
        <v>16</v>
      </c>
      <c r="H99" s="11"/>
    </row>
    <row r="100" spans="1:8" ht="15" hidden="1" customHeight="1">
      <c r="A100" s="30">
        <v>45815</v>
      </c>
      <c r="B100" s="8" t="s">
        <v>60</v>
      </c>
      <c r="C100" s="32">
        <v>572762</v>
      </c>
      <c r="D100" s="53">
        <v>10</v>
      </c>
      <c r="E100" s="6"/>
      <c r="F100" s="6"/>
      <c r="G100">
        <f>_xlfn.XLOOKUP(Tanqueos[[#This Row],[PLACA]],[1]Hoja1!$A:$A,[1]Hoja1!$G:$G,0)</f>
        <v>29</v>
      </c>
      <c r="H100" s="11"/>
    </row>
    <row r="101" spans="1:8" ht="15" hidden="1" customHeight="1">
      <c r="A101" s="30">
        <v>45815</v>
      </c>
      <c r="B101" s="8" t="s">
        <v>34</v>
      </c>
      <c r="C101" s="32">
        <v>13540</v>
      </c>
      <c r="D101" s="53">
        <v>10</v>
      </c>
      <c r="E101" s="6"/>
      <c r="F101" s="6"/>
      <c r="G101">
        <f>_xlfn.XLOOKUP(Tanqueos[[#This Row],[PLACA]],[1]Hoja1!$A:$A,[1]Hoja1!$G:$G,0)</f>
        <v>38</v>
      </c>
      <c r="H101" s="11"/>
    </row>
    <row r="102" spans="1:8" ht="15" hidden="1" customHeight="1">
      <c r="A102" s="30">
        <v>45815</v>
      </c>
      <c r="B102" s="8" t="s">
        <v>20</v>
      </c>
      <c r="C102" s="32">
        <v>199451</v>
      </c>
      <c r="D102" s="53">
        <v>6.1219999999999999</v>
      </c>
      <c r="E102" s="6"/>
      <c r="F102" s="6"/>
      <c r="G102">
        <f>_xlfn.XLOOKUP(Tanqueos[[#This Row],[PLACA]],[1]Hoja1!$A:$A,[1]Hoja1!$G:$G,0)</f>
        <v>26</v>
      </c>
      <c r="H102" s="11"/>
    </row>
    <row r="103" spans="1:8" ht="15" hidden="1" customHeight="1">
      <c r="A103" s="30">
        <v>45815</v>
      </c>
      <c r="B103" s="8" t="s">
        <v>52</v>
      </c>
      <c r="C103" s="32">
        <v>29835</v>
      </c>
      <c r="D103" s="53">
        <v>4.3070000000000004</v>
      </c>
      <c r="E103" s="6"/>
      <c r="F103" s="6"/>
      <c r="G103">
        <f>_xlfn.XLOOKUP(Tanqueos[[#This Row],[PLACA]],[1]Hoja1!$A:$A,[1]Hoja1!$G:$G,0)</f>
        <v>33</v>
      </c>
      <c r="H103" s="11"/>
    </row>
    <row r="104" spans="1:8" ht="15" hidden="1" customHeight="1">
      <c r="A104" s="30">
        <v>45815</v>
      </c>
      <c r="B104" s="8" t="s">
        <v>86</v>
      </c>
      <c r="C104" s="32">
        <v>277303</v>
      </c>
      <c r="D104" s="53">
        <v>5.5419999999999998</v>
      </c>
      <c r="E104" s="6"/>
      <c r="F104" s="6"/>
      <c r="G104">
        <f>_xlfn.XLOOKUP(Tanqueos[[#This Row],[PLACA]],[1]Hoja1!$A:$A,[1]Hoja1!$G:$G,0)</f>
        <v>0</v>
      </c>
      <c r="H104" s="11"/>
    </row>
    <row r="105" spans="1:8" ht="15" hidden="1" customHeight="1">
      <c r="A105" s="30">
        <v>45815</v>
      </c>
      <c r="B105" s="8" t="s">
        <v>33</v>
      </c>
      <c r="C105" s="32">
        <v>310083</v>
      </c>
      <c r="D105" s="53">
        <v>9</v>
      </c>
      <c r="E105" s="6"/>
      <c r="F105" s="6"/>
      <c r="G105">
        <f>_xlfn.XLOOKUP(Tanqueos[[#This Row],[PLACA]],[1]Hoja1!$A:$A,[1]Hoja1!$G:$G,0)</f>
        <v>21</v>
      </c>
      <c r="H105" s="11"/>
    </row>
    <row r="106" spans="1:8" ht="16.5" hidden="1" customHeight="1">
      <c r="A106" s="30">
        <v>45815</v>
      </c>
      <c r="B106" s="8" t="s">
        <v>61</v>
      </c>
      <c r="C106" s="32"/>
      <c r="D106" s="53">
        <v>13</v>
      </c>
      <c r="E106" s="6"/>
      <c r="F106" s="6"/>
      <c r="G106">
        <f>_xlfn.XLOOKUP(Tanqueos[[#This Row],[PLACA]],[1]Hoja1!$A:$A,[1]Hoja1!$G:$G,0)</f>
        <v>29</v>
      </c>
      <c r="H106" s="11"/>
    </row>
    <row r="107" spans="1:8" ht="16.5" hidden="1" customHeight="1">
      <c r="A107" s="30">
        <v>45815</v>
      </c>
      <c r="B107" s="8" t="s">
        <v>74</v>
      </c>
      <c r="C107" s="32"/>
      <c r="D107" s="53">
        <v>27</v>
      </c>
      <c r="E107" s="6"/>
      <c r="F107" s="6"/>
      <c r="G107">
        <f>_xlfn.XLOOKUP(Tanqueos[[#This Row],[PLACA]],[1]Hoja1!$A:$A,[1]Hoja1!$G:$G,0)</f>
        <v>0</v>
      </c>
      <c r="H107" s="11"/>
    </row>
    <row r="108" spans="1:8" ht="16.5" hidden="1" customHeight="1">
      <c r="A108" s="30">
        <v>45815</v>
      </c>
      <c r="B108" s="8" t="s">
        <v>85</v>
      </c>
      <c r="C108" s="32"/>
      <c r="D108" s="53">
        <v>12.653</v>
      </c>
      <c r="E108" s="6"/>
      <c r="F108" s="6"/>
      <c r="G108">
        <f>_xlfn.XLOOKUP(Tanqueos[[#This Row],[PLACA]],[1]Hoja1!$A:$A,[1]Hoja1!$G:$G,0)</f>
        <v>33</v>
      </c>
      <c r="H108" s="11"/>
    </row>
    <row r="109" spans="1:8" ht="16.5" hidden="1" customHeight="1">
      <c r="A109" s="30">
        <v>45815</v>
      </c>
      <c r="B109" s="8" t="s">
        <v>59</v>
      </c>
      <c r="C109" s="32">
        <v>277303</v>
      </c>
      <c r="D109" s="53">
        <v>5.5419999999999998</v>
      </c>
      <c r="E109" s="6"/>
      <c r="F109" s="6"/>
      <c r="G109">
        <f>_xlfn.XLOOKUP(Tanqueos[[#This Row],[PLACA]],[1]Hoja1!$A:$A,[1]Hoja1!$G:$G,0)</f>
        <v>28</v>
      </c>
      <c r="H109" s="11"/>
    </row>
    <row r="110" spans="1:8" ht="15" hidden="1" customHeight="1">
      <c r="A110" s="30">
        <v>45815</v>
      </c>
      <c r="B110" s="8" t="s">
        <v>76</v>
      </c>
      <c r="C110" s="32">
        <v>175017</v>
      </c>
      <c r="D110" s="53">
        <v>8.1880000000000006</v>
      </c>
      <c r="E110" s="6"/>
      <c r="F110" s="6"/>
      <c r="G110">
        <f>_xlfn.XLOOKUP(Tanqueos[[#This Row],[PLACA]],[1]Hoja1!$A:$A,[1]Hoja1!$G:$G,0)</f>
        <v>0</v>
      </c>
      <c r="H110" s="11"/>
    </row>
    <row r="111" spans="1:8" ht="15" hidden="1" customHeight="1">
      <c r="A111" s="30">
        <v>45815</v>
      </c>
      <c r="B111" s="8" t="s">
        <v>68</v>
      </c>
      <c r="C111" s="32"/>
      <c r="D111" s="53">
        <v>3</v>
      </c>
      <c r="E111" s="6"/>
      <c r="F111" s="6"/>
      <c r="G111">
        <f>_xlfn.XLOOKUP(Tanqueos[[#This Row],[PLACA]],[1]Hoja1!$A:$A,[1]Hoja1!$G:$G,0)</f>
        <v>33</v>
      </c>
      <c r="H111" s="11"/>
    </row>
    <row r="112" spans="1:8" ht="15.75" hidden="1" customHeight="1">
      <c r="A112" s="30">
        <v>45816</v>
      </c>
      <c r="B112" s="8" t="s">
        <v>31</v>
      </c>
      <c r="C112" s="32">
        <v>553957</v>
      </c>
      <c r="D112" s="53">
        <v>60</v>
      </c>
      <c r="E112" s="6"/>
      <c r="F112" s="6"/>
      <c r="G112">
        <f>_xlfn.XLOOKUP(Tanqueos[[#This Row],[PLACA]],[1]Hoja1!$A:$A,[1]Hoja1!$G:$G,0)</f>
        <v>14</v>
      </c>
      <c r="H112" s="11"/>
    </row>
    <row r="113" spans="1:8" ht="15" hidden="1" customHeight="1">
      <c r="A113" s="30">
        <v>45816</v>
      </c>
      <c r="B113" s="8" t="s">
        <v>58</v>
      </c>
      <c r="C113" s="32">
        <v>9049</v>
      </c>
      <c r="D113" s="53">
        <v>8.8230000000000004</v>
      </c>
      <c r="E113" s="6"/>
      <c r="F113" s="6"/>
      <c r="G113">
        <f>_xlfn.XLOOKUP(Tanqueos[[#This Row],[PLACA]],[1]Hoja1!$A:$A,[1]Hoja1!$G:$G,0)</f>
        <v>35</v>
      </c>
      <c r="H113" s="11"/>
    </row>
    <row r="114" spans="1:8" ht="15" hidden="1" customHeight="1">
      <c r="A114" s="30">
        <v>45816</v>
      </c>
      <c r="B114" s="8" t="s">
        <v>83</v>
      </c>
      <c r="C114" s="32"/>
      <c r="D114" s="53">
        <v>60</v>
      </c>
      <c r="E114" s="6"/>
      <c r="F114" s="6"/>
      <c r="G114">
        <f>_xlfn.XLOOKUP(Tanqueos[[#This Row],[PLACA]],[1]Hoja1!$A:$A,[1]Hoja1!$G:$G,0)</f>
        <v>12</v>
      </c>
      <c r="H114" s="11"/>
    </row>
    <row r="115" spans="1:8" ht="15" hidden="1" customHeight="1">
      <c r="A115" s="30">
        <v>45817</v>
      </c>
      <c r="B115" s="8" t="s">
        <v>88</v>
      </c>
      <c r="C115" s="32">
        <v>428556</v>
      </c>
      <c r="D115" s="53">
        <v>10</v>
      </c>
      <c r="E115" s="6" t="s">
        <v>80</v>
      </c>
      <c r="F115" s="6"/>
      <c r="G115">
        <f>_xlfn.XLOOKUP(Tanqueos[[#This Row],[PLACA]],[1]Hoja1!$A:$A,[1]Hoja1!$G:$G,0)</f>
        <v>21</v>
      </c>
      <c r="H115" s="11"/>
    </row>
    <row r="116" spans="1:8" ht="15" hidden="1" customHeight="1">
      <c r="A116" s="30">
        <v>45817</v>
      </c>
      <c r="B116" s="8" t="s">
        <v>17</v>
      </c>
      <c r="C116" s="32">
        <v>634915</v>
      </c>
      <c r="D116" s="53">
        <v>25</v>
      </c>
      <c r="E116" s="6"/>
      <c r="F116" s="6"/>
      <c r="G116">
        <f>_xlfn.XLOOKUP(Tanqueos[[#This Row],[PLACA]],[1]Hoja1!$A:$A,[1]Hoja1!$G:$G,0)</f>
        <v>14</v>
      </c>
      <c r="H116" s="11"/>
    </row>
    <row r="117" spans="1:8" ht="15" hidden="1" customHeight="1">
      <c r="A117" s="30">
        <v>45817</v>
      </c>
      <c r="B117" s="8" t="s">
        <v>44</v>
      </c>
      <c r="C117" s="32">
        <v>1141</v>
      </c>
      <c r="D117" s="53">
        <v>10</v>
      </c>
      <c r="E117" s="6"/>
      <c r="F117" s="6"/>
      <c r="G117">
        <f>_xlfn.XLOOKUP(Tanqueos[[#This Row],[PLACA]],[1]Hoja1!$A:$A,[1]Hoja1!$G:$G,0)</f>
        <v>35</v>
      </c>
      <c r="H117" s="11"/>
    </row>
    <row r="118" spans="1:8" ht="15" hidden="1" customHeight="1">
      <c r="A118" s="30">
        <v>45817</v>
      </c>
      <c r="B118" s="8" t="s">
        <v>66</v>
      </c>
      <c r="C118" s="32">
        <v>194014</v>
      </c>
      <c r="D118" s="53">
        <v>10</v>
      </c>
      <c r="E118" s="6"/>
      <c r="F118" s="6"/>
      <c r="G118">
        <f>_xlfn.XLOOKUP(Tanqueos[[#This Row],[PLACA]],[1]Hoja1!$A:$A,[1]Hoja1!$G:$G,0)</f>
        <v>33</v>
      </c>
      <c r="H118" s="11"/>
    </row>
    <row r="119" spans="1:8" ht="15" hidden="1" customHeight="1">
      <c r="A119" s="30">
        <v>45817</v>
      </c>
      <c r="B119" s="8" t="s">
        <v>10</v>
      </c>
      <c r="C119" s="32">
        <v>136315</v>
      </c>
      <c r="D119" s="53">
        <v>10</v>
      </c>
      <c r="E119" s="6"/>
      <c r="F119" s="6"/>
      <c r="G119">
        <f>_xlfn.XLOOKUP(Tanqueos[[#This Row],[PLACA]],[1]Hoja1!$A:$A,[1]Hoja1!$G:$G,0)</f>
        <v>40</v>
      </c>
      <c r="H119" s="11"/>
    </row>
    <row r="120" spans="1:8" ht="15" hidden="1" customHeight="1">
      <c r="A120" s="30">
        <v>45817</v>
      </c>
      <c r="B120" s="8" t="s">
        <v>48</v>
      </c>
      <c r="C120" s="32">
        <v>2443</v>
      </c>
      <c r="D120" s="53">
        <v>9</v>
      </c>
      <c r="E120" s="6"/>
      <c r="F120" s="6"/>
      <c r="G120">
        <f>_xlfn.XLOOKUP(Tanqueos[[#This Row],[PLACA]],[1]Hoja1!$A:$A,[1]Hoja1!$G:$G,0)</f>
        <v>38</v>
      </c>
      <c r="H120" s="11"/>
    </row>
    <row r="121" spans="1:8" ht="15" hidden="1" customHeight="1">
      <c r="A121" s="30">
        <v>45817</v>
      </c>
      <c r="B121" s="8" t="s">
        <v>89</v>
      </c>
      <c r="C121" s="32">
        <v>528812</v>
      </c>
      <c r="D121" s="53">
        <v>10</v>
      </c>
      <c r="E121" s="6"/>
      <c r="F121" s="6"/>
      <c r="G121">
        <f>_xlfn.XLOOKUP(Tanqueos[[#This Row],[PLACA]],[1]Hoja1!$A:$A,[1]Hoja1!$G:$G,0)</f>
        <v>0</v>
      </c>
      <c r="H121" s="11"/>
    </row>
    <row r="122" spans="1:8" ht="15" hidden="1" customHeight="1">
      <c r="A122" s="30">
        <v>45817</v>
      </c>
      <c r="B122" s="8" t="s">
        <v>43</v>
      </c>
      <c r="C122" s="32">
        <v>11824</v>
      </c>
      <c r="D122" s="53">
        <v>10</v>
      </c>
      <c r="E122" s="6"/>
      <c r="F122" s="6"/>
      <c r="G122">
        <f>_xlfn.XLOOKUP(Tanqueos[[#This Row],[PLACA]],[1]Hoja1!$A:$A,[1]Hoja1!$G:$G,0)</f>
        <v>35</v>
      </c>
      <c r="H122" s="11"/>
    </row>
    <row r="123" spans="1:8" ht="15" hidden="1" customHeight="1">
      <c r="A123" s="30">
        <v>45817</v>
      </c>
      <c r="B123" s="8" t="s">
        <v>72</v>
      </c>
      <c r="C123" s="32">
        <v>290733</v>
      </c>
      <c r="D123" s="53">
        <v>23</v>
      </c>
      <c r="E123" s="6"/>
      <c r="F123" s="6"/>
      <c r="G123">
        <f>_xlfn.XLOOKUP(Tanqueos[[#This Row],[PLACA]],[1]Hoja1!$A:$A,[1]Hoja1!$G:$G,0)</f>
        <v>30</v>
      </c>
      <c r="H123" s="11"/>
    </row>
    <row r="124" spans="1:8" ht="15" hidden="1" customHeight="1">
      <c r="A124" s="30">
        <v>45817</v>
      </c>
      <c r="B124" s="8" t="s">
        <v>82</v>
      </c>
      <c r="C124" s="32">
        <v>453720</v>
      </c>
      <c r="D124" s="53">
        <v>10</v>
      </c>
      <c r="E124" s="6"/>
      <c r="F124" s="6"/>
      <c r="G124">
        <f>_xlfn.XLOOKUP(Tanqueos[[#This Row],[PLACA]],[1]Hoja1!$A:$A,[1]Hoja1!$G:$G,0)</f>
        <v>38</v>
      </c>
      <c r="H124" s="11"/>
    </row>
    <row r="125" spans="1:8" ht="15" hidden="1" customHeight="1">
      <c r="A125" s="30">
        <v>45817</v>
      </c>
      <c r="B125" s="8" t="s">
        <v>47</v>
      </c>
      <c r="C125" s="32">
        <v>341666</v>
      </c>
      <c r="D125" s="53">
        <v>30</v>
      </c>
      <c r="E125" s="6"/>
      <c r="F125" s="6"/>
      <c r="G125">
        <f>_xlfn.XLOOKUP(Tanqueos[[#This Row],[PLACA]],[1]Hoja1!$A:$A,[1]Hoja1!$G:$G,0)</f>
        <v>16</v>
      </c>
      <c r="H125" s="11"/>
    </row>
    <row r="126" spans="1:8" ht="15" hidden="1" customHeight="1">
      <c r="A126" s="30">
        <v>45817</v>
      </c>
      <c r="B126" s="8" t="s">
        <v>34</v>
      </c>
      <c r="C126" s="32">
        <v>13882</v>
      </c>
      <c r="D126" s="53">
        <v>9</v>
      </c>
      <c r="E126" s="6"/>
      <c r="F126" s="6"/>
      <c r="G126">
        <f>_xlfn.XLOOKUP(Tanqueos[[#This Row],[PLACA]],[1]Hoja1!$A:$A,[1]Hoja1!$G:$G,0)</f>
        <v>38</v>
      </c>
      <c r="H126" s="11"/>
    </row>
    <row r="127" spans="1:8" ht="15" hidden="1" customHeight="1">
      <c r="A127" s="30">
        <v>45817</v>
      </c>
      <c r="B127" s="8" t="s">
        <v>51</v>
      </c>
      <c r="C127" s="32">
        <v>846265</v>
      </c>
      <c r="D127" s="53">
        <v>35</v>
      </c>
      <c r="E127" s="6"/>
      <c r="F127" s="6"/>
      <c r="G127">
        <f>_xlfn.XLOOKUP(Tanqueos[[#This Row],[PLACA]],[1]Hoja1!$A:$A,[1]Hoja1!$G:$G,0)</f>
        <v>19</v>
      </c>
      <c r="H127" s="11"/>
    </row>
    <row r="128" spans="1:8" ht="15" hidden="1" customHeight="1">
      <c r="A128" s="30">
        <v>45817</v>
      </c>
      <c r="B128" s="8" t="s">
        <v>52</v>
      </c>
      <c r="C128" s="32">
        <v>29941</v>
      </c>
      <c r="D128" s="53">
        <v>9</v>
      </c>
      <c r="E128" s="6"/>
      <c r="F128" s="6"/>
      <c r="G128">
        <f>_xlfn.XLOOKUP(Tanqueos[[#This Row],[PLACA]],[1]Hoja1!$A:$A,[1]Hoja1!$G:$G,0)</f>
        <v>33</v>
      </c>
      <c r="H128" s="11"/>
    </row>
    <row r="129" spans="1:8" ht="15" hidden="1" customHeight="1">
      <c r="A129" s="30">
        <v>45817</v>
      </c>
      <c r="B129" s="8" t="s">
        <v>83</v>
      </c>
      <c r="C129" s="32"/>
      <c r="D129" s="53">
        <v>75</v>
      </c>
      <c r="E129" s="6"/>
      <c r="F129" s="6"/>
      <c r="G129">
        <f>_xlfn.XLOOKUP(Tanqueos[[#This Row],[PLACA]],[1]Hoja1!$A:$A,[1]Hoja1!$G:$G,0)</f>
        <v>12</v>
      </c>
      <c r="H129" s="11"/>
    </row>
    <row r="130" spans="1:8" ht="15" hidden="1" customHeight="1">
      <c r="A130" s="30">
        <v>45817</v>
      </c>
      <c r="B130" s="8" t="s">
        <v>31</v>
      </c>
      <c r="C130" s="32">
        <v>554677</v>
      </c>
      <c r="D130" s="53">
        <f>21.885+28</f>
        <v>49.885000000000005</v>
      </c>
      <c r="E130" s="6"/>
      <c r="F130" s="6"/>
      <c r="G130">
        <f>_xlfn.XLOOKUP(Tanqueos[[#This Row],[PLACA]],[1]Hoja1!$A:$A,[1]Hoja1!$G:$G,0)</f>
        <v>14</v>
      </c>
      <c r="H130" s="11"/>
    </row>
    <row r="131" spans="1:8" ht="15" hidden="1" customHeight="1">
      <c r="A131" s="30">
        <v>45818</v>
      </c>
      <c r="B131" s="8" t="s">
        <v>19</v>
      </c>
      <c r="C131" s="32">
        <v>100259</v>
      </c>
      <c r="D131" s="53">
        <v>25</v>
      </c>
      <c r="E131" s="6"/>
      <c r="F131" s="6"/>
      <c r="G131">
        <f>_xlfn.XLOOKUP(Tanqueos[[#This Row],[PLACA]],[1]Hoja1!$A:$A,[1]Hoja1!$G:$G,0)</f>
        <v>20</v>
      </c>
      <c r="H131" s="11"/>
    </row>
    <row r="132" spans="1:8" ht="15" hidden="1" customHeight="1">
      <c r="A132" s="30">
        <v>45818</v>
      </c>
      <c r="B132" s="8" t="s">
        <v>83</v>
      </c>
      <c r="C132" s="32"/>
      <c r="D132" s="53">
        <v>50</v>
      </c>
      <c r="E132" s="6"/>
      <c r="F132" s="6"/>
      <c r="G132">
        <f>_xlfn.XLOOKUP(Tanqueos[[#This Row],[PLACA]],[1]Hoja1!$A:$A,[1]Hoja1!$G:$G,0)</f>
        <v>12</v>
      </c>
      <c r="H132" s="11"/>
    </row>
    <row r="133" spans="1:8" ht="15" hidden="1" customHeight="1">
      <c r="A133" s="30">
        <v>45818</v>
      </c>
      <c r="B133" s="8" t="s">
        <v>43</v>
      </c>
      <c r="C133" s="32">
        <v>12273</v>
      </c>
      <c r="D133" s="53">
        <v>10</v>
      </c>
      <c r="E133" s="6"/>
      <c r="F133" s="6"/>
      <c r="G133">
        <f>_xlfn.XLOOKUP(Tanqueos[[#This Row],[PLACA]],[1]Hoja1!$A:$A,[1]Hoja1!$G:$G,0)</f>
        <v>35</v>
      </c>
      <c r="H133" s="11"/>
    </row>
    <row r="134" spans="1:8" ht="15" hidden="1" customHeight="1">
      <c r="A134" s="30">
        <v>45818</v>
      </c>
      <c r="B134" s="8" t="s">
        <v>39</v>
      </c>
      <c r="C134" s="32">
        <v>40405</v>
      </c>
      <c r="D134" s="53">
        <v>9</v>
      </c>
      <c r="E134" s="6"/>
      <c r="F134" s="6"/>
      <c r="G134">
        <f>_xlfn.XLOOKUP(Tanqueos[[#This Row],[PLACA]],[1]Hoja1!$A:$A,[1]Hoja1!$G:$G,0)</f>
        <v>35</v>
      </c>
      <c r="H134" s="11"/>
    </row>
    <row r="135" spans="1:8" ht="15" hidden="1" customHeight="1">
      <c r="A135" s="30">
        <v>45818</v>
      </c>
      <c r="B135" s="8" t="s">
        <v>20</v>
      </c>
      <c r="C135" s="32">
        <v>199943</v>
      </c>
      <c r="D135" s="53">
        <v>10</v>
      </c>
      <c r="E135" s="6"/>
      <c r="F135" s="6"/>
      <c r="G135">
        <f>_xlfn.XLOOKUP(Tanqueos[[#This Row],[PLACA]],[1]Hoja1!$A:$A,[1]Hoja1!$G:$G,0)</f>
        <v>26</v>
      </c>
      <c r="H135" s="11"/>
    </row>
    <row r="136" spans="1:8" ht="15" hidden="1" customHeight="1">
      <c r="A136" s="30">
        <v>45818</v>
      </c>
      <c r="B136" s="8" t="s">
        <v>17</v>
      </c>
      <c r="C136" s="32">
        <v>635300</v>
      </c>
      <c r="D136" s="53">
        <v>28</v>
      </c>
      <c r="E136" s="6"/>
      <c r="F136" s="6"/>
      <c r="G136">
        <f>_xlfn.XLOOKUP(Tanqueos[[#This Row],[PLACA]],[1]Hoja1!$A:$A,[1]Hoja1!$G:$G,0)</f>
        <v>14</v>
      </c>
      <c r="H136" s="11"/>
    </row>
    <row r="137" spans="1:8" ht="15" hidden="1" customHeight="1">
      <c r="A137" s="30">
        <v>45818</v>
      </c>
      <c r="B137" s="8" t="s">
        <v>82</v>
      </c>
      <c r="C137" s="32">
        <v>453965</v>
      </c>
      <c r="D137" s="53">
        <v>10</v>
      </c>
      <c r="E137" s="6"/>
      <c r="F137" s="6"/>
      <c r="G137">
        <f>_xlfn.XLOOKUP(Tanqueos[[#This Row],[PLACA]],[1]Hoja1!$A:$A,[1]Hoja1!$G:$G,0)</f>
        <v>38</v>
      </c>
      <c r="H137" s="11"/>
    </row>
    <row r="138" spans="1:8" ht="15" hidden="1" customHeight="1">
      <c r="A138" s="30">
        <v>45818</v>
      </c>
      <c r="B138" s="8" t="s">
        <v>71</v>
      </c>
      <c r="C138" s="32"/>
      <c r="D138" s="53">
        <v>20</v>
      </c>
      <c r="E138" s="6"/>
      <c r="F138" s="6"/>
      <c r="G138">
        <f>_xlfn.XLOOKUP(Tanqueos[[#This Row],[PLACA]],[1]Hoja1!$A:$A,[1]Hoja1!$G:$G,0)</f>
        <v>33</v>
      </c>
      <c r="H138" s="11"/>
    </row>
    <row r="139" spans="1:8" ht="15" hidden="1" customHeight="1">
      <c r="A139" s="30">
        <v>45818</v>
      </c>
      <c r="B139" s="8" t="s">
        <v>31</v>
      </c>
      <c r="C139" s="32">
        <v>555103</v>
      </c>
      <c r="D139" s="53">
        <v>25</v>
      </c>
      <c r="E139" s="6"/>
      <c r="F139" s="6"/>
      <c r="G139">
        <f>_xlfn.XLOOKUP(Tanqueos[[#This Row],[PLACA]],[1]Hoja1!$A:$A,[1]Hoja1!$G:$G,0)</f>
        <v>14</v>
      </c>
      <c r="H139" s="11"/>
    </row>
    <row r="140" spans="1:8" ht="15" hidden="1" customHeight="1">
      <c r="A140" s="30">
        <v>45818</v>
      </c>
      <c r="B140" s="8" t="s">
        <v>89</v>
      </c>
      <c r="C140" s="32">
        <v>528812</v>
      </c>
      <c r="D140" s="53">
        <v>10</v>
      </c>
      <c r="E140" s="6"/>
      <c r="F140" s="6"/>
      <c r="G140">
        <f>_xlfn.XLOOKUP(Tanqueos[[#This Row],[PLACA]],[1]Hoja1!$A:$A,[1]Hoja1!$G:$G,0)</f>
        <v>0</v>
      </c>
      <c r="H140" s="11"/>
    </row>
    <row r="141" spans="1:8" ht="15" hidden="1" customHeight="1">
      <c r="A141" s="30">
        <v>45818</v>
      </c>
      <c r="B141" s="8" t="s">
        <v>91</v>
      </c>
      <c r="C141" s="32">
        <v>404119</v>
      </c>
      <c r="D141" s="53">
        <v>15</v>
      </c>
      <c r="E141" s="6"/>
      <c r="F141" s="6"/>
      <c r="G141">
        <f>_xlfn.XLOOKUP(Tanqueos[[#This Row],[PLACA]],[1]Hoja1!$A:$A,[1]Hoja1!$G:$G,0)</f>
        <v>0</v>
      </c>
      <c r="H141" s="11"/>
    </row>
    <row r="142" spans="1:8" ht="15" hidden="1" customHeight="1">
      <c r="A142" s="30">
        <v>45818</v>
      </c>
      <c r="B142" s="8" t="s">
        <v>47</v>
      </c>
      <c r="C142" s="32">
        <v>342101</v>
      </c>
      <c r="D142" s="53">
        <v>28</v>
      </c>
      <c r="E142" s="6"/>
      <c r="F142" s="6"/>
      <c r="G142">
        <f>_xlfn.XLOOKUP(Tanqueos[[#This Row],[PLACA]],[1]Hoja1!$A:$A,[1]Hoja1!$G:$G,0)</f>
        <v>16</v>
      </c>
      <c r="H142" s="11"/>
    </row>
    <row r="143" spans="1:8" ht="15" hidden="1" customHeight="1">
      <c r="A143" s="30">
        <v>45818</v>
      </c>
      <c r="B143" s="8" t="s">
        <v>52</v>
      </c>
      <c r="C143" s="32">
        <v>30047</v>
      </c>
      <c r="D143" s="53">
        <v>9</v>
      </c>
      <c r="E143" s="6"/>
      <c r="F143" s="6"/>
      <c r="G143">
        <f>_xlfn.XLOOKUP(Tanqueos[[#This Row],[PLACA]],[1]Hoja1!$A:$A,[1]Hoja1!$G:$G,0)</f>
        <v>33</v>
      </c>
      <c r="H143" s="11"/>
    </row>
    <row r="144" spans="1:8" ht="15" hidden="1" customHeight="1">
      <c r="A144" s="30">
        <v>45818</v>
      </c>
      <c r="B144" s="8" t="s">
        <v>92</v>
      </c>
      <c r="C144" s="32">
        <v>996705</v>
      </c>
      <c r="D144" s="53">
        <v>9.3610000000000007</v>
      </c>
      <c r="E144" s="6" t="s">
        <v>80</v>
      </c>
      <c r="F144" s="6"/>
      <c r="G144">
        <f>_xlfn.XLOOKUP(Tanqueos[[#This Row],[PLACA]],[1]Hoja1!$A:$A,[1]Hoja1!$G:$G,0)</f>
        <v>0</v>
      </c>
      <c r="H144" s="11"/>
    </row>
    <row r="145" spans="1:8" ht="15" hidden="1" customHeight="1">
      <c r="A145" s="30">
        <v>45818</v>
      </c>
      <c r="B145" s="8" t="s">
        <v>51</v>
      </c>
      <c r="C145" s="32">
        <v>846611</v>
      </c>
      <c r="D145" s="53">
        <v>17</v>
      </c>
      <c r="E145" s="6"/>
      <c r="F145" s="6"/>
      <c r="G145">
        <f>_xlfn.XLOOKUP(Tanqueos[[#This Row],[PLACA]],[1]Hoja1!$A:$A,[1]Hoja1!$G:$G,0)</f>
        <v>19</v>
      </c>
      <c r="H145" s="11"/>
    </row>
    <row r="146" spans="1:8" ht="15" hidden="1" customHeight="1">
      <c r="A146" s="30">
        <v>45818</v>
      </c>
      <c r="B146" s="8" t="s">
        <v>59</v>
      </c>
      <c r="C146" s="32">
        <v>277646</v>
      </c>
      <c r="D146" s="53">
        <v>10</v>
      </c>
      <c r="E146" s="6"/>
      <c r="F146" s="6"/>
      <c r="G146">
        <f>_xlfn.XLOOKUP(Tanqueos[[#This Row],[PLACA]],[1]Hoja1!$A:$A,[1]Hoja1!$G:$G,0)</f>
        <v>28</v>
      </c>
      <c r="H146" s="11"/>
    </row>
    <row r="147" spans="1:8" ht="15" hidden="1" customHeight="1">
      <c r="A147" s="30">
        <v>45818</v>
      </c>
      <c r="B147" s="8" t="s">
        <v>13</v>
      </c>
      <c r="C147" s="32">
        <v>365282</v>
      </c>
      <c r="D147" s="53">
        <v>27.58</v>
      </c>
      <c r="E147" s="6"/>
      <c r="F147" s="6"/>
      <c r="G147">
        <f>_xlfn.XLOOKUP(Tanqueos[[#This Row],[PLACA]],[1]Hoja1!$A:$A,[1]Hoja1!$G:$G,0)</f>
        <v>33</v>
      </c>
      <c r="H147" s="11"/>
    </row>
    <row r="148" spans="1:8" ht="15" hidden="1" customHeight="1">
      <c r="A148" s="30">
        <v>45818</v>
      </c>
      <c r="B148" s="8" t="s">
        <v>57</v>
      </c>
      <c r="C148" s="32"/>
      <c r="D148" s="53">
        <v>11.276999999999999</v>
      </c>
      <c r="E148" s="6"/>
      <c r="F148" s="6"/>
      <c r="G148">
        <f>_xlfn.XLOOKUP(Tanqueos[[#This Row],[PLACA]],[1]Hoja1!$A:$A,[1]Hoja1!$G:$G,0)</f>
        <v>33</v>
      </c>
      <c r="H148" s="11"/>
    </row>
    <row r="149" spans="1:8" ht="15" hidden="1" customHeight="1">
      <c r="A149" s="30">
        <v>45818</v>
      </c>
      <c r="B149" s="8" t="s">
        <v>53</v>
      </c>
      <c r="C149" s="32"/>
      <c r="D149" s="53">
        <v>36.229999999999997</v>
      </c>
      <c r="E149" s="6"/>
      <c r="F149" s="6"/>
      <c r="G149">
        <f>_xlfn.XLOOKUP(Tanqueos[[#This Row],[PLACA]],[1]Hoja1!$A:$A,[1]Hoja1!$G:$G,0)</f>
        <v>20</v>
      </c>
      <c r="H149" s="11"/>
    </row>
    <row r="150" spans="1:8" ht="15" hidden="1" customHeight="1">
      <c r="A150" s="30">
        <v>45818</v>
      </c>
      <c r="B150" s="8" t="s">
        <v>63</v>
      </c>
      <c r="C150" s="32">
        <v>10051</v>
      </c>
      <c r="D150" s="53">
        <v>11.654999999999999</v>
      </c>
      <c r="E150" s="6"/>
      <c r="F150" s="6"/>
      <c r="G150">
        <f>_xlfn.XLOOKUP(Tanqueos[[#This Row],[PLACA]],[1]Hoja1!$A:$A,[1]Hoja1!$G:$G,0)</f>
        <v>38</v>
      </c>
      <c r="H150" s="11"/>
    </row>
    <row r="151" spans="1:8" ht="15" hidden="1" customHeight="1">
      <c r="A151" s="30">
        <v>45818</v>
      </c>
      <c r="B151" s="8" t="s">
        <v>72</v>
      </c>
      <c r="C151" s="32">
        <v>291282</v>
      </c>
      <c r="D151" s="53">
        <v>20</v>
      </c>
      <c r="E151" s="6"/>
      <c r="F151" s="6"/>
      <c r="G151">
        <f>_xlfn.XLOOKUP(Tanqueos[[#This Row],[PLACA]],[1]Hoja1!$A:$A,[1]Hoja1!$G:$G,0)</f>
        <v>30</v>
      </c>
      <c r="H151" s="11"/>
    </row>
    <row r="152" spans="1:8" ht="15" hidden="1" customHeight="1">
      <c r="A152" s="30">
        <v>45818</v>
      </c>
      <c r="B152" s="8" t="s">
        <v>85</v>
      </c>
      <c r="C152" s="32"/>
      <c r="D152" s="53">
        <v>19.422000000000001</v>
      </c>
      <c r="E152" s="6"/>
      <c r="F152" s="6"/>
      <c r="G152">
        <f>_xlfn.XLOOKUP(Tanqueos[[#This Row],[PLACA]],[1]Hoja1!$A:$A,[1]Hoja1!$G:$G,0)</f>
        <v>33</v>
      </c>
      <c r="H152" s="11"/>
    </row>
    <row r="153" spans="1:8" ht="15" hidden="1" customHeight="1">
      <c r="A153" s="30">
        <v>45818</v>
      </c>
      <c r="B153" s="8" t="s">
        <v>94</v>
      </c>
      <c r="C153" s="32"/>
      <c r="D153" s="53">
        <v>13.573</v>
      </c>
      <c r="E153" s="6"/>
      <c r="F153" s="6"/>
      <c r="G153">
        <f>_xlfn.XLOOKUP(Tanqueos[[#This Row],[PLACA]],[1]Hoja1!$A:$A,[1]Hoja1!$G:$G,0)</f>
        <v>29</v>
      </c>
      <c r="H153" s="11"/>
    </row>
    <row r="154" spans="1:8" ht="15" hidden="1" customHeight="1">
      <c r="A154" s="30">
        <v>45818</v>
      </c>
      <c r="B154" s="8" t="s">
        <v>88</v>
      </c>
      <c r="C154" s="32">
        <v>428744</v>
      </c>
      <c r="D154" s="53">
        <v>10</v>
      </c>
      <c r="E154" s="6"/>
      <c r="F154" s="6"/>
      <c r="G154">
        <f>_xlfn.XLOOKUP(Tanqueos[[#This Row],[PLACA]],[1]Hoja1!$A:$A,[1]Hoja1!$G:$G,0)</f>
        <v>21</v>
      </c>
      <c r="H154" s="11"/>
    </row>
    <row r="155" spans="1:8" ht="15" hidden="1" customHeight="1">
      <c r="A155" s="30">
        <v>45818</v>
      </c>
      <c r="B155" s="8" t="s">
        <v>95</v>
      </c>
      <c r="C155" s="32"/>
      <c r="D155" s="53">
        <v>7.75</v>
      </c>
      <c r="E155" s="6"/>
      <c r="F155" s="6"/>
      <c r="G155">
        <f>_xlfn.XLOOKUP(Tanqueos[[#This Row],[PLACA]],[1]Hoja1!$A:$A,[1]Hoja1!$G:$G,0)</f>
        <v>29</v>
      </c>
      <c r="H155" s="11"/>
    </row>
    <row r="156" spans="1:8" ht="15" hidden="1" customHeight="1">
      <c r="A156" s="30">
        <v>45818</v>
      </c>
      <c r="B156" s="8" t="s">
        <v>66</v>
      </c>
      <c r="C156" s="32">
        <v>194250</v>
      </c>
      <c r="D156" s="53">
        <v>7.8959999999999999</v>
      </c>
      <c r="E156" s="6"/>
      <c r="F156" s="6"/>
      <c r="G156">
        <f>_xlfn.XLOOKUP(Tanqueos[[#This Row],[PLACA]],[1]Hoja1!$A:$A,[1]Hoja1!$G:$G,0)</f>
        <v>33</v>
      </c>
      <c r="H156" s="11"/>
    </row>
    <row r="157" spans="1:8" ht="15" hidden="1" customHeight="1">
      <c r="A157" s="30">
        <v>45819</v>
      </c>
      <c r="B157" s="8" t="s">
        <v>54</v>
      </c>
      <c r="C157" s="32">
        <v>3120</v>
      </c>
      <c r="D157" s="53">
        <v>10</v>
      </c>
      <c r="E157" s="6"/>
      <c r="F157" s="6"/>
      <c r="G157">
        <f>_xlfn.XLOOKUP(Tanqueos[[#This Row],[PLACA]],[1]Hoja1!$A:$A,[1]Hoja1!$G:$G,0)</f>
        <v>31</v>
      </c>
      <c r="H157" s="11"/>
    </row>
    <row r="158" spans="1:8" ht="15" hidden="1" customHeight="1">
      <c r="A158" s="30">
        <v>45819</v>
      </c>
      <c r="B158" s="8" t="s">
        <v>17</v>
      </c>
      <c r="C158" s="32">
        <v>635672</v>
      </c>
      <c r="D158" s="53">
        <v>25</v>
      </c>
      <c r="E158" s="6"/>
      <c r="F158" s="6"/>
      <c r="G158">
        <f>_xlfn.XLOOKUP(Tanqueos[[#This Row],[PLACA]],[1]Hoja1!$A:$A,[1]Hoja1!$G:$G,0)</f>
        <v>14</v>
      </c>
      <c r="H158" s="11"/>
    </row>
    <row r="159" spans="1:8" ht="15" hidden="1" customHeight="1">
      <c r="A159" s="30">
        <v>45819</v>
      </c>
      <c r="B159" s="8" t="s">
        <v>61</v>
      </c>
      <c r="C159" s="32"/>
      <c r="D159" s="53">
        <v>12</v>
      </c>
      <c r="E159" s="6"/>
      <c r="F159" s="6"/>
      <c r="G159">
        <f>_xlfn.XLOOKUP(Tanqueos[[#This Row],[PLACA]],[1]Hoja1!$A:$A,[1]Hoja1!$G:$G,0)</f>
        <v>29</v>
      </c>
      <c r="H159" s="11"/>
    </row>
    <row r="160" spans="1:8" ht="15" hidden="1" customHeight="1">
      <c r="A160" s="30">
        <v>45819</v>
      </c>
      <c r="B160" s="8" t="s">
        <v>58</v>
      </c>
      <c r="C160" s="32">
        <v>9352</v>
      </c>
      <c r="D160" s="53">
        <v>8</v>
      </c>
      <c r="E160" s="6"/>
      <c r="F160" s="6"/>
      <c r="G160">
        <f>_xlfn.XLOOKUP(Tanqueos[[#This Row],[PLACA]],[1]Hoja1!$A:$A,[1]Hoja1!$G:$G,0)</f>
        <v>35</v>
      </c>
      <c r="H160" s="11"/>
    </row>
    <row r="161" spans="1:8" ht="15" hidden="1" customHeight="1">
      <c r="A161" s="30">
        <v>45819</v>
      </c>
      <c r="B161" s="8" t="s">
        <v>19</v>
      </c>
      <c r="C161" s="32">
        <v>100470</v>
      </c>
      <c r="D161" s="53">
        <v>20</v>
      </c>
      <c r="E161" s="6"/>
      <c r="F161" s="6"/>
      <c r="G161">
        <f>_xlfn.XLOOKUP(Tanqueos[[#This Row],[PLACA]],[1]Hoja1!$A:$A,[1]Hoja1!$G:$G,0)</f>
        <v>20</v>
      </c>
      <c r="H161" s="11"/>
    </row>
    <row r="162" spans="1:8" ht="15" hidden="1" customHeight="1">
      <c r="A162" s="30">
        <v>45819</v>
      </c>
      <c r="B162" s="8" t="s">
        <v>44</v>
      </c>
      <c r="C162" s="32">
        <v>1394</v>
      </c>
      <c r="D162" s="53">
        <v>9</v>
      </c>
      <c r="E162" s="6"/>
      <c r="F162" s="6"/>
      <c r="G162">
        <f>_xlfn.XLOOKUP(Tanqueos[[#This Row],[PLACA]],[1]Hoja1!$A:$A,[1]Hoja1!$G:$G,0)</f>
        <v>35</v>
      </c>
      <c r="H162" s="11"/>
    </row>
    <row r="163" spans="1:8" ht="15" hidden="1" customHeight="1">
      <c r="A163" s="30">
        <v>45819</v>
      </c>
      <c r="B163" s="8" t="s">
        <v>51</v>
      </c>
      <c r="C163" s="32">
        <v>846973</v>
      </c>
      <c r="D163" s="53">
        <v>35</v>
      </c>
      <c r="E163" s="6"/>
      <c r="F163" s="6"/>
      <c r="G163">
        <f>_xlfn.XLOOKUP(Tanqueos[[#This Row],[PLACA]],[1]Hoja1!$A:$A,[1]Hoja1!$G:$G,0)</f>
        <v>19</v>
      </c>
      <c r="H163" s="11"/>
    </row>
    <row r="164" spans="1:8" ht="15" hidden="1" customHeight="1">
      <c r="A164" s="30">
        <v>45819</v>
      </c>
      <c r="B164" s="8" t="s">
        <v>34</v>
      </c>
      <c r="C164" s="32">
        <v>14316</v>
      </c>
      <c r="D164" s="53">
        <v>8</v>
      </c>
      <c r="E164" s="6"/>
      <c r="F164" s="6"/>
      <c r="G164">
        <f>_xlfn.XLOOKUP(Tanqueos[[#This Row],[PLACA]],[1]Hoja1!$A:$A,[1]Hoja1!$G:$G,0)</f>
        <v>38</v>
      </c>
      <c r="H164" s="11"/>
    </row>
    <row r="165" spans="1:8" ht="15" hidden="1" customHeight="1">
      <c r="A165" s="30">
        <v>45819</v>
      </c>
      <c r="B165" s="8" t="s">
        <v>10</v>
      </c>
      <c r="C165" s="32">
        <v>136654</v>
      </c>
      <c r="D165" s="53">
        <v>10</v>
      </c>
      <c r="E165" s="6"/>
      <c r="F165" s="6"/>
      <c r="G165">
        <f>_xlfn.XLOOKUP(Tanqueos[[#This Row],[PLACA]],[1]Hoja1!$A:$A,[1]Hoja1!$G:$G,0)</f>
        <v>40</v>
      </c>
      <c r="H165" s="11"/>
    </row>
    <row r="166" spans="1:8" ht="15" hidden="1" customHeight="1">
      <c r="A166" s="30">
        <v>45819</v>
      </c>
      <c r="B166" s="8" t="s">
        <v>31</v>
      </c>
      <c r="C166" s="32">
        <v>555851</v>
      </c>
      <c r="D166" s="53">
        <v>15</v>
      </c>
      <c r="E166" s="6"/>
      <c r="F166" s="6"/>
      <c r="G166">
        <f>_xlfn.XLOOKUP(Tanqueos[[#This Row],[PLACA]],[1]Hoja1!$A:$A,[1]Hoja1!$G:$G,0)</f>
        <v>14</v>
      </c>
      <c r="H166" s="11"/>
    </row>
    <row r="167" spans="1:8" ht="15" hidden="1" customHeight="1">
      <c r="A167" s="30">
        <v>45819</v>
      </c>
      <c r="B167" s="8" t="s">
        <v>82</v>
      </c>
      <c r="C167" s="32">
        <v>454217</v>
      </c>
      <c r="D167" s="53">
        <v>10</v>
      </c>
      <c r="E167" s="6"/>
      <c r="F167" s="6"/>
      <c r="G167">
        <f>_xlfn.XLOOKUP(Tanqueos[[#This Row],[PLACA]],[1]Hoja1!$A:$A,[1]Hoja1!$G:$G,0)</f>
        <v>38</v>
      </c>
      <c r="H167" s="11"/>
    </row>
    <row r="168" spans="1:8" ht="15" hidden="1" customHeight="1">
      <c r="A168" s="30">
        <v>45819</v>
      </c>
      <c r="B168" s="8" t="s">
        <v>47</v>
      </c>
      <c r="C168" s="32">
        <v>342536</v>
      </c>
      <c r="D168" s="53">
        <v>27</v>
      </c>
      <c r="E168" s="6"/>
      <c r="F168" s="6"/>
      <c r="G168">
        <f>_xlfn.XLOOKUP(Tanqueos[[#This Row],[PLACA]],[1]Hoja1!$A:$A,[1]Hoja1!$G:$G,0)</f>
        <v>16</v>
      </c>
      <c r="H168" s="11"/>
    </row>
    <row r="169" spans="1:8" ht="15" hidden="1" customHeight="1">
      <c r="A169" s="30">
        <v>45819</v>
      </c>
      <c r="B169" s="8" t="s">
        <v>43</v>
      </c>
      <c r="C169" s="32">
        <v>12603</v>
      </c>
      <c r="D169" s="53">
        <v>9</v>
      </c>
      <c r="E169" s="6"/>
      <c r="F169" s="6"/>
      <c r="G169">
        <f>_xlfn.XLOOKUP(Tanqueos[[#This Row],[PLACA]],[1]Hoja1!$A:$A,[1]Hoja1!$G:$G,0)</f>
        <v>35</v>
      </c>
      <c r="H169" s="11"/>
    </row>
    <row r="170" spans="1:8" ht="15" hidden="1" customHeight="1">
      <c r="A170" s="30">
        <v>45819</v>
      </c>
      <c r="B170" s="8" t="s">
        <v>48</v>
      </c>
      <c r="C170" s="32">
        <v>2737</v>
      </c>
      <c r="D170" s="53">
        <v>9</v>
      </c>
      <c r="E170" s="6"/>
      <c r="F170" s="6"/>
      <c r="G170">
        <f>_xlfn.XLOOKUP(Tanqueos[[#This Row],[PLACA]],[1]Hoja1!$A:$A,[1]Hoja1!$G:$G,0)</f>
        <v>38</v>
      </c>
      <c r="H170" s="11"/>
    </row>
    <row r="171" spans="1:8" ht="15" hidden="1" customHeight="1">
      <c r="A171" s="30">
        <v>45819</v>
      </c>
      <c r="B171" s="8" t="s">
        <v>20</v>
      </c>
      <c r="C171" s="32">
        <v>200271</v>
      </c>
      <c r="D171" s="53">
        <v>10</v>
      </c>
      <c r="E171" s="6"/>
      <c r="F171" s="6"/>
      <c r="G171">
        <f>_xlfn.XLOOKUP(Tanqueos[[#This Row],[PLACA]],[1]Hoja1!$A:$A,[1]Hoja1!$G:$G,0)</f>
        <v>26</v>
      </c>
      <c r="H171" s="11"/>
    </row>
    <row r="172" spans="1:8" ht="15" hidden="1" customHeight="1">
      <c r="A172" s="30">
        <v>45819</v>
      </c>
      <c r="B172" s="8" t="s">
        <v>68</v>
      </c>
      <c r="C172" s="32"/>
      <c r="D172" s="53">
        <v>5</v>
      </c>
      <c r="E172" s="6"/>
      <c r="F172" s="6"/>
      <c r="G172">
        <f>_xlfn.XLOOKUP(Tanqueos[[#This Row],[PLACA]],[1]Hoja1!$A:$A,[1]Hoja1!$G:$G,0)</f>
        <v>33</v>
      </c>
      <c r="H172" s="11"/>
    </row>
    <row r="173" spans="1:8" ht="15" hidden="1" customHeight="1">
      <c r="A173" s="30">
        <v>45819</v>
      </c>
      <c r="B173" s="8" t="s">
        <v>89</v>
      </c>
      <c r="C173" s="32">
        <v>528812</v>
      </c>
      <c r="D173" s="53">
        <v>10</v>
      </c>
      <c r="E173" s="6"/>
      <c r="F173" s="6"/>
      <c r="G173">
        <f>_xlfn.XLOOKUP(Tanqueos[[#This Row],[PLACA]],[1]Hoja1!$A:$A,[1]Hoja1!$G:$G,0)</f>
        <v>0</v>
      </c>
      <c r="H173" s="11"/>
    </row>
    <row r="174" spans="1:8" ht="15" hidden="1" customHeight="1">
      <c r="A174" s="30">
        <v>45819</v>
      </c>
      <c r="B174" s="8" t="s">
        <v>52</v>
      </c>
      <c r="C174" s="32">
        <v>30153</v>
      </c>
      <c r="D174" s="53">
        <v>9</v>
      </c>
      <c r="E174" s="6"/>
      <c r="F174" s="6"/>
      <c r="G174">
        <f>_xlfn.XLOOKUP(Tanqueos[[#This Row],[PLACA]],[1]Hoja1!$A:$A,[1]Hoja1!$G:$G,0)</f>
        <v>33</v>
      </c>
      <c r="H174" s="11"/>
    </row>
    <row r="175" spans="1:8" ht="15" hidden="1" customHeight="1">
      <c r="A175" s="30">
        <v>45819</v>
      </c>
      <c r="B175" s="8" t="s">
        <v>13</v>
      </c>
      <c r="C175" s="32">
        <v>365872</v>
      </c>
      <c r="D175" s="53">
        <v>14</v>
      </c>
      <c r="E175" s="6"/>
      <c r="F175" s="6"/>
      <c r="G175">
        <f>_xlfn.XLOOKUP(Tanqueos[[#This Row],[PLACA]],[1]Hoja1!$A:$A,[1]Hoja1!$G:$G,0)</f>
        <v>33</v>
      </c>
      <c r="H175" s="11"/>
    </row>
    <row r="176" spans="1:8" ht="15" hidden="1" customHeight="1">
      <c r="A176" s="30">
        <v>45819</v>
      </c>
      <c r="B176" s="8" t="s">
        <v>69</v>
      </c>
      <c r="C176" s="32">
        <v>1696</v>
      </c>
      <c r="D176" s="53">
        <v>10</v>
      </c>
      <c r="E176" s="6"/>
      <c r="F176" s="6"/>
      <c r="G176">
        <f>_xlfn.XLOOKUP(Tanqueos[[#This Row],[PLACA]],[1]Hoja1!$A:$A,[1]Hoja1!$G:$G,0)</f>
        <v>35</v>
      </c>
      <c r="H176" s="11"/>
    </row>
    <row r="177" spans="1:8" ht="15" hidden="1" customHeight="1">
      <c r="A177" s="30">
        <v>45820</v>
      </c>
      <c r="B177" s="8" t="s">
        <v>17</v>
      </c>
      <c r="C177" s="32">
        <v>635951</v>
      </c>
      <c r="D177" s="53">
        <v>30</v>
      </c>
      <c r="E177" s="6"/>
      <c r="F177" s="6"/>
      <c r="G177">
        <f>_xlfn.XLOOKUP(Tanqueos[[#This Row],[PLACA]],[1]Hoja1!$A:$A,[1]Hoja1!$G:$G,0)</f>
        <v>14</v>
      </c>
      <c r="H177" s="11"/>
    </row>
    <row r="178" spans="1:8" ht="15" hidden="1" customHeight="1">
      <c r="A178" s="30">
        <v>45820</v>
      </c>
      <c r="B178" s="8" t="s">
        <v>51</v>
      </c>
      <c r="C178" s="32">
        <v>847450</v>
      </c>
      <c r="D178" s="53">
        <v>8</v>
      </c>
      <c r="E178" s="6"/>
      <c r="F178" s="6"/>
      <c r="G178">
        <f>_xlfn.XLOOKUP(Tanqueos[[#This Row],[PLACA]],[1]Hoja1!$A:$A,[1]Hoja1!$G:$G,0)</f>
        <v>19</v>
      </c>
      <c r="H178" s="11"/>
    </row>
    <row r="179" spans="1:8" ht="15" hidden="1" customHeight="1">
      <c r="A179" s="30">
        <v>45820</v>
      </c>
      <c r="B179" s="8" t="s">
        <v>88</v>
      </c>
      <c r="C179" s="32">
        <v>428963</v>
      </c>
      <c r="D179" s="53">
        <v>10</v>
      </c>
      <c r="E179" s="6"/>
      <c r="F179" s="6"/>
      <c r="G179">
        <f>_xlfn.XLOOKUP(Tanqueos[[#This Row],[PLACA]],[1]Hoja1!$A:$A,[1]Hoja1!$G:$G,0)</f>
        <v>21</v>
      </c>
      <c r="H179" s="11"/>
    </row>
    <row r="180" spans="1:8" ht="15" hidden="1" customHeight="1">
      <c r="A180" s="30">
        <v>45820</v>
      </c>
      <c r="B180" s="8" t="s">
        <v>39</v>
      </c>
      <c r="C180" s="32">
        <v>40618</v>
      </c>
      <c r="D180" s="53">
        <v>9</v>
      </c>
      <c r="E180" s="6"/>
      <c r="F180" s="6"/>
      <c r="G180">
        <f>_xlfn.XLOOKUP(Tanqueos[[#This Row],[PLACA]],[1]Hoja1!$A:$A,[1]Hoja1!$G:$G,0)</f>
        <v>35</v>
      </c>
      <c r="H180" s="11"/>
    </row>
    <row r="181" spans="1:8" ht="15" hidden="1" customHeight="1">
      <c r="A181" s="30">
        <v>45820</v>
      </c>
      <c r="B181" s="8" t="s">
        <v>54</v>
      </c>
      <c r="C181" s="32">
        <v>3320</v>
      </c>
      <c r="D181" s="53">
        <v>10</v>
      </c>
      <c r="E181" s="6"/>
      <c r="F181" s="6"/>
      <c r="G181">
        <f>_xlfn.XLOOKUP(Tanqueos[[#This Row],[PLACA]],[1]Hoja1!$A:$A,[1]Hoja1!$G:$G,0)</f>
        <v>31</v>
      </c>
      <c r="H181" s="11"/>
    </row>
    <row r="182" spans="1:8" ht="15" hidden="1" customHeight="1">
      <c r="A182" s="30">
        <v>45820</v>
      </c>
      <c r="B182" s="8" t="s">
        <v>47</v>
      </c>
      <c r="C182" s="32">
        <v>342873</v>
      </c>
      <c r="D182" s="53">
        <v>30</v>
      </c>
      <c r="E182" s="6"/>
      <c r="F182" s="6"/>
      <c r="G182">
        <f>_xlfn.XLOOKUP(Tanqueos[[#This Row],[PLACA]],[1]Hoja1!$A:$A,[1]Hoja1!$G:$G,0)</f>
        <v>16</v>
      </c>
      <c r="H182" s="11"/>
    </row>
    <row r="183" spans="1:8" ht="15" hidden="1" customHeight="1">
      <c r="A183" s="30">
        <v>45820</v>
      </c>
      <c r="B183" s="8" t="s">
        <v>31</v>
      </c>
      <c r="C183" s="32">
        <v>557200</v>
      </c>
      <c r="D183" s="53">
        <v>55</v>
      </c>
      <c r="E183" s="6"/>
      <c r="F183" s="6"/>
      <c r="G183">
        <f>_xlfn.XLOOKUP(Tanqueos[[#This Row],[PLACA]],[1]Hoja1!$A:$A,[1]Hoja1!$G:$G,0)</f>
        <v>14</v>
      </c>
      <c r="H183" s="11"/>
    </row>
    <row r="184" spans="1:8" ht="15" hidden="1" customHeight="1">
      <c r="A184" s="30">
        <v>45820</v>
      </c>
      <c r="B184" s="8" t="s">
        <v>89</v>
      </c>
      <c r="C184" s="32">
        <v>528812</v>
      </c>
      <c r="D184" s="53">
        <v>10</v>
      </c>
      <c r="E184" s="6" t="s">
        <v>96</v>
      </c>
      <c r="F184" s="6"/>
      <c r="G184">
        <f>_xlfn.XLOOKUP(Tanqueos[[#This Row],[PLACA]],[1]Hoja1!$A:$A,[1]Hoja1!$G:$G,0)</f>
        <v>0</v>
      </c>
      <c r="H184" s="11"/>
    </row>
    <row r="185" spans="1:8" ht="15" hidden="1" customHeight="1">
      <c r="A185" s="30">
        <v>45820</v>
      </c>
      <c r="B185" s="8" t="s">
        <v>34</v>
      </c>
      <c r="C185" s="32">
        <v>14656</v>
      </c>
      <c r="D185" s="53">
        <v>10</v>
      </c>
      <c r="E185" s="6"/>
      <c r="F185" s="6"/>
      <c r="G185">
        <f>_xlfn.XLOOKUP(Tanqueos[[#This Row],[PLACA]],[1]Hoja1!$A:$A,[1]Hoja1!$G:$G,0)</f>
        <v>38</v>
      </c>
      <c r="H185" s="11"/>
    </row>
    <row r="186" spans="1:8" ht="15" hidden="1" customHeight="1">
      <c r="A186" s="30">
        <v>45820</v>
      </c>
      <c r="B186" s="8" t="s">
        <v>19</v>
      </c>
      <c r="C186" s="32">
        <v>100813</v>
      </c>
      <c r="D186" s="53">
        <v>20</v>
      </c>
      <c r="E186" s="6"/>
      <c r="F186" s="6"/>
      <c r="G186">
        <f>_xlfn.XLOOKUP(Tanqueos[[#This Row],[PLACA]],[1]Hoja1!$A:$A,[1]Hoja1!$G:$G,0)</f>
        <v>20</v>
      </c>
      <c r="H186" s="11"/>
    </row>
    <row r="187" spans="1:8" ht="15" hidden="1" customHeight="1">
      <c r="A187" s="30">
        <v>45820</v>
      </c>
      <c r="B187" s="8" t="s">
        <v>53</v>
      </c>
      <c r="C187" s="32">
        <v>106606</v>
      </c>
      <c r="D187" s="53">
        <v>17</v>
      </c>
      <c r="E187" s="6"/>
      <c r="F187" s="6"/>
      <c r="G187">
        <f>_xlfn.XLOOKUP(Tanqueos[[#This Row],[PLACA]],[1]Hoja1!$A:$A,[1]Hoja1!$G:$G,0)</f>
        <v>20</v>
      </c>
      <c r="H187" s="11"/>
    </row>
    <row r="188" spans="1:8" ht="15" hidden="1" customHeight="1">
      <c r="A188" s="30">
        <v>45820</v>
      </c>
      <c r="B188" s="8" t="s">
        <v>66</v>
      </c>
      <c r="C188" s="32">
        <v>194476</v>
      </c>
      <c r="D188" s="53">
        <v>10</v>
      </c>
      <c r="E188" s="6"/>
      <c r="F188" s="6"/>
      <c r="G188">
        <f>_xlfn.XLOOKUP(Tanqueos[[#This Row],[PLACA]],[1]Hoja1!$A:$A,[1]Hoja1!$G:$G,0)</f>
        <v>33</v>
      </c>
      <c r="H188" s="11"/>
    </row>
    <row r="189" spans="1:8" ht="15" hidden="1" customHeight="1">
      <c r="A189" s="30">
        <v>45820</v>
      </c>
      <c r="B189" s="8" t="s">
        <v>20</v>
      </c>
      <c r="C189" s="32">
        <v>200428</v>
      </c>
      <c r="D189" s="53">
        <v>10</v>
      </c>
      <c r="E189" s="6"/>
      <c r="F189" s="6"/>
      <c r="G189">
        <f>_xlfn.XLOOKUP(Tanqueos[[#This Row],[PLACA]],[1]Hoja1!$A:$A,[1]Hoja1!$G:$G,0)</f>
        <v>26</v>
      </c>
      <c r="H189" s="11"/>
    </row>
    <row r="190" spans="1:8" ht="15" hidden="1" customHeight="1">
      <c r="A190" s="30">
        <v>45820</v>
      </c>
      <c r="B190" s="8" t="s">
        <v>97</v>
      </c>
      <c r="C190" s="32">
        <v>252416</v>
      </c>
      <c r="D190" s="53">
        <v>10</v>
      </c>
      <c r="E190" s="6"/>
      <c r="F190" s="6"/>
      <c r="G190">
        <f>_xlfn.XLOOKUP(Tanqueos[[#This Row],[PLACA]],[1]Hoja1!$A:$A,[1]Hoja1!$G:$G,0)</f>
        <v>28</v>
      </c>
      <c r="H190" s="11"/>
    </row>
    <row r="191" spans="1:8" ht="15" hidden="1" customHeight="1">
      <c r="A191" s="30">
        <v>45820</v>
      </c>
      <c r="B191" s="8" t="s">
        <v>10</v>
      </c>
      <c r="C191" s="32">
        <v>136984</v>
      </c>
      <c r="D191" s="53">
        <v>10</v>
      </c>
      <c r="E191" s="6"/>
      <c r="F191" s="6"/>
      <c r="G191">
        <f>_xlfn.XLOOKUP(Tanqueos[[#This Row],[PLACA]],[1]Hoja1!$A:$A,[1]Hoja1!$G:$G,0)</f>
        <v>40</v>
      </c>
      <c r="H191" s="11"/>
    </row>
    <row r="192" spans="1:8" ht="15" hidden="1" customHeight="1">
      <c r="A192" s="30">
        <v>45820</v>
      </c>
      <c r="B192" s="8" t="s">
        <v>82</v>
      </c>
      <c r="C192" s="32">
        <v>454454</v>
      </c>
      <c r="D192" s="53">
        <v>10</v>
      </c>
      <c r="E192" s="6"/>
      <c r="F192" s="6"/>
      <c r="G192">
        <f>_xlfn.XLOOKUP(Tanqueos[[#This Row],[PLACA]],[1]Hoja1!$A:$A,[1]Hoja1!$G:$G,0)</f>
        <v>38</v>
      </c>
      <c r="H192" s="11"/>
    </row>
    <row r="193" spans="1:8" ht="15" hidden="1" customHeight="1">
      <c r="A193" s="30">
        <v>45820</v>
      </c>
      <c r="B193" s="8" t="s">
        <v>51</v>
      </c>
      <c r="C193" s="32">
        <v>847581</v>
      </c>
      <c r="D193" s="53">
        <v>35</v>
      </c>
      <c r="E193" s="6"/>
      <c r="F193" s="6"/>
      <c r="G193">
        <f>_xlfn.XLOOKUP(Tanqueos[[#This Row],[PLACA]],[1]Hoja1!$A:$A,[1]Hoja1!$G:$G,0)</f>
        <v>19</v>
      </c>
      <c r="H193" s="11"/>
    </row>
    <row r="194" spans="1:8" ht="15" hidden="1" customHeight="1">
      <c r="A194" s="30">
        <v>45820</v>
      </c>
      <c r="B194" s="8" t="s">
        <v>58</v>
      </c>
      <c r="C194" s="32">
        <v>9542</v>
      </c>
      <c r="D194" s="53">
        <v>8</v>
      </c>
      <c r="E194" s="6"/>
      <c r="F194" s="6"/>
      <c r="G194">
        <f>_xlfn.XLOOKUP(Tanqueos[[#This Row],[PLACA]],[1]Hoja1!$A:$A,[1]Hoja1!$G:$G,0)</f>
        <v>35</v>
      </c>
      <c r="H194" s="11"/>
    </row>
    <row r="195" spans="1:8" ht="15" hidden="1" customHeight="1">
      <c r="A195" s="30">
        <v>45820</v>
      </c>
      <c r="B195" s="8" t="s">
        <v>52</v>
      </c>
      <c r="C195" s="32">
        <v>30259</v>
      </c>
      <c r="D195" s="53">
        <v>9</v>
      </c>
      <c r="E195" s="6"/>
      <c r="F195" s="6"/>
      <c r="G195">
        <f>_xlfn.XLOOKUP(Tanqueos[[#This Row],[PLACA]],[1]Hoja1!$A:$A,[1]Hoja1!$G:$G,0)</f>
        <v>33</v>
      </c>
      <c r="H195" s="11"/>
    </row>
    <row r="196" spans="1:8" ht="15" hidden="1" customHeight="1">
      <c r="A196" s="30">
        <v>45820</v>
      </c>
      <c r="B196" s="8" t="s">
        <v>83</v>
      </c>
      <c r="C196" s="32"/>
      <c r="D196" s="53">
        <v>30</v>
      </c>
      <c r="E196" s="6"/>
      <c r="F196" s="6"/>
      <c r="G196">
        <f>_xlfn.XLOOKUP(Tanqueos[[#This Row],[PLACA]],[1]Hoja1!$A:$A,[1]Hoja1!$G:$G,0)</f>
        <v>12</v>
      </c>
      <c r="H196" s="11"/>
    </row>
    <row r="197" spans="1:8" ht="15" hidden="1" customHeight="1">
      <c r="A197" s="30">
        <v>45820</v>
      </c>
      <c r="B197" s="8" t="s">
        <v>72</v>
      </c>
      <c r="C197" s="32">
        <v>291282</v>
      </c>
      <c r="D197" s="53">
        <v>20</v>
      </c>
      <c r="E197" s="6"/>
      <c r="F197" s="6"/>
      <c r="G197">
        <f>_xlfn.XLOOKUP(Tanqueos[[#This Row],[PLACA]],[1]Hoja1!$A:$A,[1]Hoja1!$G:$G,0)</f>
        <v>30</v>
      </c>
      <c r="H197" s="11"/>
    </row>
    <row r="198" spans="1:8" ht="15" hidden="1" customHeight="1">
      <c r="A198" s="30">
        <v>45821</v>
      </c>
      <c r="B198" s="8" t="s">
        <v>44</v>
      </c>
      <c r="C198" s="32">
        <v>1621</v>
      </c>
      <c r="D198" s="53">
        <v>9</v>
      </c>
      <c r="E198" s="6"/>
      <c r="F198" s="6"/>
      <c r="G198">
        <f>_xlfn.XLOOKUP(Tanqueos[[#This Row],[PLACA]],[1]Hoja1!$A:$A,[1]Hoja1!$G:$G,0)</f>
        <v>35</v>
      </c>
      <c r="H198" s="11"/>
    </row>
    <row r="199" spans="1:8" ht="15" hidden="1" customHeight="1">
      <c r="A199" s="30">
        <v>45821</v>
      </c>
      <c r="B199" s="8" t="s">
        <v>66</v>
      </c>
      <c r="C199" s="32">
        <v>194490</v>
      </c>
      <c r="D199" s="53">
        <v>9.9659999999999993</v>
      </c>
      <c r="E199" s="6"/>
      <c r="F199" s="6"/>
      <c r="G199">
        <f>_xlfn.XLOOKUP(Tanqueos[[#This Row],[PLACA]],[1]Hoja1!$A:$A,[1]Hoja1!$G:$G,0)</f>
        <v>33</v>
      </c>
      <c r="H199" s="11"/>
    </row>
    <row r="200" spans="1:8" ht="15" hidden="1" customHeight="1">
      <c r="A200" s="30">
        <v>45821</v>
      </c>
      <c r="B200" s="8" t="s">
        <v>17</v>
      </c>
      <c r="C200" s="32">
        <v>636323</v>
      </c>
      <c r="D200" s="53">
        <v>29.106999999999999</v>
      </c>
      <c r="E200" s="6"/>
      <c r="F200" s="6"/>
      <c r="G200">
        <f>_xlfn.XLOOKUP(Tanqueos[[#This Row],[PLACA]],[1]Hoja1!$A:$A,[1]Hoja1!$G:$G,0)</f>
        <v>14</v>
      </c>
      <c r="H200" s="11"/>
    </row>
    <row r="201" spans="1:8" ht="15" hidden="1" customHeight="1">
      <c r="A201" s="30">
        <v>45821</v>
      </c>
      <c r="B201" s="8" t="s">
        <v>71</v>
      </c>
      <c r="C201" s="32"/>
      <c r="D201" s="53">
        <v>20</v>
      </c>
      <c r="E201" s="6"/>
      <c r="F201" s="6"/>
      <c r="G201">
        <f>_xlfn.XLOOKUP(Tanqueos[[#This Row],[PLACA]],[1]Hoja1!$A:$A,[1]Hoja1!$G:$G,0)</f>
        <v>33</v>
      </c>
      <c r="H201" s="11"/>
    </row>
    <row r="202" spans="1:8" ht="15" hidden="1" customHeight="1">
      <c r="A202" s="30">
        <v>45821</v>
      </c>
      <c r="B202" s="8" t="s">
        <v>19</v>
      </c>
      <c r="C202" s="32">
        <v>101220</v>
      </c>
      <c r="D202" s="53">
        <v>20</v>
      </c>
      <c r="E202" s="6"/>
      <c r="F202" s="6"/>
      <c r="G202">
        <f>_xlfn.XLOOKUP(Tanqueos[[#This Row],[PLACA]],[1]Hoja1!$A:$A,[1]Hoja1!$G:$G,0)</f>
        <v>20</v>
      </c>
      <c r="H202" s="11"/>
    </row>
    <row r="203" spans="1:8" ht="15" hidden="1" customHeight="1">
      <c r="A203" s="30">
        <v>45821</v>
      </c>
      <c r="B203" s="8" t="s">
        <v>20</v>
      </c>
      <c r="C203" s="32">
        <v>200670</v>
      </c>
      <c r="D203" s="53">
        <v>6</v>
      </c>
      <c r="E203" s="6"/>
      <c r="F203" s="6"/>
      <c r="G203">
        <f>_xlfn.XLOOKUP(Tanqueos[[#This Row],[PLACA]],[1]Hoja1!$A:$A,[1]Hoja1!$G:$G,0)</f>
        <v>26</v>
      </c>
      <c r="H203" s="11"/>
    </row>
    <row r="204" spans="1:8" ht="15" hidden="1" customHeight="1">
      <c r="A204" s="30">
        <v>45821</v>
      </c>
      <c r="B204" s="8" t="s">
        <v>10</v>
      </c>
      <c r="C204" s="32">
        <v>137311</v>
      </c>
      <c r="D204" s="53">
        <v>10</v>
      </c>
      <c r="E204" s="6"/>
      <c r="F204" s="6"/>
      <c r="G204">
        <f>_xlfn.XLOOKUP(Tanqueos[[#This Row],[PLACA]],[1]Hoja1!$A:$A,[1]Hoja1!$G:$G,0)</f>
        <v>40</v>
      </c>
      <c r="H204" s="11"/>
    </row>
    <row r="205" spans="1:8" ht="15" hidden="1" customHeight="1">
      <c r="A205" s="30">
        <v>45821</v>
      </c>
      <c r="B205" s="8" t="s">
        <v>31</v>
      </c>
      <c r="C205" s="32">
        <v>557695</v>
      </c>
      <c r="D205" s="53">
        <v>8</v>
      </c>
      <c r="E205" s="6"/>
      <c r="F205" s="6"/>
      <c r="G205">
        <f>_xlfn.XLOOKUP(Tanqueos[[#This Row],[PLACA]],[1]Hoja1!$A:$A,[1]Hoja1!$G:$G,0)</f>
        <v>14</v>
      </c>
      <c r="H205" s="11"/>
    </row>
    <row r="206" spans="1:8" ht="15" hidden="1" customHeight="1">
      <c r="A206" s="30">
        <v>45821</v>
      </c>
      <c r="B206" s="8" t="s">
        <v>88</v>
      </c>
      <c r="C206" s="32">
        <v>429137</v>
      </c>
      <c r="D206" s="53">
        <v>10</v>
      </c>
      <c r="E206" s="6"/>
      <c r="F206" s="6"/>
      <c r="G206">
        <f>_xlfn.XLOOKUP(Tanqueos[[#This Row],[PLACA]],[1]Hoja1!$A:$A,[1]Hoja1!$G:$G,0)</f>
        <v>21</v>
      </c>
      <c r="H206" s="11"/>
    </row>
    <row r="207" spans="1:8" ht="15" hidden="1" customHeight="1">
      <c r="A207" s="30">
        <v>45821</v>
      </c>
      <c r="B207" s="8" t="s">
        <v>63</v>
      </c>
      <c r="C207" s="32">
        <v>10625</v>
      </c>
      <c r="D207" s="53">
        <v>13.696</v>
      </c>
      <c r="E207" s="6"/>
      <c r="F207" s="6"/>
      <c r="G207">
        <f>_xlfn.XLOOKUP(Tanqueos[[#This Row],[PLACA]],[1]Hoja1!$A:$A,[1]Hoja1!$G:$G,0)</f>
        <v>38</v>
      </c>
      <c r="H207" s="11"/>
    </row>
    <row r="208" spans="1:8" ht="15" hidden="1" customHeight="1">
      <c r="A208" s="30">
        <v>45821</v>
      </c>
      <c r="B208" s="8" t="s">
        <v>47</v>
      </c>
      <c r="C208" s="32">
        <v>343453</v>
      </c>
      <c r="D208" s="53">
        <v>30</v>
      </c>
      <c r="E208" s="6"/>
      <c r="F208" s="6"/>
      <c r="G208">
        <f>_xlfn.XLOOKUP(Tanqueos[[#This Row],[PLACA]],[1]Hoja1!$A:$A,[1]Hoja1!$G:$G,0)</f>
        <v>16</v>
      </c>
      <c r="H208" s="11"/>
    </row>
    <row r="209" spans="1:8" ht="15" hidden="1" customHeight="1">
      <c r="A209" s="30">
        <v>45821</v>
      </c>
      <c r="B209" s="8" t="s">
        <v>68</v>
      </c>
      <c r="C209" s="32">
        <v>208611</v>
      </c>
      <c r="D209" s="53">
        <v>5</v>
      </c>
      <c r="E209" s="6"/>
      <c r="F209" s="6"/>
      <c r="G209">
        <f>_xlfn.XLOOKUP(Tanqueos[[#This Row],[PLACA]],[1]Hoja1!$A:$A,[1]Hoja1!$G:$G,0)</f>
        <v>33</v>
      </c>
      <c r="H209" s="11"/>
    </row>
    <row r="210" spans="1:8" ht="15" hidden="1" customHeight="1">
      <c r="A210" s="30">
        <v>45821</v>
      </c>
      <c r="B210" s="8" t="s">
        <v>43</v>
      </c>
      <c r="C210" s="32">
        <v>12775</v>
      </c>
      <c r="D210" s="53">
        <v>9</v>
      </c>
      <c r="E210" s="6"/>
      <c r="F210" s="6"/>
      <c r="G210">
        <f>_xlfn.XLOOKUP(Tanqueos[[#This Row],[PLACA]],[1]Hoja1!$A:$A,[1]Hoja1!$G:$G,0)</f>
        <v>35</v>
      </c>
      <c r="H210" s="11"/>
    </row>
    <row r="211" spans="1:8" ht="15" hidden="1" customHeight="1">
      <c r="A211" s="30">
        <v>45821</v>
      </c>
      <c r="B211" s="8" t="s">
        <v>34</v>
      </c>
      <c r="C211" s="32">
        <v>14656</v>
      </c>
      <c r="D211" s="53">
        <v>8</v>
      </c>
      <c r="E211" s="6"/>
      <c r="F211" s="6"/>
      <c r="G211">
        <f>_xlfn.XLOOKUP(Tanqueos[[#This Row],[PLACA]],[1]Hoja1!$A:$A,[1]Hoja1!$G:$G,0)</f>
        <v>38</v>
      </c>
      <c r="H211" s="11"/>
    </row>
    <row r="212" spans="1:8" ht="15" hidden="1" customHeight="1">
      <c r="A212" s="30">
        <v>45821</v>
      </c>
      <c r="B212" s="8" t="s">
        <v>54</v>
      </c>
      <c r="C212" s="32">
        <v>3542</v>
      </c>
      <c r="D212" s="53">
        <v>10</v>
      </c>
      <c r="E212" s="6"/>
      <c r="F212" s="6"/>
      <c r="G212">
        <f>_xlfn.XLOOKUP(Tanqueos[[#This Row],[PLACA]],[1]Hoja1!$A:$A,[1]Hoja1!$G:$G,0)</f>
        <v>31</v>
      </c>
      <c r="H212" s="11"/>
    </row>
    <row r="213" spans="1:8" ht="15" hidden="1" customHeight="1">
      <c r="A213" s="30">
        <v>45821</v>
      </c>
      <c r="B213" s="8" t="s">
        <v>48</v>
      </c>
      <c r="C213" s="32">
        <v>2948</v>
      </c>
      <c r="D213" s="53">
        <v>9</v>
      </c>
      <c r="E213" s="6"/>
      <c r="F213" s="6"/>
      <c r="G213">
        <f>_xlfn.XLOOKUP(Tanqueos[[#This Row],[PLACA]],[1]Hoja1!$A:$A,[1]Hoja1!$G:$G,0)</f>
        <v>38</v>
      </c>
      <c r="H213" s="11"/>
    </row>
    <row r="214" spans="1:8" ht="15" hidden="1" customHeight="1">
      <c r="A214" s="30">
        <v>45821</v>
      </c>
      <c r="B214" s="8" t="s">
        <v>51</v>
      </c>
      <c r="C214" s="32">
        <v>848172</v>
      </c>
      <c r="D214" s="53">
        <v>35</v>
      </c>
      <c r="E214" s="6"/>
      <c r="F214" s="6"/>
      <c r="G214">
        <f>_xlfn.XLOOKUP(Tanqueos[[#This Row],[PLACA]],[1]Hoja1!$A:$A,[1]Hoja1!$G:$G,0)</f>
        <v>19</v>
      </c>
      <c r="H214" s="11"/>
    </row>
    <row r="215" spans="1:8" ht="15" hidden="1" customHeight="1">
      <c r="A215" s="30">
        <v>45821</v>
      </c>
      <c r="B215" s="8" t="s">
        <v>83</v>
      </c>
      <c r="C215" s="32"/>
      <c r="D215" s="53">
        <v>60</v>
      </c>
      <c r="E215" s="6"/>
      <c r="F215" s="6"/>
      <c r="G215">
        <f>_xlfn.XLOOKUP(Tanqueos[[#This Row],[PLACA]],[1]Hoja1!$A:$A,[1]Hoja1!$G:$G,0)</f>
        <v>12</v>
      </c>
      <c r="H215" s="11"/>
    </row>
    <row r="216" spans="1:8" ht="15" hidden="1" customHeight="1">
      <c r="A216" s="30">
        <v>45821</v>
      </c>
      <c r="B216" s="8" t="s">
        <v>72</v>
      </c>
      <c r="C216" s="32">
        <v>292207</v>
      </c>
      <c r="D216" s="53">
        <v>17.983000000000001</v>
      </c>
      <c r="E216" s="6"/>
      <c r="F216" s="6"/>
      <c r="G216">
        <f>_xlfn.XLOOKUP(Tanqueos[[#This Row],[PLACA]],[1]Hoja1!$A:$A,[1]Hoja1!$G:$G,0)</f>
        <v>30</v>
      </c>
      <c r="H216" s="11"/>
    </row>
    <row r="217" spans="1:8" ht="15" hidden="1" customHeight="1">
      <c r="A217" s="30">
        <v>45821</v>
      </c>
      <c r="B217" s="8" t="s">
        <v>13</v>
      </c>
      <c r="C217" s="32">
        <v>366298</v>
      </c>
      <c r="D217" s="53">
        <v>10.577</v>
      </c>
      <c r="E217" s="6"/>
      <c r="F217" s="6"/>
      <c r="G217">
        <f>_xlfn.XLOOKUP(Tanqueos[[#This Row],[PLACA]],[1]Hoja1!$A:$A,[1]Hoja1!$G:$G,0)</f>
        <v>33</v>
      </c>
      <c r="H217" s="11"/>
    </row>
    <row r="218" spans="1:8" ht="15" hidden="1" customHeight="1">
      <c r="A218" s="30">
        <v>45821</v>
      </c>
      <c r="B218" s="8" t="s">
        <v>53</v>
      </c>
      <c r="C218" s="32">
        <v>107000</v>
      </c>
      <c r="D218" s="53">
        <v>51</v>
      </c>
      <c r="E218" s="6"/>
      <c r="F218" s="6"/>
      <c r="G218">
        <f>_xlfn.XLOOKUP(Tanqueos[[#This Row],[PLACA]],[1]Hoja1!$A:$A,[1]Hoja1!$G:$G,0)</f>
        <v>20</v>
      </c>
      <c r="H218" s="11"/>
    </row>
    <row r="219" spans="1:8" ht="15" hidden="1" customHeight="1">
      <c r="A219" s="30">
        <v>45821</v>
      </c>
      <c r="B219" s="8" t="s">
        <v>57</v>
      </c>
      <c r="C219" s="32">
        <v>186917</v>
      </c>
      <c r="D219" s="53">
        <v>14.122999999999999</v>
      </c>
      <c r="E219" s="6"/>
      <c r="F219" s="6"/>
      <c r="G219">
        <f>_xlfn.XLOOKUP(Tanqueos[[#This Row],[PLACA]],[1]Hoja1!$A:$A,[1]Hoja1!$G:$G,0)</f>
        <v>33</v>
      </c>
      <c r="H219" s="11"/>
    </row>
    <row r="220" spans="1:8" ht="15" hidden="1" customHeight="1">
      <c r="A220" s="30">
        <v>45821</v>
      </c>
      <c r="B220" s="8" t="s">
        <v>85</v>
      </c>
      <c r="C220" s="32"/>
      <c r="D220" s="53">
        <v>20.396999999999998</v>
      </c>
      <c r="E220" s="6"/>
      <c r="F220" s="6"/>
      <c r="G220">
        <f>_xlfn.XLOOKUP(Tanqueos[[#This Row],[PLACA]],[1]Hoja1!$A:$A,[1]Hoja1!$G:$G,0)</f>
        <v>33</v>
      </c>
      <c r="H220" s="11"/>
    </row>
    <row r="221" spans="1:8" ht="15" hidden="1" customHeight="1">
      <c r="A221" s="30">
        <v>45822</v>
      </c>
      <c r="B221" s="8" t="s">
        <v>85</v>
      </c>
      <c r="C221" s="32">
        <v>194484</v>
      </c>
      <c r="D221" s="53">
        <v>20.248000000000001</v>
      </c>
      <c r="E221" s="6"/>
      <c r="F221" s="6"/>
      <c r="G221">
        <f>_xlfn.XLOOKUP(Tanqueos[[#This Row],[PLACA]],[1]Hoja1!$A:$A,[1]Hoja1!$G:$G,0)</f>
        <v>33</v>
      </c>
      <c r="H221" s="11"/>
    </row>
    <row r="222" spans="1:8" ht="15" hidden="1" customHeight="1">
      <c r="A222" s="30">
        <v>45822</v>
      </c>
      <c r="B222" s="8" t="s">
        <v>57</v>
      </c>
      <c r="C222" s="32">
        <v>187335</v>
      </c>
      <c r="D222" s="53">
        <v>12.989000000000001</v>
      </c>
      <c r="E222" s="6"/>
      <c r="F222" s="6"/>
      <c r="G222">
        <f>_xlfn.XLOOKUP(Tanqueos[[#This Row],[PLACA]],[1]Hoja1!$A:$A,[1]Hoja1!$G:$G,0)</f>
        <v>33</v>
      </c>
      <c r="H222" s="11"/>
    </row>
    <row r="223" spans="1:8" ht="15" hidden="1" customHeight="1">
      <c r="A223" s="30">
        <v>45822</v>
      </c>
      <c r="B223" s="8" t="s">
        <v>13</v>
      </c>
      <c r="C223" s="32">
        <v>366766</v>
      </c>
      <c r="D223" s="53">
        <v>13.727</v>
      </c>
      <c r="E223" s="6"/>
      <c r="F223" s="6"/>
      <c r="G223">
        <f>_xlfn.XLOOKUP(Tanqueos[[#This Row],[PLACA]],[1]Hoja1!$A:$A,[1]Hoja1!$G:$G,0)</f>
        <v>33</v>
      </c>
      <c r="H223" s="11"/>
    </row>
    <row r="224" spans="1:8" ht="15" hidden="1" customHeight="1">
      <c r="A224" s="30">
        <v>45822</v>
      </c>
      <c r="B224" s="8" t="s">
        <v>82</v>
      </c>
      <c r="C224" s="32">
        <v>454809</v>
      </c>
      <c r="D224" s="53">
        <v>5.7270000000000003</v>
      </c>
      <c r="E224" s="6"/>
      <c r="F224" s="6"/>
      <c r="G224">
        <f>_xlfn.XLOOKUP(Tanqueos[[#This Row],[PLACA]],[1]Hoja1!$A:$A,[1]Hoja1!$G:$G,0)</f>
        <v>38</v>
      </c>
      <c r="H224" s="11"/>
    </row>
    <row r="225" spans="1:8" ht="15" hidden="1" customHeight="1">
      <c r="A225" s="30">
        <v>45822</v>
      </c>
      <c r="B225" s="8" t="s">
        <v>69</v>
      </c>
      <c r="C225" s="32">
        <v>2001</v>
      </c>
      <c r="D225" s="53">
        <v>10</v>
      </c>
      <c r="E225" s="6"/>
      <c r="F225" s="6"/>
      <c r="G225">
        <f>_xlfn.XLOOKUP(Tanqueos[[#This Row],[PLACA]],[1]Hoja1!$A:$A,[1]Hoja1!$G:$G,0)</f>
        <v>35</v>
      </c>
      <c r="H225" s="11"/>
    </row>
    <row r="226" spans="1:8" ht="15" hidden="1" customHeight="1">
      <c r="A226" s="30">
        <v>45822</v>
      </c>
      <c r="B226" s="8" t="s">
        <v>19</v>
      </c>
      <c r="C226" s="32">
        <v>101653</v>
      </c>
      <c r="D226" s="53">
        <v>20</v>
      </c>
      <c r="E226" s="6"/>
      <c r="F226" s="6">
        <v>1252.9000000000001</v>
      </c>
      <c r="G226">
        <f>_xlfn.XLOOKUP(Tanqueos[[#This Row],[PLACA]],[1]Hoja1!$A:$A,[1]Hoja1!$G:$G,0)</f>
        <v>20</v>
      </c>
      <c r="H226" s="11"/>
    </row>
    <row r="227" spans="1:8" ht="15" hidden="1" customHeight="1">
      <c r="A227" s="30">
        <v>45823</v>
      </c>
      <c r="B227" s="8" t="s">
        <v>13</v>
      </c>
      <c r="C227" s="32">
        <v>367204</v>
      </c>
      <c r="D227" s="53">
        <v>13.157999999999999</v>
      </c>
      <c r="E227" s="6"/>
      <c r="F227" s="6"/>
      <c r="G227">
        <f>_xlfn.XLOOKUP(Tanqueos[[#This Row],[PLACA]],[1]Hoja1!$A:$A,[1]Hoja1!$G:$G,0)</f>
        <v>33</v>
      </c>
      <c r="H227" s="11"/>
    </row>
    <row r="228" spans="1:8" ht="15" hidden="1" customHeight="1">
      <c r="A228" s="30">
        <v>45823</v>
      </c>
      <c r="B228" s="8" t="s">
        <v>31</v>
      </c>
      <c r="C228" s="32">
        <v>557971</v>
      </c>
      <c r="D228" s="53">
        <v>30</v>
      </c>
      <c r="E228" s="6"/>
      <c r="F228" s="6"/>
      <c r="G228">
        <f>_xlfn.XLOOKUP(Tanqueos[[#This Row],[PLACA]],[1]Hoja1!$A:$A,[1]Hoja1!$G:$G,0)</f>
        <v>14</v>
      </c>
      <c r="H228" s="11"/>
    </row>
    <row r="229" spans="1:8" ht="15" hidden="1" customHeight="1">
      <c r="A229" s="30">
        <v>45823</v>
      </c>
      <c r="B229" s="8" t="s">
        <v>17</v>
      </c>
      <c r="C229" s="32">
        <v>636741</v>
      </c>
      <c r="D229" s="53">
        <v>28</v>
      </c>
      <c r="E229" s="6"/>
      <c r="F229" s="6"/>
      <c r="G229">
        <f>_xlfn.XLOOKUP(Tanqueos[[#This Row],[PLACA]],[1]Hoja1!$A:$A,[1]Hoja1!$G:$G,0)</f>
        <v>14</v>
      </c>
      <c r="H229" s="11"/>
    </row>
    <row r="230" spans="1:8" ht="15" hidden="1" customHeight="1">
      <c r="A230" s="30">
        <v>45823</v>
      </c>
      <c r="B230" s="8" t="s">
        <v>34</v>
      </c>
      <c r="C230" s="32">
        <v>15329</v>
      </c>
      <c r="D230" s="53">
        <v>8</v>
      </c>
      <c r="E230" s="6"/>
      <c r="F230" s="6"/>
      <c r="G230">
        <f>_xlfn.XLOOKUP(Tanqueos[[#This Row],[PLACA]],[1]Hoja1!$A:$A,[1]Hoja1!$G:$G,0)</f>
        <v>38</v>
      </c>
      <c r="H230" s="11"/>
    </row>
    <row r="231" spans="1:8" ht="15" hidden="1" customHeight="1">
      <c r="A231" s="30">
        <v>45823</v>
      </c>
      <c r="B231" s="8" t="s">
        <v>68</v>
      </c>
      <c r="C231" s="32">
        <v>208993</v>
      </c>
      <c r="D231" s="53">
        <v>5</v>
      </c>
      <c r="E231" s="6"/>
      <c r="F231" s="6"/>
      <c r="G231">
        <f>_xlfn.XLOOKUP(Tanqueos[[#This Row],[PLACA]],[1]Hoja1!$A:$A,[1]Hoja1!$G:$G,0)</f>
        <v>33</v>
      </c>
      <c r="H231" s="11"/>
    </row>
    <row r="232" spans="1:8" ht="15" hidden="1" customHeight="1">
      <c r="A232" s="30">
        <v>45823</v>
      </c>
      <c r="B232" s="8" t="s">
        <v>51</v>
      </c>
      <c r="C232" s="32">
        <v>849091</v>
      </c>
      <c r="D232" s="53">
        <v>35</v>
      </c>
      <c r="E232" s="6"/>
      <c r="F232" s="6"/>
      <c r="G232">
        <f>_xlfn.XLOOKUP(Tanqueos[[#This Row],[PLACA]],[1]Hoja1!$A:$A,[1]Hoja1!$G:$G,0)</f>
        <v>19</v>
      </c>
      <c r="H232" s="11"/>
    </row>
    <row r="233" spans="1:8" ht="15" hidden="1" customHeight="1">
      <c r="A233" s="30">
        <v>45823</v>
      </c>
      <c r="B233" s="8" t="s">
        <v>68</v>
      </c>
      <c r="C233" s="32"/>
      <c r="D233" s="53">
        <v>10</v>
      </c>
      <c r="E233" s="6"/>
      <c r="F233" s="6"/>
      <c r="G233">
        <f>_xlfn.XLOOKUP(Tanqueos[[#This Row],[PLACA]],[1]Hoja1!$A:$A,[1]Hoja1!$G:$G,0)</f>
        <v>33</v>
      </c>
      <c r="H233" s="11"/>
    </row>
    <row r="234" spans="1:8" ht="15" hidden="1" customHeight="1">
      <c r="A234" s="30">
        <v>45823</v>
      </c>
      <c r="B234" s="8" t="s">
        <v>72</v>
      </c>
      <c r="C234" s="32">
        <v>292640</v>
      </c>
      <c r="D234" s="53">
        <v>20</v>
      </c>
      <c r="E234" s="6"/>
      <c r="F234" s="6"/>
      <c r="G234">
        <f>_xlfn.XLOOKUP(Tanqueos[[#This Row],[PLACA]],[1]Hoja1!$A:$A,[1]Hoja1!$G:$G,0)</f>
        <v>30</v>
      </c>
      <c r="H234" s="11"/>
    </row>
    <row r="235" spans="1:8" ht="15" hidden="1" customHeight="1">
      <c r="A235" s="30">
        <v>45824</v>
      </c>
      <c r="B235" s="8" t="s">
        <v>88</v>
      </c>
      <c r="C235" s="32">
        <v>429471</v>
      </c>
      <c r="D235" s="53">
        <v>10</v>
      </c>
      <c r="E235" s="6"/>
      <c r="F235" s="6"/>
      <c r="G235">
        <f>_xlfn.XLOOKUP(Tanqueos[[#This Row],[PLACA]],[1]Hoja1!$A:$A,[1]Hoja1!$G:$G,0)</f>
        <v>21</v>
      </c>
      <c r="H235" s="11"/>
    </row>
    <row r="236" spans="1:8" ht="15" hidden="1" customHeight="1">
      <c r="A236" s="30">
        <v>45824</v>
      </c>
      <c r="B236" s="8" t="s">
        <v>99</v>
      </c>
      <c r="C236" s="32">
        <v>14689</v>
      </c>
      <c r="D236" s="53">
        <v>15</v>
      </c>
      <c r="E236" s="6"/>
      <c r="F236" s="6"/>
      <c r="G236">
        <f>_xlfn.XLOOKUP(Tanqueos[[#This Row],[PLACA]],[1]Hoja1!$A:$A,[1]Hoja1!$G:$G,0)</f>
        <v>32</v>
      </c>
      <c r="H236" s="11"/>
    </row>
    <row r="237" spans="1:8" ht="15" hidden="1" customHeight="1">
      <c r="A237" s="30">
        <v>45824</v>
      </c>
      <c r="B237" s="8" t="s">
        <v>82</v>
      </c>
      <c r="C237" s="32">
        <v>455245</v>
      </c>
      <c r="D237" s="53">
        <v>10</v>
      </c>
      <c r="E237" s="6"/>
      <c r="F237" s="6"/>
      <c r="G237">
        <f>_xlfn.XLOOKUP(Tanqueos[[#This Row],[PLACA]],[1]Hoja1!$A:$A,[1]Hoja1!$G:$G,0)</f>
        <v>38</v>
      </c>
      <c r="H237" s="11"/>
    </row>
    <row r="238" spans="1:8" ht="15" hidden="1" customHeight="1">
      <c r="A238" s="30">
        <v>45824</v>
      </c>
      <c r="B238" s="8" t="s">
        <v>17</v>
      </c>
      <c r="C238" s="32">
        <v>637141</v>
      </c>
      <c r="D238" s="53">
        <v>30</v>
      </c>
      <c r="E238" s="6"/>
      <c r="F238" s="6"/>
      <c r="G238">
        <f>_xlfn.XLOOKUP(Tanqueos[[#This Row],[PLACA]],[1]Hoja1!$A:$A,[1]Hoja1!$G:$G,0)</f>
        <v>14</v>
      </c>
      <c r="H238" s="11"/>
    </row>
    <row r="239" spans="1:8" ht="15" hidden="1" customHeight="1">
      <c r="A239" s="30">
        <v>45824</v>
      </c>
      <c r="B239" s="8" t="s">
        <v>57</v>
      </c>
      <c r="C239" s="32">
        <v>187732</v>
      </c>
      <c r="D239" s="53">
        <v>13.007</v>
      </c>
      <c r="E239" s="6"/>
      <c r="F239" s="6"/>
      <c r="G239">
        <f>_xlfn.XLOOKUP(Tanqueos[[#This Row],[PLACA]],[1]Hoja1!$A:$A,[1]Hoja1!$G:$G,0)</f>
        <v>33</v>
      </c>
      <c r="H239" s="11"/>
    </row>
    <row r="240" spans="1:8" ht="15" hidden="1" customHeight="1">
      <c r="A240" s="30">
        <v>45824</v>
      </c>
      <c r="B240" s="8" t="s">
        <v>13</v>
      </c>
      <c r="C240" s="32">
        <v>367667</v>
      </c>
      <c r="D240" s="53">
        <v>15</v>
      </c>
      <c r="E240" s="6"/>
      <c r="F240" s="6"/>
      <c r="G240">
        <f>_xlfn.XLOOKUP(Tanqueos[[#This Row],[PLACA]],[1]Hoja1!$A:$A,[1]Hoja1!$G:$G,0)</f>
        <v>33</v>
      </c>
      <c r="H240" s="11"/>
    </row>
    <row r="241" spans="1:8" ht="15" hidden="1" customHeight="1">
      <c r="A241" s="30">
        <v>45824</v>
      </c>
      <c r="B241" s="8" t="s">
        <v>66</v>
      </c>
      <c r="C241" s="32">
        <v>194693</v>
      </c>
      <c r="D241" s="53">
        <v>10</v>
      </c>
      <c r="E241" s="6"/>
      <c r="F241" s="6"/>
      <c r="G241">
        <f>_xlfn.XLOOKUP(Tanqueos[[#This Row],[PLACA]],[1]Hoja1!$A:$A,[1]Hoja1!$G:$G,0)</f>
        <v>33</v>
      </c>
      <c r="H241" s="11"/>
    </row>
    <row r="242" spans="1:8" ht="15" hidden="1" customHeight="1">
      <c r="A242" s="30">
        <v>45824</v>
      </c>
      <c r="B242" s="8" t="s">
        <v>39</v>
      </c>
      <c r="C242" s="32">
        <v>40949</v>
      </c>
      <c r="D242" s="53">
        <v>9</v>
      </c>
      <c r="E242" s="6"/>
      <c r="F242" s="6"/>
      <c r="G242">
        <f>_xlfn.XLOOKUP(Tanqueos[[#This Row],[PLACA]],[1]Hoja1!$A:$A,[1]Hoja1!$G:$G,0)</f>
        <v>35</v>
      </c>
      <c r="H242" s="11"/>
    </row>
    <row r="243" spans="1:8" ht="15" hidden="1" customHeight="1">
      <c r="A243" s="30">
        <v>45824</v>
      </c>
      <c r="B243" s="8" t="s">
        <v>58</v>
      </c>
      <c r="C243" s="32">
        <v>98065</v>
      </c>
      <c r="D243" s="53">
        <v>9</v>
      </c>
      <c r="E243" s="6"/>
      <c r="F243" s="6"/>
      <c r="G243">
        <f>_xlfn.XLOOKUP(Tanqueos[[#This Row],[PLACA]],[1]Hoja1!$A:$A,[1]Hoja1!$G:$G,0)</f>
        <v>35</v>
      </c>
      <c r="H243" s="11"/>
    </row>
    <row r="244" spans="1:8" ht="15" hidden="1" customHeight="1">
      <c r="A244" s="30">
        <v>45824</v>
      </c>
      <c r="B244" s="8" t="s">
        <v>10</v>
      </c>
      <c r="C244" s="32">
        <v>137911</v>
      </c>
      <c r="D244" s="53">
        <v>10</v>
      </c>
      <c r="E244" s="6"/>
      <c r="F244" s="6"/>
      <c r="G244">
        <f>_xlfn.XLOOKUP(Tanqueos[[#This Row],[PLACA]],[1]Hoja1!$A:$A,[1]Hoja1!$G:$G,0)</f>
        <v>40</v>
      </c>
      <c r="H244" s="11"/>
    </row>
    <row r="245" spans="1:8" ht="15" hidden="1" customHeight="1">
      <c r="A245" s="30">
        <v>45824</v>
      </c>
      <c r="B245" s="8" t="s">
        <v>19</v>
      </c>
      <c r="C245" s="32">
        <v>101971</v>
      </c>
      <c r="D245" s="53">
        <v>20</v>
      </c>
      <c r="E245" s="6"/>
      <c r="F245" s="6">
        <v>1571.5</v>
      </c>
      <c r="G245">
        <f>_xlfn.XLOOKUP(Tanqueos[[#This Row],[PLACA]],[1]Hoja1!$A:$A,[1]Hoja1!$G:$G,0)</f>
        <v>20</v>
      </c>
      <c r="H245" s="11"/>
    </row>
    <row r="246" spans="1:8" ht="15" hidden="1" customHeight="1">
      <c r="A246" s="30">
        <v>45824</v>
      </c>
      <c r="B246" s="8" t="s">
        <v>44</v>
      </c>
      <c r="C246" s="32">
        <v>1988</v>
      </c>
      <c r="D246" s="53">
        <v>9</v>
      </c>
      <c r="E246" s="6"/>
      <c r="F246" s="6"/>
      <c r="G246">
        <f>_xlfn.XLOOKUP(Tanqueos[[#This Row],[PLACA]],[1]Hoja1!$A:$A,[1]Hoja1!$G:$G,0)</f>
        <v>35</v>
      </c>
      <c r="H246" s="11"/>
    </row>
    <row r="247" spans="1:8" ht="15" hidden="1" customHeight="1">
      <c r="A247" s="30">
        <v>45824</v>
      </c>
      <c r="B247" s="8" t="s">
        <v>48</v>
      </c>
      <c r="C247" s="32">
        <v>3364</v>
      </c>
      <c r="D247" s="53">
        <v>9</v>
      </c>
      <c r="E247" s="6"/>
      <c r="F247" s="6"/>
      <c r="G247">
        <f>_xlfn.XLOOKUP(Tanqueos[[#This Row],[PLACA]],[1]Hoja1!$A:$A,[1]Hoja1!$G:$G,0)</f>
        <v>38</v>
      </c>
      <c r="H247" s="11"/>
    </row>
    <row r="248" spans="1:8" ht="15" hidden="1" customHeight="1">
      <c r="A248" s="30">
        <v>45824</v>
      </c>
      <c r="B248" s="8" t="s">
        <v>34</v>
      </c>
      <c r="C248" s="32">
        <v>15731</v>
      </c>
      <c r="D248" s="53">
        <v>8</v>
      </c>
      <c r="E248" s="6"/>
      <c r="F248" s="6"/>
      <c r="G248">
        <f>_xlfn.XLOOKUP(Tanqueos[[#This Row],[PLACA]],[1]Hoja1!$A:$A,[1]Hoja1!$G:$G,0)</f>
        <v>38</v>
      </c>
      <c r="H248" s="11"/>
    </row>
    <row r="249" spans="1:8" ht="15" hidden="1" customHeight="1">
      <c r="A249" s="30">
        <v>45824</v>
      </c>
      <c r="B249" s="8" t="s">
        <v>20</v>
      </c>
      <c r="C249" s="32">
        <v>200977</v>
      </c>
      <c r="D249" s="53">
        <v>10</v>
      </c>
      <c r="E249" s="6"/>
      <c r="F249" s="6"/>
      <c r="G249">
        <f>_xlfn.XLOOKUP(Tanqueos[[#This Row],[PLACA]],[1]Hoja1!$A:$A,[1]Hoja1!$G:$G,0)</f>
        <v>26</v>
      </c>
      <c r="H249" s="11"/>
    </row>
    <row r="250" spans="1:8" ht="15" hidden="1" customHeight="1">
      <c r="A250" s="30">
        <v>45824</v>
      </c>
      <c r="B250" s="8" t="s">
        <v>47</v>
      </c>
      <c r="C250" s="32">
        <v>344032</v>
      </c>
      <c r="D250" s="53">
        <v>30</v>
      </c>
      <c r="E250" s="6" t="s">
        <v>81</v>
      </c>
      <c r="F250" s="6"/>
      <c r="G250">
        <f>_xlfn.XLOOKUP(Tanqueos[[#This Row],[PLACA]],[1]Hoja1!$A:$A,[1]Hoja1!$G:$G,0)</f>
        <v>16</v>
      </c>
      <c r="H250" s="11"/>
    </row>
    <row r="251" spans="1:8" ht="15" hidden="1" customHeight="1">
      <c r="A251" s="30">
        <v>45824</v>
      </c>
      <c r="B251" s="8" t="s">
        <v>101</v>
      </c>
      <c r="C251" s="32">
        <v>607174</v>
      </c>
      <c r="D251" s="53">
        <v>10</v>
      </c>
      <c r="E251" s="6" t="s">
        <v>100</v>
      </c>
      <c r="F251" s="6"/>
      <c r="G251">
        <f>_xlfn.XLOOKUP(Tanqueos[[#This Row],[PLACA]],[1]Hoja1!$A:$A,[1]Hoja1!$G:$G,0)</f>
        <v>17</v>
      </c>
      <c r="H251" s="11"/>
    </row>
    <row r="252" spans="1:8" ht="15" hidden="1" customHeight="1">
      <c r="A252" s="30">
        <v>45824</v>
      </c>
      <c r="B252" s="8" t="s">
        <v>83</v>
      </c>
      <c r="C252" s="32"/>
      <c r="D252" s="53">
        <v>15</v>
      </c>
      <c r="E252" s="6" t="s">
        <v>81</v>
      </c>
      <c r="F252" s="6"/>
      <c r="G252">
        <f>_xlfn.XLOOKUP(Tanqueos[[#This Row],[PLACA]],[1]Hoja1!$A:$A,[1]Hoja1!$G:$G,0)</f>
        <v>12</v>
      </c>
      <c r="H252" s="11"/>
    </row>
    <row r="253" spans="1:8" ht="15" hidden="1" customHeight="1">
      <c r="A253" s="30">
        <v>45824</v>
      </c>
      <c r="B253" s="8" t="s">
        <v>52</v>
      </c>
      <c r="C253" s="32">
        <v>30586</v>
      </c>
      <c r="D253" s="53">
        <v>9</v>
      </c>
      <c r="E253" s="6" t="s">
        <v>81</v>
      </c>
      <c r="F253" s="6"/>
      <c r="G253">
        <f>_xlfn.XLOOKUP(Tanqueos[[#This Row],[PLACA]],[1]Hoja1!$A:$A,[1]Hoja1!$G:$G,0)</f>
        <v>33</v>
      </c>
      <c r="H253" s="11"/>
    </row>
    <row r="254" spans="1:8" ht="15" hidden="1" customHeight="1">
      <c r="A254" s="30">
        <v>45824</v>
      </c>
      <c r="B254" s="8" t="s">
        <v>99</v>
      </c>
      <c r="C254" s="32">
        <v>14847</v>
      </c>
      <c r="D254" s="53">
        <v>15</v>
      </c>
      <c r="E254" s="6" t="s">
        <v>100</v>
      </c>
      <c r="F254" s="7"/>
      <c r="G254">
        <f>_xlfn.XLOOKUP(Tanqueos[[#This Row],[PLACA]],[1]Hoja1!$A:$A,[1]Hoja1!$G:$G,0)</f>
        <v>32</v>
      </c>
      <c r="H254" s="11"/>
    </row>
    <row r="255" spans="1:8" ht="15" hidden="1" customHeight="1">
      <c r="A255" s="30">
        <v>45824</v>
      </c>
      <c r="B255" s="8" t="s">
        <v>51</v>
      </c>
      <c r="C255" s="32">
        <v>849944</v>
      </c>
      <c r="D255" s="53">
        <v>35</v>
      </c>
      <c r="E255" s="6" t="s">
        <v>81</v>
      </c>
      <c r="F255" s="6"/>
      <c r="G255">
        <f>_xlfn.XLOOKUP(Tanqueos[[#This Row],[PLACA]],[1]Hoja1!$A:$A,[1]Hoja1!$G:$G,0)</f>
        <v>19</v>
      </c>
      <c r="H255" s="11"/>
    </row>
    <row r="256" spans="1:8" ht="15" hidden="1" customHeight="1">
      <c r="A256" s="30">
        <v>45824</v>
      </c>
      <c r="B256" s="8" t="s">
        <v>103</v>
      </c>
      <c r="C256" s="32"/>
      <c r="D256" s="53">
        <v>13</v>
      </c>
      <c r="E256" s="6" t="s">
        <v>104</v>
      </c>
      <c r="F256" s="6"/>
      <c r="G256">
        <f>_xlfn.XLOOKUP(Tanqueos[[#This Row],[PLACA]],[1]Hoja1!$A:$A,[1]Hoja1!$G:$G,0)</f>
        <v>20</v>
      </c>
      <c r="H256" s="11"/>
    </row>
    <row r="257" spans="1:8" ht="15" hidden="1" customHeight="1">
      <c r="A257" s="30">
        <v>45824</v>
      </c>
      <c r="B257" s="8" t="s">
        <v>54</v>
      </c>
      <c r="C257" s="32">
        <v>3765</v>
      </c>
      <c r="D257" s="53">
        <v>10</v>
      </c>
      <c r="E257" s="6"/>
      <c r="F257" s="6"/>
      <c r="G257">
        <f>_xlfn.XLOOKUP(Tanqueos[[#This Row],[PLACA]],[1]Hoja1!$A:$A,[1]Hoja1!$G:$G,0)</f>
        <v>31</v>
      </c>
      <c r="H257" s="11"/>
    </row>
    <row r="258" spans="1:8" ht="15" hidden="1" customHeight="1">
      <c r="A258" s="30">
        <v>45824</v>
      </c>
      <c r="B258" s="8" t="s">
        <v>83</v>
      </c>
      <c r="C258" s="32"/>
      <c r="D258" s="53">
        <v>5</v>
      </c>
      <c r="E258" s="6" t="s">
        <v>81</v>
      </c>
      <c r="F258" s="6"/>
      <c r="G258">
        <f>_xlfn.XLOOKUP(Tanqueos[[#This Row],[PLACA]],[1]Hoja1!$A:$A,[1]Hoja1!$G:$G,0)</f>
        <v>12</v>
      </c>
      <c r="H258" s="11"/>
    </row>
    <row r="259" spans="1:8" ht="15" hidden="1" customHeight="1">
      <c r="A259" s="30">
        <v>45824</v>
      </c>
      <c r="B259" s="8" t="s">
        <v>63</v>
      </c>
      <c r="C259" s="32">
        <v>11005</v>
      </c>
      <c r="D259" s="53">
        <v>11.176</v>
      </c>
      <c r="E259" s="6"/>
      <c r="F259" s="6"/>
      <c r="G259">
        <f>_xlfn.XLOOKUP(Tanqueos[[#This Row],[PLACA]],[1]Hoja1!$A:$A,[1]Hoja1!$G:$G,0)</f>
        <v>38</v>
      </c>
      <c r="H259" s="11"/>
    </row>
    <row r="260" spans="1:8" ht="15" hidden="1" customHeight="1">
      <c r="A260" s="30">
        <v>45824</v>
      </c>
      <c r="B260" s="8" t="s">
        <v>51</v>
      </c>
      <c r="C260" s="32">
        <v>849570</v>
      </c>
      <c r="D260" s="53">
        <v>35</v>
      </c>
      <c r="E260" s="6"/>
      <c r="F260" s="6"/>
      <c r="G260">
        <f>_xlfn.XLOOKUP(Tanqueos[[#This Row],[PLACA]],[1]Hoja1!$A:$A,[1]Hoja1!$G:$G,0)</f>
        <v>19</v>
      </c>
      <c r="H260" s="11"/>
    </row>
    <row r="261" spans="1:8" ht="15" hidden="1" customHeight="1">
      <c r="A261" s="30">
        <v>45824</v>
      </c>
      <c r="B261" s="8" t="s">
        <v>68</v>
      </c>
      <c r="C261" s="32"/>
      <c r="D261" s="53">
        <v>7.5819999999999999</v>
      </c>
      <c r="E261" s="6"/>
      <c r="F261" s="6"/>
      <c r="G261">
        <f>_xlfn.XLOOKUP(Tanqueos[[#This Row],[PLACA]],[1]Hoja1!$A:$A,[1]Hoja1!$G:$G,0)</f>
        <v>33</v>
      </c>
      <c r="H261" s="11"/>
    </row>
    <row r="262" spans="1:8" ht="15" hidden="1" customHeight="1">
      <c r="A262" s="30">
        <v>45825</v>
      </c>
      <c r="B262" s="8" t="s">
        <v>82</v>
      </c>
      <c r="C262" s="32">
        <v>456157</v>
      </c>
      <c r="D262" s="53">
        <v>5</v>
      </c>
      <c r="E262" s="6" t="s">
        <v>100</v>
      </c>
      <c r="F262" s="6"/>
      <c r="G262">
        <f>_xlfn.XLOOKUP(Tanqueos[[#This Row],[PLACA]],[1]Hoja1!$A:$A,[1]Hoja1!$G:$G,0)</f>
        <v>38</v>
      </c>
      <c r="H262" s="11"/>
    </row>
    <row r="263" spans="1:8" ht="15" hidden="1" customHeight="1">
      <c r="A263" s="30">
        <v>45825</v>
      </c>
      <c r="B263" s="8" t="s">
        <v>54</v>
      </c>
      <c r="C263" s="32">
        <v>3769</v>
      </c>
      <c r="D263" s="53">
        <v>10</v>
      </c>
      <c r="E263" s="6" t="s">
        <v>81</v>
      </c>
      <c r="F263" s="6"/>
      <c r="G263">
        <f>_xlfn.XLOOKUP(Tanqueos[[#This Row],[PLACA]],[1]Hoja1!$A:$A,[1]Hoja1!$G:$G,0)</f>
        <v>31</v>
      </c>
      <c r="H263" s="11"/>
    </row>
    <row r="264" spans="1:8" ht="15" hidden="1" customHeight="1">
      <c r="A264" s="30">
        <v>45825</v>
      </c>
      <c r="B264" s="8" t="s">
        <v>101</v>
      </c>
      <c r="C264" s="32"/>
      <c r="D264" s="53">
        <v>15</v>
      </c>
      <c r="E264" s="6"/>
      <c r="F264" s="6"/>
      <c r="G264">
        <f>_xlfn.XLOOKUP(Tanqueos[[#This Row],[PLACA]],[1]Hoja1!$A:$A,[1]Hoja1!$G:$G,0)</f>
        <v>17</v>
      </c>
      <c r="H264" s="11"/>
    </row>
    <row r="265" spans="1:8" ht="15" hidden="1" customHeight="1">
      <c r="A265" s="30">
        <v>45825</v>
      </c>
      <c r="B265" s="8" t="s">
        <v>43</v>
      </c>
      <c r="C265" s="32">
        <v>13074</v>
      </c>
      <c r="D265" s="53">
        <v>9</v>
      </c>
      <c r="E265" s="6" t="s">
        <v>81</v>
      </c>
      <c r="F265" s="6"/>
      <c r="G265">
        <f>_xlfn.XLOOKUP(Tanqueos[[#This Row],[PLACA]],[1]Hoja1!$A:$A,[1]Hoja1!$G:$G,0)</f>
        <v>35</v>
      </c>
      <c r="H265" s="11"/>
    </row>
    <row r="266" spans="1:8" ht="15" hidden="1" customHeight="1">
      <c r="A266" s="30">
        <v>45825</v>
      </c>
      <c r="B266" s="8" t="s">
        <v>83</v>
      </c>
      <c r="C266" s="32"/>
      <c r="D266" s="53">
        <v>65</v>
      </c>
      <c r="E266" s="6"/>
      <c r="F266" s="6"/>
      <c r="G266">
        <f>_xlfn.XLOOKUP(Tanqueos[[#This Row],[PLACA]],[1]Hoja1!$A:$A,[1]Hoja1!$G:$G,0)</f>
        <v>12</v>
      </c>
      <c r="H266" s="11"/>
    </row>
    <row r="267" spans="1:8" ht="15" hidden="1" customHeight="1">
      <c r="A267" s="30">
        <v>45825</v>
      </c>
      <c r="B267" s="8" t="s">
        <v>34</v>
      </c>
      <c r="C267" s="32">
        <v>16006</v>
      </c>
      <c r="D267" s="53">
        <v>8</v>
      </c>
      <c r="E267" s="6"/>
      <c r="F267" s="6"/>
      <c r="G267">
        <f>_xlfn.XLOOKUP(Tanqueos[[#This Row],[PLACA]],[1]Hoja1!$A:$A,[1]Hoja1!$G:$G,0)</f>
        <v>38</v>
      </c>
      <c r="H267" s="11"/>
    </row>
    <row r="268" spans="1:8" ht="15" hidden="1" customHeight="1">
      <c r="A268" s="30">
        <v>45825</v>
      </c>
      <c r="B268" s="8" t="s">
        <v>19</v>
      </c>
      <c r="C268" s="32">
        <v>102174</v>
      </c>
      <c r="D268" s="53">
        <v>20</v>
      </c>
      <c r="E268" s="6" t="s">
        <v>81</v>
      </c>
      <c r="F268" s="6">
        <v>1747.5</v>
      </c>
      <c r="G268">
        <f>_xlfn.XLOOKUP(Tanqueos[[#This Row],[PLACA]],[1]Hoja1!$A:$A,[1]Hoja1!$G:$G,0)</f>
        <v>20</v>
      </c>
      <c r="H268" s="11"/>
    </row>
    <row r="269" spans="1:8" ht="15" hidden="1" customHeight="1">
      <c r="A269" s="30">
        <v>45825</v>
      </c>
      <c r="B269" s="8" t="s">
        <v>69</v>
      </c>
      <c r="C269" s="32">
        <v>2293</v>
      </c>
      <c r="D269" s="53">
        <v>10</v>
      </c>
      <c r="E269" s="6" t="s">
        <v>81</v>
      </c>
      <c r="F269" s="6"/>
      <c r="G269">
        <f>_xlfn.XLOOKUP(Tanqueos[[#This Row],[PLACA]],[1]Hoja1!$A:$A,[1]Hoja1!$G:$G,0)</f>
        <v>35</v>
      </c>
      <c r="H269" s="11"/>
    </row>
    <row r="270" spans="1:8" ht="15" hidden="1" customHeight="1">
      <c r="A270" s="30">
        <v>45825</v>
      </c>
      <c r="B270" s="8" t="s">
        <v>20</v>
      </c>
      <c r="C270" s="32">
        <v>201361</v>
      </c>
      <c r="D270" s="53">
        <v>10</v>
      </c>
      <c r="E270" s="6"/>
      <c r="F270" s="6"/>
      <c r="G270">
        <f>_xlfn.XLOOKUP(Tanqueos[[#This Row],[PLACA]],[1]Hoja1!$A:$A,[1]Hoja1!$G:$G,0)</f>
        <v>26</v>
      </c>
      <c r="H270" s="11"/>
    </row>
    <row r="271" spans="1:8" ht="15" hidden="1" customHeight="1">
      <c r="A271" s="30">
        <v>45825</v>
      </c>
      <c r="B271" s="8" t="s">
        <v>17</v>
      </c>
      <c r="C271" s="32">
        <v>637526</v>
      </c>
      <c r="D271" s="53">
        <v>28</v>
      </c>
      <c r="E271" s="6"/>
      <c r="F271" s="6"/>
      <c r="G271">
        <f>_xlfn.XLOOKUP(Tanqueos[[#This Row],[PLACA]],[1]Hoja1!$A:$A,[1]Hoja1!$G:$G,0)</f>
        <v>14</v>
      </c>
      <c r="H271" s="11"/>
    </row>
    <row r="272" spans="1:8" ht="15" hidden="1" customHeight="1">
      <c r="A272" s="30">
        <v>45825</v>
      </c>
      <c r="B272" s="8" t="s">
        <v>88</v>
      </c>
      <c r="C272" s="32">
        <v>429662</v>
      </c>
      <c r="D272" s="53">
        <v>10</v>
      </c>
      <c r="E272" s="6"/>
      <c r="F272" s="6"/>
      <c r="G272">
        <f>_xlfn.XLOOKUP(Tanqueos[[#This Row],[PLACA]],[1]Hoja1!$A:$A,[1]Hoja1!$G:$G,0)</f>
        <v>21</v>
      </c>
      <c r="H272" s="11"/>
    </row>
    <row r="273" spans="1:8" ht="15" hidden="1" customHeight="1">
      <c r="A273" s="30">
        <v>45825</v>
      </c>
      <c r="B273" s="8" t="s">
        <v>82</v>
      </c>
      <c r="C273" s="32">
        <v>456409</v>
      </c>
      <c r="D273" s="53">
        <v>9</v>
      </c>
      <c r="E273" s="6" t="s">
        <v>100</v>
      </c>
      <c r="F273" s="6"/>
      <c r="G273">
        <f>_xlfn.XLOOKUP(Tanqueos[[#This Row],[PLACA]],[1]Hoja1!$A:$A,[1]Hoja1!$G:$G,0)</f>
        <v>38</v>
      </c>
      <c r="H273" s="11"/>
    </row>
    <row r="274" spans="1:8" ht="15" hidden="1" customHeight="1">
      <c r="A274" s="30">
        <v>45825</v>
      </c>
      <c r="B274" s="8" t="s">
        <v>101</v>
      </c>
      <c r="C274" s="32">
        <v>607640</v>
      </c>
      <c r="D274" s="53">
        <v>10</v>
      </c>
      <c r="E274" s="6" t="s">
        <v>100</v>
      </c>
      <c r="F274" s="6"/>
      <c r="G274">
        <f>_xlfn.XLOOKUP(Tanqueos[[#This Row],[PLACA]],[1]Hoja1!$A:$A,[1]Hoja1!$G:$G,0)</f>
        <v>17</v>
      </c>
      <c r="H274" s="11"/>
    </row>
    <row r="275" spans="1:8" ht="15" hidden="1" customHeight="1">
      <c r="A275" s="30">
        <v>45825</v>
      </c>
      <c r="B275" s="8" t="s">
        <v>47</v>
      </c>
      <c r="C275" s="32">
        <v>344482</v>
      </c>
      <c r="D275" s="53">
        <v>30</v>
      </c>
      <c r="E275" s="6" t="s">
        <v>81</v>
      </c>
      <c r="F275" s="6"/>
      <c r="G275">
        <f>_xlfn.XLOOKUP(Tanqueos[[#This Row],[PLACA]],[1]Hoja1!$A:$A,[1]Hoja1!$G:$G,0)</f>
        <v>16</v>
      </c>
      <c r="H275" s="11"/>
    </row>
    <row r="276" spans="1:8" ht="15" hidden="1" customHeight="1">
      <c r="A276" s="30">
        <v>45825</v>
      </c>
      <c r="B276" s="8" t="s">
        <v>52</v>
      </c>
      <c r="C276" s="32">
        <v>30692</v>
      </c>
      <c r="D276" s="53">
        <v>9</v>
      </c>
      <c r="E276" s="6" t="s">
        <v>81</v>
      </c>
      <c r="F276" s="6"/>
      <c r="G276">
        <f>_xlfn.XLOOKUP(Tanqueos[[#This Row],[PLACA]],[1]Hoja1!$A:$A,[1]Hoja1!$G:$G,0)</f>
        <v>33</v>
      </c>
      <c r="H276" s="11"/>
    </row>
    <row r="277" spans="1:8" ht="15" hidden="1" customHeight="1">
      <c r="A277" s="30">
        <v>45825</v>
      </c>
      <c r="B277" s="8" t="s">
        <v>83</v>
      </c>
      <c r="C277" s="32"/>
      <c r="D277" s="53">
        <v>10</v>
      </c>
      <c r="E277" s="6" t="s">
        <v>81</v>
      </c>
      <c r="F277" s="6"/>
      <c r="G277">
        <f>_xlfn.XLOOKUP(Tanqueos[[#This Row],[PLACA]],[1]Hoja1!$A:$A,[1]Hoja1!$G:$G,0)</f>
        <v>12</v>
      </c>
      <c r="H277" s="11"/>
    </row>
    <row r="278" spans="1:8" ht="15" hidden="1" customHeight="1">
      <c r="A278" s="30">
        <v>45825</v>
      </c>
      <c r="B278" s="8" t="s">
        <v>51</v>
      </c>
      <c r="C278" s="32">
        <v>850684</v>
      </c>
      <c r="D278" s="53">
        <v>20</v>
      </c>
      <c r="E278" s="6" t="s">
        <v>81</v>
      </c>
      <c r="F278" s="6"/>
      <c r="G278">
        <f>_xlfn.XLOOKUP(Tanqueos[[#This Row],[PLACA]],[1]Hoja1!$A:$A,[1]Hoja1!$G:$G,0)</f>
        <v>19</v>
      </c>
      <c r="H278" s="11"/>
    </row>
    <row r="279" spans="1:8" ht="15" hidden="1" customHeight="1">
      <c r="A279" s="30">
        <v>45825</v>
      </c>
      <c r="B279" s="8" t="s">
        <v>39</v>
      </c>
      <c r="C279" s="32">
        <v>41255</v>
      </c>
      <c r="D279" s="53">
        <v>9</v>
      </c>
      <c r="E279" s="6"/>
      <c r="F279" s="6"/>
      <c r="G279">
        <f>_xlfn.XLOOKUP(Tanqueos[[#This Row],[PLACA]],[1]Hoja1!$A:$A,[1]Hoja1!$G:$G,0)</f>
        <v>35</v>
      </c>
      <c r="H279" s="11"/>
    </row>
    <row r="280" spans="1:8" ht="15" hidden="1" customHeight="1">
      <c r="A280" s="30">
        <v>45825</v>
      </c>
      <c r="B280" s="8" t="s">
        <v>66</v>
      </c>
      <c r="C280" s="32">
        <v>194904</v>
      </c>
      <c r="D280" s="53">
        <v>10</v>
      </c>
      <c r="E280" s="6" t="s">
        <v>81</v>
      </c>
      <c r="F280" s="6"/>
      <c r="G280">
        <f>_xlfn.XLOOKUP(Tanqueos[[#This Row],[PLACA]],[1]Hoja1!$A:$A,[1]Hoja1!$G:$G,0)</f>
        <v>33</v>
      </c>
      <c r="H280" s="11"/>
    </row>
    <row r="281" spans="1:8" ht="15" hidden="1" customHeight="1">
      <c r="A281" s="30">
        <v>45825</v>
      </c>
      <c r="B281" s="8" t="s">
        <v>99</v>
      </c>
      <c r="C281" s="32">
        <v>14990</v>
      </c>
      <c r="D281" s="53">
        <v>15</v>
      </c>
      <c r="E281" s="6" t="s">
        <v>100</v>
      </c>
      <c r="F281" s="6"/>
      <c r="G281">
        <f>_xlfn.XLOOKUP(Tanqueos[[#This Row],[PLACA]],[1]Hoja1!$A:$A,[1]Hoja1!$G:$G,0)</f>
        <v>32</v>
      </c>
      <c r="H281" s="11"/>
    </row>
    <row r="282" spans="1:8" ht="15" hidden="1" customHeight="1">
      <c r="A282" s="30">
        <v>45825</v>
      </c>
      <c r="B282" s="8" t="s">
        <v>71</v>
      </c>
      <c r="C282" s="32">
        <v>726516</v>
      </c>
      <c r="D282" s="53">
        <v>17.538</v>
      </c>
      <c r="E282" s="6" t="s">
        <v>81</v>
      </c>
      <c r="F282" s="6"/>
      <c r="G282">
        <f>_xlfn.XLOOKUP(Tanqueos[[#This Row],[PLACA]],[1]Hoja1!$A:$A,[1]Hoja1!$G:$G,0)</f>
        <v>33</v>
      </c>
      <c r="H282" s="11"/>
    </row>
    <row r="283" spans="1:8" ht="15" hidden="1" customHeight="1">
      <c r="A283" s="30">
        <v>45825</v>
      </c>
      <c r="B283" s="8" t="s">
        <v>68</v>
      </c>
      <c r="C283" s="32"/>
      <c r="D283" s="53">
        <v>8.8179999999999996</v>
      </c>
      <c r="E283" s="6"/>
      <c r="F283" s="6"/>
      <c r="G283">
        <f>_xlfn.XLOOKUP(Tanqueos[[#This Row],[PLACA]],[1]Hoja1!$A:$A,[1]Hoja1!$G:$G,0)</f>
        <v>33</v>
      </c>
      <c r="H283" s="11"/>
    </row>
    <row r="284" spans="1:8" ht="15" hidden="1" customHeight="1">
      <c r="A284" s="30">
        <v>45826</v>
      </c>
      <c r="B284" s="8" t="s">
        <v>20</v>
      </c>
      <c r="C284" s="32">
        <v>201563</v>
      </c>
      <c r="D284" s="53">
        <v>10</v>
      </c>
      <c r="E284" s="6"/>
      <c r="F284" s="6"/>
      <c r="G284">
        <f>_xlfn.XLOOKUP(Tanqueos[[#This Row],[PLACA]],[1]Hoja1!$A:$A,[1]Hoja1!$G:$G,0)</f>
        <v>26</v>
      </c>
      <c r="H284" s="11"/>
    </row>
    <row r="285" spans="1:8" ht="15" hidden="1" customHeight="1">
      <c r="A285" s="30">
        <v>45826</v>
      </c>
      <c r="B285" s="8" t="s">
        <v>51</v>
      </c>
      <c r="C285" s="32">
        <v>851032</v>
      </c>
      <c r="D285" s="53">
        <v>35</v>
      </c>
      <c r="E285" s="6"/>
      <c r="F285" s="6"/>
      <c r="G285">
        <f>_xlfn.XLOOKUP(Tanqueos[[#This Row],[PLACA]],[1]Hoja1!$A:$A,[1]Hoja1!$G:$G,0)</f>
        <v>19</v>
      </c>
      <c r="H285" s="11"/>
    </row>
    <row r="286" spans="1:8" ht="15" hidden="1" customHeight="1">
      <c r="A286" s="30">
        <v>45826</v>
      </c>
      <c r="B286" s="8" t="s">
        <v>17</v>
      </c>
      <c r="C286" s="32">
        <v>637942</v>
      </c>
      <c r="D286" s="53">
        <v>30</v>
      </c>
      <c r="E286" s="6"/>
      <c r="F286" s="6"/>
      <c r="G286">
        <f>_xlfn.XLOOKUP(Tanqueos[[#This Row],[PLACA]],[1]Hoja1!$A:$A,[1]Hoja1!$G:$G,0)</f>
        <v>14</v>
      </c>
      <c r="H286" s="11"/>
    </row>
    <row r="287" spans="1:8" ht="15" hidden="1" customHeight="1">
      <c r="A287" s="30">
        <v>45826</v>
      </c>
      <c r="B287" s="8" t="s">
        <v>101</v>
      </c>
      <c r="C287" s="32">
        <v>608075</v>
      </c>
      <c r="D287" s="53">
        <v>20.306000000000001</v>
      </c>
      <c r="E287" s="6"/>
      <c r="F287" s="6"/>
      <c r="G287">
        <f>_xlfn.XLOOKUP(Tanqueos[[#This Row],[PLACA]],[1]Hoja1!$A:$A,[1]Hoja1!$G:$G,0)</f>
        <v>17</v>
      </c>
      <c r="H287" s="11"/>
    </row>
    <row r="288" spans="1:8" ht="15" hidden="1" customHeight="1">
      <c r="A288" s="30">
        <v>45826</v>
      </c>
      <c r="B288" s="8" t="s">
        <v>83</v>
      </c>
      <c r="C288" s="32"/>
      <c r="D288" s="53">
        <v>60</v>
      </c>
      <c r="E288" s="6" t="s">
        <v>106</v>
      </c>
      <c r="F288" s="6"/>
      <c r="G288">
        <f>_xlfn.XLOOKUP(Tanqueos[[#This Row],[PLACA]],[1]Hoja1!$A:$A,[1]Hoja1!$G:$G,0)</f>
        <v>12</v>
      </c>
      <c r="H288" s="11"/>
    </row>
    <row r="289" spans="1:8" ht="15" hidden="1" customHeight="1">
      <c r="A289" s="30">
        <v>45826</v>
      </c>
      <c r="B289" s="8" t="s">
        <v>61</v>
      </c>
      <c r="C289" s="32"/>
      <c r="D289" s="53">
        <v>12</v>
      </c>
      <c r="E289" s="6"/>
      <c r="F289" s="6"/>
      <c r="G289">
        <f>_xlfn.XLOOKUP(Tanqueos[[#This Row],[PLACA]],[1]Hoja1!$A:$A,[1]Hoja1!$G:$G,0)</f>
        <v>29</v>
      </c>
      <c r="H289" s="11"/>
    </row>
    <row r="290" spans="1:8" ht="15" hidden="1" customHeight="1">
      <c r="A290" s="30">
        <v>45826</v>
      </c>
      <c r="B290" s="8" t="s">
        <v>107</v>
      </c>
      <c r="C290" s="32">
        <v>138249</v>
      </c>
      <c r="D290" s="53">
        <v>10</v>
      </c>
      <c r="E290" s="6" t="s">
        <v>81</v>
      </c>
      <c r="F290" s="6"/>
      <c r="G290">
        <f>_xlfn.XLOOKUP(Tanqueos[[#This Row],[PLACA]],[1]Hoja1!$A:$A,[1]Hoja1!$G:$G,0)</f>
        <v>0</v>
      </c>
      <c r="H290" s="11"/>
    </row>
    <row r="291" spans="1:8" ht="15" hidden="1" customHeight="1">
      <c r="A291" s="30">
        <v>45826</v>
      </c>
      <c r="B291" s="8" t="s">
        <v>47</v>
      </c>
      <c r="C291" s="32">
        <v>344780</v>
      </c>
      <c r="D291" s="53">
        <v>25</v>
      </c>
      <c r="E291" s="6"/>
      <c r="F291" s="6"/>
      <c r="G291">
        <f>_xlfn.XLOOKUP(Tanqueos[[#This Row],[PLACA]],[1]Hoja1!$A:$A,[1]Hoja1!$G:$G,0)</f>
        <v>16</v>
      </c>
      <c r="H291" s="11"/>
    </row>
    <row r="292" spans="1:8" ht="15" hidden="1" customHeight="1">
      <c r="A292" s="30">
        <v>45826</v>
      </c>
      <c r="B292" s="8" t="s">
        <v>48</v>
      </c>
      <c r="C292" s="32">
        <v>3661</v>
      </c>
      <c r="D292" s="53">
        <v>9</v>
      </c>
      <c r="E292" s="6"/>
      <c r="F292" s="6"/>
      <c r="G292">
        <f>_xlfn.XLOOKUP(Tanqueos[[#This Row],[PLACA]],[1]Hoja1!$A:$A,[1]Hoja1!$G:$G,0)</f>
        <v>38</v>
      </c>
      <c r="H292" s="11"/>
    </row>
    <row r="293" spans="1:8" ht="15" hidden="1" customHeight="1">
      <c r="A293" s="30">
        <v>45826</v>
      </c>
      <c r="B293" s="8" t="s">
        <v>43</v>
      </c>
      <c r="C293" s="32">
        <v>13272</v>
      </c>
      <c r="D293" s="53">
        <v>9</v>
      </c>
      <c r="E293" s="6"/>
      <c r="F293" s="6"/>
      <c r="G293">
        <f>_xlfn.XLOOKUP(Tanqueos[[#This Row],[PLACA]],[1]Hoja1!$A:$A,[1]Hoja1!$G:$G,0)</f>
        <v>35</v>
      </c>
      <c r="H293" s="11"/>
    </row>
    <row r="294" spans="1:8" ht="15" hidden="1" customHeight="1">
      <c r="A294" s="30">
        <v>45826</v>
      </c>
      <c r="B294" s="8" t="s">
        <v>82</v>
      </c>
      <c r="C294" s="32">
        <v>456945</v>
      </c>
      <c r="D294" s="53">
        <v>9</v>
      </c>
      <c r="E294" s="6"/>
      <c r="F294" s="6"/>
      <c r="G294">
        <f>_xlfn.XLOOKUP(Tanqueos[[#This Row],[PLACA]],[1]Hoja1!$A:$A,[1]Hoja1!$G:$G,0)</f>
        <v>38</v>
      </c>
      <c r="H294" s="11"/>
    </row>
    <row r="295" spans="1:8" ht="15" hidden="1" customHeight="1">
      <c r="A295" s="30">
        <v>45826</v>
      </c>
      <c r="B295" s="8" t="s">
        <v>44</v>
      </c>
      <c r="C295" s="32">
        <v>2306</v>
      </c>
      <c r="D295" s="53">
        <v>10</v>
      </c>
      <c r="E295" s="6"/>
      <c r="F295" s="6"/>
      <c r="G295">
        <f>_xlfn.XLOOKUP(Tanqueos[[#This Row],[PLACA]],[1]Hoja1!$A:$A,[1]Hoja1!$G:$G,0)</f>
        <v>35</v>
      </c>
      <c r="H295" s="11"/>
    </row>
    <row r="296" spans="1:8" ht="15" hidden="1" customHeight="1">
      <c r="A296" s="30">
        <v>45826</v>
      </c>
      <c r="B296" s="8" t="s">
        <v>58</v>
      </c>
      <c r="C296" s="32">
        <v>10111</v>
      </c>
      <c r="D296" s="53">
        <v>9</v>
      </c>
      <c r="E296" s="6"/>
      <c r="F296" s="6"/>
      <c r="G296">
        <f>_xlfn.XLOOKUP(Tanqueos[[#This Row],[PLACA]],[1]Hoja1!$A:$A,[1]Hoja1!$G:$G,0)</f>
        <v>35</v>
      </c>
      <c r="H296" s="11"/>
    </row>
    <row r="297" spans="1:8" ht="15" hidden="1" customHeight="1">
      <c r="A297" s="30">
        <v>45826</v>
      </c>
      <c r="B297" s="8" t="s">
        <v>63</v>
      </c>
      <c r="C297" s="32">
        <v>11478</v>
      </c>
      <c r="D297" s="53">
        <v>15</v>
      </c>
      <c r="E297" s="6"/>
      <c r="F297" s="6"/>
      <c r="G297">
        <f>_xlfn.XLOOKUP(Tanqueos[[#This Row],[PLACA]],[1]Hoja1!$A:$A,[1]Hoja1!$G:$G,0)</f>
        <v>38</v>
      </c>
      <c r="H297" s="11"/>
    </row>
    <row r="298" spans="1:8" ht="15" hidden="1" customHeight="1">
      <c r="A298" s="30">
        <v>45826</v>
      </c>
      <c r="B298" s="8" t="s">
        <v>54</v>
      </c>
      <c r="C298" s="32">
        <v>4050</v>
      </c>
      <c r="D298" s="53">
        <v>10</v>
      </c>
      <c r="E298" s="6" t="s">
        <v>81</v>
      </c>
      <c r="F298" s="6"/>
      <c r="G298">
        <f>_xlfn.XLOOKUP(Tanqueos[[#This Row],[PLACA]],[1]Hoja1!$A:$A,[1]Hoja1!$G:$G,0)</f>
        <v>31</v>
      </c>
      <c r="H298" s="11"/>
    </row>
    <row r="299" spans="1:8" ht="15" hidden="1" customHeight="1">
      <c r="A299" s="30">
        <v>45826</v>
      </c>
      <c r="B299" s="8" t="s">
        <v>83</v>
      </c>
      <c r="C299" s="32"/>
      <c r="D299" s="53">
        <v>15</v>
      </c>
      <c r="E299" s="6" t="s">
        <v>81</v>
      </c>
      <c r="F299" s="6"/>
      <c r="G299">
        <f>_xlfn.XLOOKUP(Tanqueos[[#This Row],[PLACA]],[1]Hoja1!$A:$A,[1]Hoja1!$G:$G,0)</f>
        <v>12</v>
      </c>
      <c r="H299" s="11"/>
    </row>
    <row r="300" spans="1:8" ht="15" hidden="1" customHeight="1">
      <c r="A300" s="30">
        <v>45826</v>
      </c>
      <c r="B300" s="8" t="s">
        <v>34</v>
      </c>
      <c r="C300" s="32">
        <v>16416</v>
      </c>
      <c r="D300" s="53">
        <v>8</v>
      </c>
      <c r="E300" s="6" t="s">
        <v>100</v>
      </c>
      <c r="F300" s="6"/>
      <c r="G300">
        <f>_xlfn.XLOOKUP(Tanqueos[[#This Row],[PLACA]],[1]Hoja1!$A:$A,[1]Hoja1!$G:$G,0)</f>
        <v>38</v>
      </c>
      <c r="H300" s="11"/>
    </row>
    <row r="301" spans="1:8" ht="15" hidden="1" customHeight="1">
      <c r="A301" s="30">
        <v>45826</v>
      </c>
      <c r="B301" s="8" t="s">
        <v>52</v>
      </c>
      <c r="C301" s="32">
        <v>30812</v>
      </c>
      <c r="D301" s="53">
        <v>5</v>
      </c>
      <c r="E301" s="6" t="s">
        <v>81</v>
      </c>
      <c r="F301" s="6"/>
      <c r="G301">
        <f>_xlfn.XLOOKUP(Tanqueos[[#This Row],[PLACA]],[1]Hoja1!$A:$A,[1]Hoja1!$G:$G,0)</f>
        <v>33</v>
      </c>
      <c r="H301" s="11"/>
    </row>
    <row r="302" spans="1:8" ht="15" hidden="1" customHeight="1">
      <c r="A302" s="30">
        <v>45826</v>
      </c>
      <c r="B302" s="8" t="s">
        <v>83</v>
      </c>
      <c r="C302" s="32"/>
      <c r="D302" s="53">
        <v>15</v>
      </c>
      <c r="E302" s="6" t="s">
        <v>81</v>
      </c>
      <c r="F302" s="6"/>
      <c r="G302">
        <f>_xlfn.XLOOKUP(Tanqueos[[#This Row],[PLACA]],[1]Hoja1!$A:$A,[1]Hoja1!$G:$G,0)</f>
        <v>12</v>
      </c>
      <c r="H302" s="11"/>
    </row>
    <row r="303" spans="1:8" ht="15" hidden="1" customHeight="1">
      <c r="A303" s="30">
        <v>45826</v>
      </c>
      <c r="B303" s="8" t="s">
        <v>88</v>
      </c>
      <c r="C303" s="32">
        <v>429832</v>
      </c>
      <c r="D303" s="53">
        <v>10</v>
      </c>
      <c r="E303" s="6" t="s">
        <v>100</v>
      </c>
      <c r="F303" s="6"/>
      <c r="G303">
        <f>_xlfn.XLOOKUP(Tanqueos[[#This Row],[PLACA]],[1]Hoja1!$A:$A,[1]Hoja1!$G:$G,0)</f>
        <v>21</v>
      </c>
      <c r="H303" s="11"/>
    </row>
    <row r="304" spans="1:8" ht="15" hidden="1" customHeight="1">
      <c r="A304" s="30">
        <v>45827</v>
      </c>
      <c r="B304" s="8" t="s">
        <v>19</v>
      </c>
      <c r="C304" s="32">
        <v>102512</v>
      </c>
      <c r="D304" s="53">
        <v>20</v>
      </c>
      <c r="E304" s="6"/>
      <c r="F304" s="6">
        <v>2084.6999999999998</v>
      </c>
      <c r="G304">
        <f>_xlfn.XLOOKUP(Tanqueos[[#This Row],[PLACA]],[1]Hoja1!$A:$A,[1]Hoja1!$G:$G,0)</f>
        <v>20</v>
      </c>
      <c r="H304" s="11"/>
    </row>
    <row r="305" spans="1:8" ht="15" hidden="1" customHeight="1">
      <c r="A305" s="30">
        <v>45827</v>
      </c>
      <c r="B305" s="8" t="s">
        <v>20</v>
      </c>
      <c r="C305" s="32">
        <v>202013</v>
      </c>
      <c r="D305" s="53">
        <v>2</v>
      </c>
      <c r="E305" s="6"/>
      <c r="F305" s="6"/>
      <c r="G305">
        <f>_xlfn.XLOOKUP(Tanqueos[[#This Row],[PLACA]],[1]Hoja1!$A:$A,[1]Hoja1!$G:$G,0)</f>
        <v>26</v>
      </c>
      <c r="H305" s="11"/>
    </row>
    <row r="306" spans="1:8" ht="15" hidden="1" customHeight="1">
      <c r="A306" s="30">
        <v>45827</v>
      </c>
      <c r="B306" s="8" t="s">
        <v>20</v>
      </c>
      <c r="C306" s="32">
        <v>202013</v>
      </c>
      <c r="D306" s="53">
        <v>8</v>
      </c>
      <c r="E306" s="6"/>
      <c r="F306" s="6"/>
      <c r="G306">
        <f>_xlfn.XLOOKUP(Tanqueos[[#This Row],[PLACA]],[1]Hoja1!$A:$A,[1]Hoja1!$G:$G,0)</f>
        <v>26</v>
      </c>
      <c r="H306" s="11"/>
    </row>
    <row r="307" spans="1:8" ht="15" hidden="1" customHeight="1">
      <c r="A307" s="30">
        <v>45827</v>
      </c>
      <c r="B307" s="8" t="s">
        <v>85</v>
      </c>
      <c r="C307" s="32">
        <v>194484</v>
      </c>
      <c r="D307" s="53">
        <v>18.382999999999999</v>
      </c>
      <c r="E307" s="6"/>
      <c r="F307" s="6"/>
      <c r="G307">
        <f>_xlfn.XLOOKUP(Tanqueos[[#This Row],[PLACA]],[1]Hoja1!$A:$A,[1]Hoja1!$G:$G,0)</f>
        <v>33</v>
      </c>
      <c r="H307" s="11"/>
    </row>
    <row r="308" spans="1:8" ht="15" hidden="1" customHeight="1">
      <c r="A308" s="30">
        <v>45827</v>
      </c>
      <c r="B308" s="8" t="s">
        <v>101</v>
      </c>
      <c r="C308" s="32">
        <v>608471</v>
      </c>
      <c r="D308" s="53">
        <v>13</v>
      </c>
      <c r="E308" s="6"/>
      <c r="F308" s="6"/>
      <c r="G308">
        <f>_xlfn.XLOOKUP(Tanqueos[[#This Row],[PLACA]],[1]Hoja1!$A:$A,[1]Hoja1!$G:$G,0)</f>
        <v>17</v>
      </c>
      <c r="H308" s="11"/>
    </row>
    <row r="309" spans="1:8" ht="15" hidden="1" customHeight="1">
      <c r="A309" s="30">
        <v>45827</v>
      </c>
      <c r="B309" s="8" t="s">
        <v>83</v>
      </c>
      <c r="C309" s="32"/>
      <c r="D309" s="53">
        <v>40</v>
      </c>
      <c r="E309" s="6"/>
      <c r="F309" s="6"/>
      <c r="G309">
        <f>_xlfn.XLOOKUP(Tanqueos[[#This Row],[PLACA]],[1]Hoja1!$A:$A,[1]Hoja1!$G:$G,0)</f>
        <v>12</v>
      </c>
      <c r="H309" s="11"/>
    </row>
    <row r="310" spans="1:8" ht="15" hidden="1" customHeight="1">
      <c r="A310" s="30">
        <v>45827</v>
      </c>
      <c r="B310" s="8" t="s">
        <v>17</v>
      </c>
      <c r="C310" s="32">
        <v>638314</v>
      </c>
      <c r="D310" s="53">
        <v>30</v>
      </c>
      <c r="E310" s="6" t="s">
        <v>81</v>
      </c>
      <c r="F310" s="6"/>
      <c r="G310">
        <f>_xlfn.XLOOKUP(Tanqueos[[#This Row],[PLACA]],[1]Hoja1!$A:$A,[1]Hoja1!$G:$G,0)</f>
        <v>14</v>
      </c>
      <c r="H310" s="11"/>
    </row>
    <row r="311" spans="1:8" ht="15" hidden="1" customHeight="1">
      <c r="A311" s="30">
        <v>45827</v>
      </c>
      <c r="B311" s="8" t="s">
        <v>66</v>
      </c>
      <c r="C311" s="32">
        <v>195145</v>
      </c>
      <c r="D311" s="53">
        <v>10</v>
      </c>
      <c r="E311" s="6"/>
      <c r="F311" s="6"/>
      <c r="G311">
        <f>_xlfn.XLOOKUP(Tanqueos[[#This Row],[PLACA]],[1]Hoja1!$A:$A,[1]Hoja1!$G:$G,0)</f>
        <v>33</v>
      </c>
      <c r="H311" s="11"/>
    </row>
    <row r="312" spans="1:8" ht="15" hidden="1" customHeight="1">
      <c r="A312" s="30">
        <v>45827</v>
      </c>
      <c r="B312" s="8" t="s">
        <v>82</v>
      </c>
      <c r="C312" s="32">
        <v>457485</v>
      </c>
      <c r="D312" s="53">
        <v>9</v>
      </c>
      <c r="E312" s="6"/>
      <c r="F312" s="6"/>
      <c r="G312">
        <f>_xlfn.XLOOKUP(Tanqueos[[#This Row],[PLACA]],[1]Hoja1!$A:$A,[1]Hoja1!$G:$G,0)</f>
        <v>38</v>
      </c>
      <c r="H312" s="11"/>
    </row>
    <row r="313" spans="1:8" ht="15" hidden="1" customHeight="1">
      <c r="A313" s="30">
        <v>45827</v>
      </c>
      <c r="B313" s="8" t="s">
        <v>34</v>
      </c>
      <c r="C313" s="32">
        <v>16706</v>
      </c>
      <c r="D313" s="53">
        <v>8</v>
      </c>
      <c r="E313" s="6"/>
      <c r="F313" s="6"/>
      <c r="G313">
        <f>_xlfn.XLOOKUP(Tanqueos[[#This Row],[PLACA]],[1]Hoja1!$A:$A,[1]Hoja1!$G:$G,0)</f>
        <v>38</v>
      </c>
      <c r="H313" s="11"/>
    </row>
    <row r="314" spans="1:8" ht="15" hidden="1" customHeight="1">
      <c r="A314" s="30">
        <v>45827</v>
      </c>
      <c r="B314" s="8" t="s">
        <v>69</v>
      </c>
      <c r="C314" s="32">
        <v>2577</v>
      </c>
      <c r="D314" s="53">
        <v>10</v>
      </c>
      <c r="E314" s="6"/>
      <c r="F314" s="6"/>
      <c r="G314">
        <f>_xlfn.XLOOKUP(Tanqueos[[#This Row],[PLACA]],[1]Hoja1!$A:$A,[1]Hoja1!$G:$G,0)</f>
        <v>35</v>
      </c>
      <c r="H314" s="11"/>
    </row>
    <row r="315" spans="1:8" ht="15" hidden="1" customHeight="1">
      <c r="A315" s="30">
        <v>45827</v>
      </c>
      <c r="B315" s="8" t="s">
        <v>47</v>
      </c>
      <c r="C315" s="32">
        <v>345342</v>
      </c>
      <c r="D315" s="53">
        <v>25</v>
      </c>
      <c r="E315" s="6" t="s">
        <v>81</v>
      </c>
      <c r="F315" s="6"/>
      <c r="G315">
        <f>_xlfn.XLOOKUP(Tanqueos[[#This Row],[PLACA]],[1]Hoja1!$A:$A,[1]Hoja1!$G:$G,0)</f>
        <v>16</v>
      </c>
      <c r="H315" s="11"/>
    </row>
    <row r="316" spans="1:8" ht="15" hidden="1" customHeight="1">
      <c r="A316" s="30">
        <v>45827</v>
      </c>
      <c r="B316" s="8" t="s">
        <v>110</v>
      </c>
      <c r="C316" s="32"/>
      <c r="D316" s="53">
        <v>15</v>
      </c>
      <c r="E316" s="6" t="s">
        <v>111</v>
      </c>
      <c r="F316" s="6"/>
      <c r="G316">
        <f>_xlfn.XLOOKUP(Tanqueos[[#This Row],[PLACA]],[1]Hoja1!$A:$A,[1]Hoja1!$G:$G,0)</f>
        <v>19</v>
      </c>
      <c r="H316" s="11"/>
    </row>
    <row r="317" spans="1:8" ht="15" hidden="1" customHeight="1">
      <c r="A317" s="30">
        <v>45827</v>
      </c>
      <c r="B317" s="8" t="s">
        <v>51</v>
      </c>
      <c r="C317" s="32">
        <v>851711</v>
      </c>
      <c r="D317" s="53">
        <v>35</v>
      </c>
      <c r="E317" s="6" t="s">
        <v>81</v>
      </c>
      <c r="F317" s="6"/>
      <c r="G317">
        <f>_xlfn.XLOOKUP(Tanqueos[[#This Row],[PLACA]],[1]Hoja1!$A:$A,[1]Hoja1!$G:$G,0)</f>
        <v>19</v>
      </c>
      <c r="H317" s="11"/>
    </row>
    <row r="318" spans="1:8" ht="15" hidden="1" customHeight="1">
      <c r="A318" s="30">
        <v>45827</v>
      </c>
      <c r="B318" s="8" t="s">
        <v>83</v>
      </c>
      <c r="C318" s="32"/>
      <c r="D318" s="53">
        <v>35</v>
      </c>
      <c r="E318" s="6" t="s">
        <v>81</v>
      </c>
      <c r="F318" s="6"/>
      <c r="G318">
        <f>_xlfn.XLOOKUP(Tanqueos[[#This Row],[PLACA]],[1]Hoja1!$A:$A,[1]Hoja1!$G:$G,0)</f>
        <v>12</v>
      </c>
      <c r="H318" s="11"/>
    </row>
    <row r="319" spans="1:8" ht="15" hidden="1" customHeight="1">
      <c r="A319" s="30">
        <v>45827</v>
      </c>
      <c r="B319" s="8" t="s">
        <v>101</v>
      </c>
      <c r="C319" s="32">
        <v>608594</v>
      </c>
      <c r="D319" s="53">
        <v>10</v>
      </c>
      <c r="E319" s="6" t="s">
        <v>100</v>
      </c>
      <c r="F319" s="6"/>
      <c r="G319">
        <f>_xlfn.XLOOKUP(Tanqueos[[#This Row],[PLACA]],[1]Hoja1!$A:$A,[1]Hoja1!$G:$G,0)</f>
        <v>17</v>
      </c>
      <c r="H319" s="11"/>
    </row>
    <row r="320" spans="1:8" ht="15" hidden="1" customHeight="1">
      <c r="A320" s="30">
        <v>45827</v>
      </c>
      <c r="B320" s="8" t="s">
        <v>112</v>
      </c>
      <c r="C320" s="32"/>
      <c r="D320" s="53">
        <v>3</v>
      </c>
      <c r="E320" s="6" t="s">
        <v>113</v>
      </c>
      <c r="F320" s="6"/>
      <c r="G320">
        <f>_xlfn.XLOOKUP(Tanqueos[[#This Row],[PLACA]],[1]Hoja1!$A:$A,[1]Hoja1!$G:$G,0)</f>
        <v>0</v>
      </c>
      <c r="H320" s="11"/>
    </row>
    <row r="321" spans="1:8" ht="15" hidden="1" customHeight="1">
      <c r="A321" s="30">
        <v>45827</v>
      </c>
      <c r="B321" s="8" t="s">
        <v>114</v>
      </c>
      <c r="C321" s="32">
        <v>437398</v>
      </c>
      <c r="D321" s="53">
        <v>15</v>
      </c>
      <c r="E321" s="6" t="s">
        <v>115</v>
      </c>
      <c r="F321" s="6"/>
      <c r="G321">
        <f>_xlfn.XLOOKUP(Tanqueos[[#This Row],[PLACA]],[1]Hoja1!$A:$A,[1]Hoja1!$G:$G,0)</f>
        <v>33</v>
      </c>
      <c r="H321" s="11"/>
    </row>
    <row r="322" spans="1:8" ht="15" hidden="1" customHeight="1">
      <c r="A322" s="30">
        <v>45827</v>
      </c>
      <c r="B322" s="8" t="s">
        <v>52</v>
      </c>
      <c r="C322" s="32">
        <v>30919</v>
      </c>
      <c r="D322" s="53">
        <v>5</v>
      </c>
      <c r="E322" s="6" t="s">
        <v>81</v>
      </c>
      <c r="F322" s="6"/>
      <c r="G322">
        <f>_xlfn.XLOOKUP(Tanqueos[[#This Row],[PLACA]],[1]Hoja1!$A:$A,[1]Hoja1!$G:$G,0)</f>
        <v>33</v>
      </c>
      <c r="H322" s="11"/>
    </row>
    <row r="323" spans="1:8" ht="15" hidden="1" customHeight="1">
      <c r="A323" s="30">
        <v>45827</v>
      </c>
      <c r="B323" s="8" t="s">
        <v>19</v>
      </c>
      <c r="C323" s="32">
        <v>102854</v>
      </c>
      <c r="D323" s="53">
        <v>20</v>
      </c>
      <c r="E323" s="6" t="s">
        <v>116</v>
      </c>
      <c r="F323" s="6">
        <v>2427.1</v>
      </c>
      <c r="G323">
        <f>_xlfn.XLOOKUP(Tanqueos[[#This Row],[PLACA]],[1]Hoja1!$A:$A,[1]Hoja1!$G:$G,0)</f>
        <v>20</v>
      </c>
      <c r="H323" s="11"/>
    </row>
    <row r="324" spans="1:8" ht="15" hidden="1" customHeight="1">
      <c r="A324" s="30">
        <v>45827</v>
      </c>
      <c r="B324" s="8" t="s">
        <v>110</v>
      </c>
      <c r="C324" s="32"/>
      <c r="D324" s="53">
        <v>8</v>
      </c>
      <c r="E324" s="6" t="s">
        <v>117</v>
      </c>
      <c r="F324" s="6"/>
      <c r="G324">
        <f>_xlfn.XLOOKUP(Tanqueos[[#This Row],[PLACA]],[1]Hoja1!$A:$A,[1]Hoja1!$G:$G,0)</f>
        <v>19</v>
      </c>
      <c r="H324" s="11"/>
    </row>
    <row r="325" spans="1:8" ht="15" hidden="1" customHeight="1">
      <c r="A325" s="30">
        <v>45827</v>
      </c>
      <c r="B325" s="8" t="s">
        <v>39</v>
      </c>
      <c r="C325" s="32">
        <v>41537</v>
      </c>
      <c r="D325" s="53">
        <v>9</v>
      </c>
      <c r="E325" s="6"/>
      <c r="F325" s="6"/>
      <c r="G325">
        <f>_xlfn.XLOOKUP(Tanqueos[[#This Row],[PLACA]],[1]Hoja1!$A:$A,[1]Hoja1!$G:$G,0)</f>
        <v>35</v>
      </c>
      <c r="H325" s="11"/>
    </row>
    <row r="326" spans="1:8" ht="15" hidden="1" customHeight="1">
      <c r="A326" s="30">
        <v>45828</v>
      </c>
      <c r="B326" s="8" t="s">
        <v>82</v>
      </c>
      <c r="C326" s="32">
        <v>458016</v>
      </c>
      <c r="D326" s="53">
        <v>9</v>
      </c>
      <c r="E326" s="6"/>
      <c r="F326" s="6"/>
      <c r="G326">
        <f>_xlfn.XLOOKUP(Tanqueos[[#This Row],[PLACA]],[1]Hoja1!$A:$A,[1]Hoja1!$G:$G,0)</f>
        <v>38</v>
      </c>
      <c r="H326" s="11"/>
    </row>
    <row r="327" spans="1:8" ht="15" hidden="1" customHeight="1">
      <c r="A327" s="30">
        <v>45828</v>
      </c>
      <c r="B327" s="8" t="s">
        <v>43</v>
      </c>
      <c r="C327" s="32">
        <v>13553</v>
      </c>
      <c r="D327" s="53">
        <v>9</v>
      </c>
      <c r="E327" s="6"/>
      <c r="F327" s="6"/>
      <c r="G327">
        <f>_xlfn.XLOOKUP(Tanqueos[[#This Row],[PLACA]],[1]Hoja1!$A:$A,[1]Hoja1!$G:$G,0)</f>
        <v>35</v>
      </c>
      <c r="H327" s="11"/>
    </row>
    <row r="328" spans="1:8" ht="15" hidden="1" customHeight="1">
      <c r="A328" s="30">
        <v>45828</v>
      </c>
      <c r="B328" s="8" t="s">
        <v>101</v>
      </c>
      <c r="C328" s="32">
        <v>608870</v>
      </c>
      <c r="D328" s="53">
        <v>13</v>
      </c>
      <c r="E328" s="6"/>
      <c r="F328" s="6"/>
      <c r="G328">
        <f>_xlfn.XLOOKUP(Tanqueos[[#This Row],[PLACA]],[1]Hoja1!$A:$A,[1]Hoja1!$G:$G,0)</f>
        <v>17</v>
      </c>
      <c r="H328" s="11"/>
    </row>
    <row r="329" spans="1:8" ht="15" hidden="1" customHeight="1">
      <c r="A329" s="30">
        <v>45828</v>
      </c>
      <c r="B329" s="8" t="s">
        <v>99</v>
      </c>
      <c r="C329" s="32">
        <v>15339</v>
      </c>
      <c r="D329" s="53">
        <v>15</v>
      </c>
      <c r="E329" s="6" t="s">
        <v>81</v>
      </c>
      <c r="F329" s="6">
        <v>960.3</v>
      </c>
      <c r="G329">
        <f>_xlfn.XLOOKUP(Tanqueos[[#This Row],[PLACA]],[1]Hoja1!$A:$A,[1]Hoja1!$G:$G,0)</f>
        <v>32</v>
      </c>
      <c r="H329" s="11"/>
    </row>
    <row r="330" spans="1:8" ht="15" hidden="1" customHeight="1">
      <c r="A330" s="30">
        <v>45828</v>
      </c>
      <c r="B330" s="8" t="s">
        <v>44</v>
      </c>
      <c r="C330" s="32">
        <v>2570</v>
      </c>
      <c r="D330" s="53">
        <v>10</v>
      </c>
      <c r="E330" s="6"/>
      <c r="F330" s="6"/>
      <c r="G330">
        <f>_xlfn.XLOOKUP(Tanqueos[[#This Row],[PLACA]],[1]Hoja1!$A:$A,[1]Hoja1!$G:$G,0)</f>
        <v>35</v>
      </c>
      <c r="H330" s="11"/>
    </row>
    <row r="331" spans="1:8" ht="15" hidden="1" customHeight="1">
      <c r="A331" s="30">
        <v>45828</v>
      </c>
      <c r="B331" s="8" t="s">
        <v>17</v>
      </c>
      <c r="C331" s="32">
        <v>638640</v>
      </c>
      <c r="D331" s="53">
        <v>26.074000000000002</v>
      </c>
      <c r="E331" s="6"/>
      <c r="F331" s="6"/>
      <c r="G331">
        <f>_xlfn.XLOOKUP(Tanqueos[[#This Row],[PLACA]],[1]Hoja1!$A:$A,[1]Hoja1!$G:$G,0)</f>
        <v>14</v>
      </c>
      <c r="H331" s="11"/>
    </row>
    <row r="332" spans="1:8" ht="15" hidden="1" customHeight="1">
      <c r="A332" s="30">
        <v>45828</v>
      </c>
      <c r="B332" s="8" t="s">
        <v>10</v>
      </c>
      <c r="C332" s="32">
        <v>138873</v>
      </c>
      <c r="D332" s="53">
        <v>10</v>
      </c>
      <c r="E332" s="6"/>
      <c r="F332" s="6"/>
      <c r="G332">
        <f>_xlfn.XLOOKUP(Tanqueos[[#This Row],[PLACA]],[1]Hoja1!$A:$A,[1]Hoja1!$G:$G,0)</f>
        <v>40</v>
      </c>
      <c r="H332" s="11"/>
    </row>
    <row r="333" spans="1:8" ht="15" hidden="1" customHeight="1">
      <c r="A333" s="30">
        <v>45828</v>
      </c>
      <c r="B333" s="8" t="s">
        <v>54</v>
      </c>
      <c r="C333" s="32">
        <v>4261</v>
      </c>
      <c r="D333" s="53">
        <v>10</v>
      </c>
      <c r="E333" s="6"/>
      <c r="F333" s="6"/>
      <c r="G333">
        <f>_xlfn.XLOOKUP(Tanqueos[[#This Row],[PLACA]],[1]Hoja1!$A:$A,[1]Hoja1!$G:$G,0)</f>
        <v>31</v>
      </c>
      <c r="H333" s="11"/>
    </row>
    <row r="334" spans="1:8" ht="15" hidden="1" customHeight="1">
      <c r="A334" s="30">
        <v>45828</v>
      </c>
      <c r="B334" s="8" t="s">
        <v>48</v>
      </c>
      <c r="C334" s="32">
        <v>3895</v>
      </c>
      <c r="D334" s="53">
        <v>10</v>
      </c>
      <c r="E334" s="6"/>
      <c r="F334" s="6"/>
      <c r="G334">
        <f>_xlfn.XLOOKUP(Tanqueos[[#This Row],[PLACA]],[1]Hoja1!$A:$A,[1]Hoja1!$G:$G,0)</f>
        <v>38</v>
      </c>
      <c r="H334" s="11"/>
    </row>
    <row r="335" spans="1:8" ht="15" hidden="1" customHeight="1">
      <c r="A335" s="30">
        <v>45828</v>
      </c>
      <c r="B335" s="8" t="s">
        <v>88</v>
      </c>
      <c r="C335" s="32">
        <v>430076</v>
      </c>
      <c r="D335" s="53">
        <v>11</v>
      </c>
      <c r="E335" s="6"/>
      <c r="F335" s="6"/>
      <c r="G335">
        <f>_xlfn.XLOOKUP(Tanqueos[[#This Row],[PLACA]],[1]Hoja1!$A:$A,[1]Hoja1!$G:$G,0)</f>
        <v>21</v>
      </c>
      <c r="H335" s="11"/>
    </row>
    <row r="336" spans="1:8" ht="15" hidden="1" customHeight="1">
      <c r="A336" s="30">
        <v>45828</v>
      </c>
      <c r="B336" s="8" t="s">
        <v>118</v>
      </c>
      <c r="C336" s="32"/>
      <c r="D336" s="53">
        <v>7</v>
      </c>
      <c r="E336" s="6" t="s">
        <v>119</v>
      </c>
      <c r="F336" s="6"/>
      <c r="G336">
        <f>_xlfn.XLOOKUP(Tanqueos[[#This Row],[PLACA]],[1]Hoja1!$A:$A,[1]Hoja1!$G:$G,0)</f>
        <v>0</v>
      </c>
      <c r="H336" s="11"/>
    </row>
    <row r="337" spans="1:8" ht="15" hidden="1" customHeight="1">
      <c r="A337" s="30">
        <v>45828</v>
      </c>
      <c r="B337" s="8" t="s">
        <v>34</v>
      </c>
      <c r="C337" s="32">
        <v>17013</v>
      </c>
      <c r="D337" s="53">
        <v>8</v>
      </c>
      <c r="E337" s="6"/>
      <c r="F337" s="6"/>
      <c r="G337">
        <f>_xlfn.XLOOKUP(Tanqueos[[#This Row],[PLACA]],[1]Hoja1!$A:$A,[1]Hoja1!$G:$G,0)</f>
        <v>38</v>
      </c>
      <c r="H337" s="11"/>
    </row>
    <row r="338" spans="1:8" ht="15" hidden="1" customHeight="1">
      <c r="A338" s="30">
        <v>45828</v>
      </c>
      <c r="B338" s="8" t="s">
        <v>47</v>
      </c>
      <c r="C338" s="32">
        <v>345648</v>
      </c>
      <c r="D338" s="53">
        <v>25</v>
      </c>
      <c r="E338" s="6"/>
      <c r="F338" s="6"/>
      <c r="G338">
        <f>_xlfn.XLOOKUP(Tanqueos[[#This Row],[PLACA]],[1]Hoja1!$A:$A,[1]Hoja1!$G:$G,0)</f>
        <v>16</v>
      </c>
      <c r="H338" s="11"/>
    </row>
    <row r="339" spans="1:8" ht="15" hidden="1" customHeight="1">
      <c r="A339" s="30">
        <v>45828</v>
      </c>
      <c r="B339" s="8" t="s">
        <v>19</v>
      </c>
      <c r="C339" s="32">
        <v>103355</v>
      </c>
      <c r="D339" s="53">
        <v>20</v>
      </c>
      <c r="E339" s="6"/>
      <c r="F339" s="6">
        <v>2928.5</v>
      </c>
      <c r="G339">
        <f>_xlfn.XLOOKUP(Tanqueos[[#This Row],[PLACA]],[1]Hoja1!$A:$A,[1]Hoja1!$G:$G,0)</f>
        <v>20</v>
      </c>
      <c r="H339" s="11"/>
    </row>
    <row r="340" spans="1:8" ht="15" hidden="1" customHeight="1">
      <c r="A340" s="30">
        <v>45828</v>
      </c>
      <c r="B340" s="8" t="s">
        <v>82</v>
      </c>
      <c r="C340" s="32">
        <v>458733</v>
      </c>
      <c r="D340" s="53">
        <v>9</v>
      </c>
      <c r="E340" s="6" t="s">
        <v>100</v>
      </c>
      <c r="F340" s="6"/>
      <c r="G340">
        <f>_xlfn.XLOOKUP(Tanqueos[[#This Row],[PLACA]],[1]Hoja1!$A:$A,[1]Hoja1!$G:$G,0)</f>
        <v>38</v>
      </c>
      <c r="H340" s="11"/>
    </row>
    <row r="341" spans="1:8" ht="15" hidden="1" customHeight="1">
      <c r="A341" s="30">
        <v>45828</v>
      </c>
      <c r="B341" s="8" t="s">
        <v>83</v>
      </c>
      <c r="C341" s="32"/>
      <c r="D341" s="53">
        <v>40</v>
      </c>
      <c r="E341" s="6"/>
      <c r="F341" s="6"/>
      <c r="G341">
        <f>_xlfn.XLOOKUP(Tanqueos[[#This Row],[PLACA]],[1]Hoja1!$A:$A,[1]Hoja1!$G:$G,0)</f>
        <v>12</v>
      </c>
      <c r="H341" s="11"/>
    </row>
    <row r="342" spans="1:8" ht="15" hidden="1" customHeight="1">
      <c r="A342" s="30">
        <v>45828</v>
      </c>
      <c r="B342" s="8" t="s">
        <v>83</v>
      </c>
      <c r="C342" s="32"/>
      <c r="D342" s="53">
        <v>35</v>
      </c>
      <c r="E342" s="6"/>
      <c r="F342" s="6"/>
      <c r="G342">
        <f>_xlfn.XLOOKUP(Tanqueos[[#This Row],[PLACA]],[1]Hoja1!$A:$A,[1]Hoja1!$G:$G,0)</f>
        <v>12</v>
      </c>
      <c r="H342" s="11"/>
    </row>
    <row r="343" spans="1:8" ht="15" hidden="1" customHeight="1">
      <c r="A343" s="30">
        <v>45828</v>
      </c>
      <c r="B343" s="8" t="s">
        <v>94</v>
      </c>
      <c r="C343" s="32"/>
      <c r="D343" s="53">
        <v>14</v>
      </c>
      <c r="E343" s="6" t="s">
        <v>81</v>
      </c>
      <c r="F343" s="6"/>
      <c r="G343">
        <f>_xlfn.XLOOKUP(Tanqueos[[#This Row],[PLACA]],[1]Hoja1!$A:$A,[1]Hoja1!$G:$G,0)</f>
        <v>29</v>
      </c>
      <c r="H343" s="11"/>
    </row>
    <row r="344" spans="1:8" ht="15" hidden="1" customHeight="1">
      <c r="A344" s="30">
        <v>45828</v>
      </c>
      <c r="B344" s="8" t="s">
        <v>58</v>
      </c>
      <c r="C344" s="32">
        <v>10406</v>
      </c>
      <c r="D344" s="53">
        <v>9</v>
      </c>
      <c r="E344" s="6"/>
      <c r="F344" s="6"/>
      <c r="G344">
        <f>_xlfn.XLOOKUP(Tanqueos[[#This Row],[PLACA]],[1]Hoja1!$A:$A,[1]Hoja1!$G:$G,0)</f>
        <v>35</v>
      </c>
      <c r="H344" s="11"/>
    </row>
    <row r="345" spans="1:8" ht="15" hidden="1" customHeight="1">
      <c r="A345" s="30">
        <v>45828</v>
      </c>
      <c r="B345" s="8" t="s">
        <v>51</v>
      </c>
      <c r="C345" s="32">
        <v>852310</v>
      </c>
      <c r="D345" s="53">
        <v>35</v>
      </c>
      <c r="E345" s="6" t="s">
        <v>81</v>
      </c>
      <c r="F345" s="6"/>
      <c r="G345">
        <f>_xlfn.XLOOKUP(Tanqueos[[#This Row],[PLACA]],[1]Hoja1!$A:$A,[1]Hoja1!$G:$G,0)</f>
        <v>19</v>
      </c>
      <c r="H345" s="11"/>
    </row>
    <row r="346" spans="1:8" ht="15" hidden="1" customHeight="1">
      <c r="A346" s="30">
        <v>45828</v>
      </c>
      <c r="B346" s="8" t="s">
        <v>52</v>
      </c>
      <c r="C346" s="32">
        <v>31025</v>
      </c>
      <c r="D346" s="53">
        <v>5</v>
      </c>
      <c r="E346" s="6" t="s">
        <v>81</v>
      </c>
      <c r="F346" s="6"/>
      <c r="G346">
        <f>_xlfn.XLOOKUP(Tanqueos[[#This Row],[PLACA]],[1]Hoja1!$A:$A,[1]Hoja1!$G:$G,0)</f>
        <v>33</v>
      </c>
      <c r="H346" s="11"/>
    </row>
    <row r="347" spans="1:8" ht="15" hidden="1" customHeight="1">
      <c r="A347" s="30">
        <v>45828</v>
      </c>
      <c r="B347" s="8" t="s">
        <v>120</v>
      </c>
      <c r="C347" s="32">
        <v>325602</v>
      </c>
      <c r="D347" s="53">
        <v>14.82</v>
      </c>
      <c r="E347" s="6" t="s">
        <v>121</v>
      </c>
      <c r="F347" s="6"/>
      <c r="G347">
        <f>_xlfn.XLOOKUP(Tanqueos[[#This Row],[PLACA]],[1]Hoja1!$A:$A,[1]Hoja1!$G:$G,0)</f>
        <v>38</v>
      </c>
      <c r="H347" s="11"/>
    </row>
    <row r="348" spans="1:8" ht="15" hidden="1" customHeight="1">
      <c r="A348" s="30">
        <v>45828</v>
      </c>
      <c r="B348" s="8" t="s">
        <v>68</v>
      </c>
      <c r="C348" s="32"/>
      <c r="D348" s="53">
        <v>5</v>
      </c>
      <c r="E348" s="6"/>
      <c r="F348" s="6"/>
      <c r="G348">
        <f>_xlfn.XLOOKUP(Tanqueos[[#This Row],[PLACA]],[1]Hoja1!$A:$A,[1]Hoja1!$G:$G,0)</f>
        <v>33</v>
      </c>
      <c r="H348" s="11"/>
    </row>
    <row r="349" spans="1:8" ht="15" hidden="1" customHeight="1">
      <c r="A349" s="30">
        <v>45828</v>
      </c>
      <c r="B349" s="8" t="s">
        <v>68</v>
      </c>
      <c r="C349" s="32"/>
      <c r="D349" s="53">
        <v>5</v>
      </c>
      <c r="E349" s="6"/>
      <c r="F349" s="6"/>
      <c r="G349">
        <f>_xlfn.XLOOKUP(Tanqueos[[#This Row],[PLACA]],[1]Hoja1!$A:$A,[1]Hoja1!$G:$G,0)</f>
        <v>33</v>
      </c>
      <c r="H349" s="11"/>
    </row>
    <row r="350" spans="1:8" ht="15" hidden="1" customHeight="1">
      <c r="A350" s="30">
        <v>45829</v>
      </c>
      <c r="B350" s="8" t="s">
        <v>17</v>
      </c>
      <c r="C350" s="32">
        <v>639050</v>
      </c>
      <c r="D350" s="53">
        <v>28</v>
      </c>
      <c r="E350" s="6" t="s">
        <v>81</v>
      </c>
      <c r="F350" s="6"/>
      <c r="G350">
        <f>_xlfn.XLOOKUP(Tanqueos[[#This Row],[PLACA]],[1]Hoja1!$A:$A,[1]Hoja1!$G:$G,0)</f>
        <v>14</v>
      </c>
      <c r="H350" s="11"/>
    </row>
    <row r="351" spans="1:8" ht="15" hidden="1" customHeight="1">
      <c r="A351" s="30">
        <v>45829</v>
      </c>
      <c r="B351" s="38" t="s">
        <v>63</v>
      </c>
      <c r="C351" s="32">
        <v>11901</v>
      </c>
      <c r="D351" s="53">
        <v>12</v>
      </c>
      <c r="E351" s="6"/>
      <c r="F351" s="6"/>
      <c r="G351">
        <f>_xlfn.XLOOKUP(Tanqueos[[#This Row],[PLACA]],[1]Hoja1!$A:$A,[1]Hoja1!$G:$G,0)</f>
        <v>38</v>
      </c>
      <c r="H351" s="11"/>
    </row>
    <row r="352" spans="1:8" ht="15" hidden="1" customHeight="1">
      <c r="A352" s="30">
        <v>45829</v>
      </c>
      <c r="B352" s="8" t="s">
        <v>47</v>
      </c>
      <c r="C352" s="32">
        <v>345914</v>
      </c>
      <c r="D352" s="53">
        <v>25</v>
      </c>
      <c r="E352" s="6" t="s">
        <v>81</v>
      </c>
      <c r="F352" s="6"/>
      <c r="G352">
        <f>_xlfn.XLOOKUP(Tanqueos[[#This Row],[PLACA]],[1]Hoja1!$A:$A,[1]Hoja1!$G:$G,0)</f>
        <v>16</v>
      </c>
      <c r="H352" s="11"/>
    </row>
    <row r="353" spans="1:8" ht="15" hidden="1" customHeight="1">
      <c r="A353" s="30">
        <v>45829</v>
      </c>
      <c r="B353" s="8" t="s">
        <v>10</v>
      </c>
      <c r="C353" s="32">
        <v>139310</v>
      </c>
      <c r="D353" s="53">
        <v>10</v>
      </c>
      <c r="E353" s="6"/>
      <c r="F353" s="6"/>
      <c r="G353">
        <f>_xlfn.XLOOKUP(Tanqueos[[#This Row],[PLACA]],[1]Hoja1!$A:$A,[1]Hoja1!$G:$G,0)</f>
        <v>40</v>
      </c>
      <c r="H353" s="11"/>
    </row>
    <row r="354" spans="1:8" ht="15" hidden="1" customHeight="1">
      <c r="A354" s="30">
        <v>45829</v>
      </c>
      <c r="B354" s="8" t="s">
        <v>69</v>
      </c>
      <c r="C354" s="32">
        <v>2889</v>
      </c>
      <c r="D354" s="53">
        <v>10</v>
      </c>
      <c r="E354" s="6" t="s">
        <v>81</v>
      </c>
      <c r="F354" s="6"/>
      <c r="G354">
        <f>_xlfn.XLOOKUP(Tanqueos[[#This Row],[PLACA]],[1]Hoja1!$A:$A,[1]Hoja1!$G:$G,0)</f>
        <v>35</v>
      </c>
      <c r="H354" s="11"/>
    </row>
    <row r="355" spans="1:8" ht="15" hidden="1" customHeight="1">
      <c r="A355" s="30">
        <v>45829</v>
      </c>
      <c r="B355" s="8" t="s">
        <v>61</v>
      </c>
      <c r="C355" s="32"/>
      <c r="D355" s="53">
        <v>12</v>
      </c>
      <c r="E355" s="6"/>
      <c r="F355" s="6"/>
      <c r="G355">
        <f>_xlfn.XLOOKUP(Tanqueos[[#This Row],[PLACA]],[1]Hoja1!$A:$A,[1]Hoja1!$G:$G,0)</f>
        <v>29</v>
      </c>
      <c r="H355" s="11"/>
    </row>
    <row r="356" spans="1:8" ht="15" hidden="1" customHeight="1">
      <c r="A356" s="30">
        <v>45829</v>
      </c>
      <c r="B356" s="8" t="s">
        <v>68</v>
      </c>
      <c r="C356" s="32"/>
      <c r="D356" s="53">
        <v>15</v>
      </c>
      <c r="E356" s="6" t="s">
        <v>125</v>
      </c>
      <c r="F356" s="6"/>
      <c r="G356">
        <f>_xlfn.XLOOKUP(Tanqueos[[#This Row],[PLACA]],[1]Hoja1!$A:$A,[1]Hoja1!$G:$G,0)</f>
        <v>33</v>
      </c>
      <c r="H356" s="11"/>
    </row>
    <row r="357" spans="1:8" ht="15" hidden="1" customHeight="1">
      <c r="A357" s="30">
        <v>45829</v>
      </c>
      <c r="B357" s="38" t="s">
        <v>51</v>
      </c>
      <c r="C357" s="32">
        <v>852896</v>
      </c>
      <c r="D357" s="53">
        <v>35</v>
      </c>
      <c r="E357" s="6" t="s">
        <v>81</v>
      </c>
      <c r="F357" s="6"/>
      <c r="G357">
        <f>_xlfn.XLOOKUP(Tanqueos[[#This Row],[PLACA]],[1]Hoja1!$A:$A,[1]Hoja1!$G:$G,0)</f>
        <v>19</v>
      </c>
      <c r="H357" s="11"/>
    </row>
    <row r="358" spans="1:8" ht="15" hidden="1" customHeight="1">
      <c r="A358" s="30">
        <v>45829</v>
      </c>
      <c r="B358" s="8" t="s">
        <v>52</v>
      </c>
      <c r="C358" s="32">
        <v>31131</v>
      </c>
      <c r="D358" s="53">
        <v>5</v>
      </c>
      <c r="E358" s="6" t="s">
        <v>81</v>
      </c>
      <c r="F358" s="6"/>
      <c r="G358">
        <f>_xlfn.XLOOKUP(Tanqueos[[#This Row],[PLACA]],[1]Hoja1!$A:$A,[1]Hoja1!$G:$G,0)</f>
        <v>33</v>
      </c>
      <c r="H358" s="11"/>
    </row>
    <row r="359" spans="1:8" ht="15" hidden="1" customHeight="1">
      <c r="A359" s="30">
        <v>45830</v>
      </c>
      <c r="B359" s="8" t="s">
        <v>19</v>
      </c>
      <c r="C359" s="32">
        <v>104008</v>
      </c>
      <c r="D359" s="53">
        <v>12</v>
      </c>
      <c r="E359" s="6"/>
      <c r="F359" s="6">
        <v>3581.7</v>
      </c>
      <c r="G359">
        <f>_xlfn.XLOOKUP(Tanqueos[[#This Row],[PLACA]],[1]Hoja1!$A:$A,[1]Hoja1!$G:$G,0)</f>
        <v>20</v>
      </c>
      <c r="H359" s="11"/>
    </row>
    <row r="360" spans="1:8" ht="15" hidden="1" customHeight="1">
      <c r="A360" s="30">
        <v>45830</v>
      </c>
      <c r="B360" s="8" t="s">
        <v>83</v>
      </c>
      <c r="C360" s="32"/>
      <c r="D360" s="53">
        <v>35</v>
      </c>
      <c r="E360" s="6"/>
      <c r="F360" s="6"/>
      <c r="G360">
        <f>_xlfn.XLOOKUP(Tanqueos[[#This Row],[PLACA]],[1]Hoja1!$A:$A,[1]Hoja1!$G:$G,0)</f>
        <v>12</v>
      </c>
      <c r="H360" s="11"/>
    </row>
    <row r="361" spans="1:8" ht="15" hidden="1" customHeight="1">
      <c r="A361" s="30">
        <v>45831</v>
      </c>
      <c r="B361" s="8" t="s">
        <v>19</v>
      </c>
      <c r="C361" s="32">
        <v>104245</v>
      </c>
      <c r="D361" s="53">
        <v>32</v>
      </c>
      <c r="E361" s="6"/>
      <c r="F361" s="6">
        <v>3819.5</v>
      </c>
      <c r="G361">
        <f>_xlfn.XLOOKUP(Tanqueos[[#This Row],[PLACA]],[1]Hoja1!$A:$A,[1]Hoja1!$G:$G,0)</f>
        <v>20</v>
      </c>
      <c r="H361" s="11"/>
    </row>
    <row r="362" spans="1:8" ht="15" hidden="1" customHeight="1">
      <c r="A362" s="30">
        <v>45831</v>
      </c>
      <c r="B362" s="8" t="s">
        <v>83</v>
      </c>
      <c r="C362" s="32"/>
      <c r="D362" s="53">
        <v>10</v>
      </c>
      <c r="E362" s="6"/>
      <c r="F362" s="6"/>
      <c r="G362">
        <f>_xlfn.XLOOKUP(Tanqueos[[#This Row],[PLACA]],[1]Hoja1!$A:$A,[1]Hoja1!$G:$G,0)</f>
        <v>12</v>
      </c>
      <c r="H362" s="11"/>
    </row>
    <row r="363" spans="1:8" ht="15" hidden="1" customHeight="1">
      <c r="A363" s="30">
        <v>45831</v>
      </c>
      <c r="B363" s="8" t="s">
        <v>83</v>
      </c>
      <c r="C363" s="32"/>
      <c r="D363" s="53">
        <v>35</v>
      </c>
      <c r="E363" s="6"/>
      <c r="F363" s="6"/>
      <c r="G363">
        <f>_xlfn.XLOOKUP(Tanqueos[[#This Row],[PLACA]],[1]Hoja1!$A:$A,[1]Hoja1!$G:$G,0)</f>
        <v>12</v>
      </c>
      <c r="H363" s="11"/>
    </row>
    <row r="364" spans="1:8" ht="15" hidden="1" customHeight="1">
      <c r="A364" s="30">
        <v>45831</v>
      </c>
      <c r="B364" s="8" t="s">
        <v>47</v>
      </c>
      <c r="C364" s="32">
        <v>346256</v>
      </c>
      <c r="D364" s="53">
        <v>26.129000000000001</v>
      </c>
      <c r="E364" s="6"/>
      <c r="F364" s="6"/>
      <c r="G364">
        <f>_xlfn.XLOOKUP(Tanqueos[[#This Row],[PLACA]],[1]Hoja1!$A:$A,[1]Hoja1!$G:$G,0)</f>
        <v>16</v>
      </c>
      <c r="H364" s="11"/>
    </row>
    <row r="365" spans="1:8" ht="15" hidden="1" customHeight="1">
      <c r="A365" s="30">
        <v>45831</v>
      </c>
      <c r="B365" s="8" t="s">
        <v>48</v>
      </c>
      <c r="C365" s="32">
        <v>4346</v>
      </c>
      <c r="D365" s="53">
        <v>9</v>
      </c>
      <c r="E365" s="6"/>
      <c r="F365" s="6"/>
      <c r="G365">
        <f>_xlfn.XLOOKUP(Tanqueos[[#This Row],[PLACA]],[1]Hoja1!$A:$A,[1]Hoja1!$G:$G,0)</f>
        <v>38</v>
      </c>
      <c r="H365" s="11"/>
    </row>
    <row r="366" spans="1:8" ht="15" hidden="1" customHeight="1">
      <c r="A366" s="30">
        <v>45831</v>
      </c>
      <c r="B366" s="8" t="s">
        <v>66</v>
      </c>
      <c r="C366" s="32">
        <v>195336</v>
      </c>
      <c r="D366" s="53">
        <v>10</v>
      </c>
      <c r="E366" s="6"/>
      <c r="F366" s="6"/>
      <c r="G366">
        <f>_xlfn.XLOOKUP(Tanqueos[[#This Row],[PLACA]],[1]Hoja1!$A:$A,[1]Hoja1!$G:$G,0)</f>
        <v>33</v>
      </c>
      <c r="H366" s="11"/>
    </row>
    <row r="367" spans="1:8" ht="15" hidden="1" customHeight="1">
      <c r="A367" s="30">
        <v>45831</v>
      </c>
      <c r="B367" s="8" t="s">
        <v>101</v>
      </c>
      <c r="C367" s="32">
        <v>609865</v>
      </c>
      <c r="D367" s="53">
        <v>13</v>
      </c>
      <c r="E367" s="6"/>
      <c r="F367" s="6"/>
      <c r="G367">
        <f>_xlfn.XLOOKUP(Tanqueos[[#This Row],[PLACA]],[1]Hoja1!$A:$A,[1]Hoja1!$G:$G,0)</f>
        <v>17</v>
      </c>
      <c r="H367" s="11"/>
    </row>
    <row r="368" spans="1:8" ht="15" hidden="1" customHeight="1">
      <c r="A368" s="30">
        <v>45831</v>
      </c>
      <c r="B368" s="8" t="s">
        <v>17</v>
      </c>
      <c r="C368" s="32">
        <v>639402</v>
      </c>
      <c r="D368" s="53">
        <v>30</v>
      </c>
      <c r="E368" s="6"/>
      <c r="F368" s="6"/>
      <c r="G368">
        <f>_xlfn.XLOOKUP(Tanqueos[[#This Row],[PLACA]],[1]Hoja1!$A:$A,[1]Hoja1!$G:$G,0)</f>
        <v>14</v>
      </c>
      <c r="H368" s="11"/>
    </row>
    <row r="369" spans="1:8" ht="15" hidden="1" customHeight="1">
      <c r="A369" s="30">
        <v>45831</v>
      </c>
      <c r="B369" s="8" t="s">
        <v>58</v>
      </c>
      <c r="C369" s="32">
        <v>10759</v>
      </c>
      <c r="D369" s="53">
        <v>9</v>
      </c>
      <c r="E369" s="6"/>
      <c r="F369" s="6"/>
      <c r="G369">
        <f>_xlfn.XLOOKUP(Tanqueos[[#This Row],[PLACA]],[1]Hoja1!$A:$A,[1]Hoja1!$G:$G,0)</f>
        <v>35</v>
      </c>
      <c r="H369" s="11"/>
    </row>
    <row r="370" spans="1:8" ht="15" hidden="1" customHeight="1">
      <c r="A370" s="30">
        <v>45831</v>
      </c>
      <c r="B370" s="8" t="s">
        <v>101</v>
      </c>
      <c r="C370" s="32">
        <v>609988</v>
      </c>
      <c r="D370" s="53"/>
      <c r="E370" s="6"/>
      <c r="F370" s="6"/>
      <c r="G370">
        <f>_xlfn.XLOOKUP(Tanqueos[[#This Row],[PLACA]],[1]Hoja1!$A:$A,[1]Hoja1!$G:$G,0)</f>
        <v>17</v>
      </c>
      <c r="H370" s="11"/>
    </row>
    <row r="371" spans="1:8" ht="15" hidden="1" customHeight="1">
      <c r="A371" s="30">
        <v>45831</v>
      </c>
      <c r="B371" s="8" t="s">
        <v>51</v>
      </c>
      <c r="C371" s="32">
        <v>853461</v>
      </c>
      <c r="D371" s="53">
        <v>35</v>
      </c>
      <c r="E371" s="6"/>
      <c r="F371" s="6"/>
      <c r="G371">
        <f>_xlfn.XLOOKUP(Tanqueos[[#This Row],[PLACA]],[1]Hoja1!$A:$A,[1]Hoja1!$G:$G,0)</f>
        <v>19</v>
      </c>
      <c r="H371" s="11"/>
    </row>
    <row r="372" spans="1:8" ht="15" hidden="1" customHeight="1">
      <c r="A372" s="30">
        <v>45831</v>
      </c>
      <c r="B372" s="8" t="s">
        <v>52</v>
      </c>
      <c r="C372" s="32">
        <v>31238</v>
      </c>
      <c r="D372" s="53">
        <v>5</v>
      </c>
      <c r="E372" s="6"/>
      <c r="F372" s="6"/>
      <c r="G372">
        <f>_xlfn.XLOOKUP(Tanqueos[[#This Row],[PLACA]],[1]Hoja1!$A:$A,[1]Hoja1!$G:$G,0)</f>
        <v>33</v>
      </c>
      <c r="H372" s="11"/>
    </row>
    <row r="373" spans="1:8" ht="15" hidden="1" customHeight="1">
      <c r="A373" s="30">
        <v>45832</v>
      </c>
      <c r="B373" s="8" t="s">
        <v>19</v>
      </c>
      <c r="C373" s="32">
        <v>104612</v>
      </c>
      <c r="D373" s="53">
        <v>20</v>
      </c>
      <c r="E373" s="6" t="s">
        <v>100</v>
      </c>
      <c r="F373" s="6"/>
      <c r="G373">
        <f>_xlfn.XLOOKUP(Tanqueos[[#This Row],[PLACA]],[1]Hoja1!$A:$A,[1]Hoja1!$G:$G,0)</f>
        <v>20</v>
      </c>
      <c r="H373" s="11"/>
    </row>
    <row r="374" spans="1:8" ht="15" hidden="1" customHeight="1">
      <c r="A374" s="30">
        <v>45832</v>
      </c>
      <c r="B374" s="8" t="s">
        <v>101</v>
      </c>
      <c r="C374" s="32">
        <v>610255</v>
      </c>
      <c r="D374" s="53">
        <v>10</v>
      </c>
      <c r="E374" s="6" t="s">
        <v>100</v>
      </c>
      <c r="F374" s="6"/>
      <c r="G374">
        <f>_xlfn.XLOOKUP(Tanqueos[[#This Row],[PLACA]],[1]Hoja1!$A:$A,[1]Hoja1!$G:$G,0)</f>
        <v>17</v>
      </c>
      <c r="H374" s="11"/>
    </row>
    <row r="375" spans="1:8" ht="15" hidden="1" customHeight="1">
      <c r="A375" s="30">
        <v>45832</v>
      </c>
      <c r="B375" s="8" t="s">
        <v>88</v>
      </c>
      <c r="C375" s="32">
        <v>430395</v>
      </c>
      <c r="D375" s="53">
        <v>10</v>
      </c>
      <c r="E375" s="6" t="s">
        <v>100</v>
      </c>
      <c r="F375" s="6"/>
      <c r="G375">
        <f>_xlfn.XLOOKUP(Tanqueos[[#This Row],[PLACA]],[1]Hoja1!$A:$A,[1]Hoja1!$G:$G,0)</f>
        <v>21</v>
      </c>
      <c r="H375" s="11"/>
    </row>
    <row r="376" spans="1:8" ht="15" hidden="1" customHeight="1">
      <c r="A376" s="30">
        <v>45832</v>
      </c>
      <c r="B376" s="8" t="s">
        <v>63</v>
      </c>
      <c r="C376" s="32">
        <v>12253</v>
      </c>
      <c r="D376" s="53">
        <v>12</v>
      </c>
      <c r="E376" s="6" t="s">
        <v>81</v>
      </c>
      <c r="F376" s="6"/>
      <c r="G376">
        <f>_xlfn.XLOOKUP(Tanqueos[[#This Row],[PLACA]],[1]Hoja1!$A:$A,[1]Hoja1!$G:$G,0)</f>
        <v>38</v>
      </c>
      <c r="H376" s="11"/>
    </row>
    <row r="377" spans="1:8" ht="15" hidden="1" customHeight="1">
      <c r="A377" s="30">
        <v>45832</v>
      </c>
      <c r="B377" s="8" t="s">
        <v>39</v>
      </c>
      <c r="C377" s="32">
        <v>41731</v>
      </c>
      <c r="D377" s="53">
        <v>9</v>
      </c>
      <c r="E377" s="6" t="s">
        <v>100</v>
      </c>
      <c r="F377" s="6"/>
      <c r="G377">
        <f>_xlfn.XLOOKUP(Tanqueos[[#This Row],[PLACA]],[1]Hoja1!$A:$A,[1]Hoja1!$G:$G,0)</f>
        <v>35</v>
      </c>
      <c r="H377" s="11"/>
    </row>
    <row r="378" spans="1:8" ht="15" hidden="1" customHeight="1">
      <c r="A378" s="30">
        <v>45832</v>
      </c>
      <c r="B378" s="8" t="s">
        <v>47</v>
      </c>
      <c r="C378" s="32">
        <v>346755</v>
      </c>
      <c r="D378" s="53">
        <v>25</v>
      </c>
      <c r="E378" s="6" t="s">
        <v>81</v>
      </c>
      <c r="F378" s="6"/>
      <c r="G378">
        <f>_xlfn.XLOOKUP(Tanqueos[[#This Row],[PLACA]],[1]Hoja1!$A:$A,[1]Hoja1!$G:$G,0)</f>
        <v>16</v>
      </c>
      <c r="H378" s="11"/>
    </row>
    <row r="379" spans="1:8" ht="15" hidden="1" customHeight="1">
      <c r="A379" s="30">
        <v>45832</v>
      </c>
      <c r="B379" s="8" t="s">
        <v>10</v>
      </c>
      <c r="C379" s="32">
        <v>140031</v>
      </c>
      <c r="D379" s="53">
        <v>10</v>
      </c>
      <c r="E379" s="6" t="s">
        <v>81</v>
      </c>
      <c r="F379" s="6"/>
      <c r="G379">
        <f>_xlfn.XLOOKUP(Tanqueos[[#This Row],[PLACA]],[1]Hoja1!$A:$A,[1]Hoja1!$G:$G,0)</f>
        <v>40</v>
      </c>
      <c r="H379" s="11"/>
    </row>
    <row r="380" spans="1:8" ht="15" hidden="1" customHeight="1">
      <c r="A380" s="30">
        <v>45832</v>
      </c>
      <c r="B380" s="8" t="s">
        <v>63</v>
      </c>
      <c r="C380" s="32">
        <v>12311</v>
      </c>
      <c r="D380" s="53">
        <v>12</v>
      </c>
      <c r="E380" s="6" t="s">
        <v>81</v>
      </c>
      <c r="F380" s="6"/>
      <c r="G380">
        <f>_xlfn.XLOOKUP(Tanqueos[[#This Row],[PLACA]],[1]Hoja1!$A:$A,[1]Hoja1!$G:$G,0)</f>
        <v>38</v>
      </c>
      <c r="H380" s="11"/>
    </row>
    <row r="381" spans="1:8" ht="15" hidden="1" customHeight="1">
      <c r="A381" s="30">
        <v>45832</v>
      </c>
      <c r="B381" s="8" t="s">
        <v>43</v>
      </c>
      <c r="C381" s="32">
        <v>13890</v>
      </c>
      <c r="D381" s="53">
        <v>9</v>
      </c>
      <c r="E381" s="6" t="s">
        <v>81</v>
      </c>
      <c r="F381" s="6"/>
      <c r="G381">
        <f>_xlfn.XLOOKUP(Tanqueos[[#This Row],[PLACA]],[1]Hoja1!$A:$A,[1]Hoja1!$G:$G,0)</f>
        <v>35</v>
      </c>
      <c r="H381" s="11"/>
    </row>
    <row r="382" spans="1:8" ht="15" hidden="1" customHeight="1">
      <c r="A382" s="30">
        <v>45832</v>
      </c>
      <c r="B382" s="8" t="s">
        <v>19</v>
      </c>
      <c r="C382" s="32">
        <v>104908</v>
      </c>
      <c r="D382" s="53">
        <v>20</v>
      </c>
      <c r="E382" s="6" t="s">
        <v>81</v>
      </c>
      <c r="F382" s="6"/>
      <c r="G382">
        <f>_xlfn.XLOOKUP(Tanqueos[[#This Row],[PLACA]],[1]Hoja1!$A:$A,[1]Hoja1!$G:$G,0)</f>
        <v>20</v>
      </c>
      <c r="H382" s="11"/>
    </row>
    <row r="383" spans="1:8" ht="15" hidden="1" customHeight="1">
      <c r="A383" s="30">
        <v>45832</v>
      </c>
      <c r="B383" s="8" t="s">
        <v>44</v>
      </c>
      <c r="C383" s="32">
        <v>2825</v>
      </c>
      <c r="D383" s="53">
        <v>10</v>
      </c>
      <c r="E383" s="6"/>
      <c r="F383" s="6"/>
      <c r="G383">
        <f>_xlfn.XLOOKUP(Tanqueos[[#This Row],[PLACA]],[1]Hoja1!$A:$A,[1]Hoja1!$G:$G,0)</f>
        <v>35</v>
      </c>
      <c r="H383" s="11"/>
    </row>
    <row r="384" spans="1:8" ht="15" hidden="1" customHeight="1">
      <c r="A384" s="30">
        <v>45832</v>
      </c>
      <c r="B384" s="8" t="s">
        <v>103</v>
      </c>
      <c r="C384" s="32">
        <v>515502</v>
      </c>
      <c r="D384" s="53">
        <v>14</v>
      </c>
      <c r="E384" s="6"/>
      <c r="F384" s="6"/>
      <c r="G384">
        <f>_xlfn.XLOOKUP(Tanqueos[[#This Row],[PLACA]],[1]Hoja1!$A:$A,[1]Hoja1!$G:$G,0)</f>
        <v>20</v>
      </c>
      <c r="H384" s="11"/>
    </row>
    <row r="385" spans="1:8" ht="15" hidden="1" customHeight="1">
      <c r="A385" s="30">
        <v>45832</v>
      </c>
      <c r="B385" s="8" t="s">
        <v>99</v>
      </c>
      <c r="C385" s="32">
        <v>15695</v>
      </c>
      <c r="D385" s="53">
        <v>12</v>
      </c>
      <c r="E385" s="6"/>
      <c r="F385" s="6"/>
      <c r="G385">
        <f>_xlfn.XLOOKUP(Tanqueos[[#This Row],[PLACA]],[1]Hoja1!$A:$A,[1]Hoja1!$G:$G,0)</f>
        <v>32</v>
      </c>
      <c r="H385" s="11"/>
    </row>
    <row r="386" spans="1:8" ht="15" hidden="1" customHeight="1">
      <c r="A386" s="30">
        <v>45832</v>
      </c>
      <c r="B386" s="8" t="s">
        <v>131</v>
      </c>
      <c r="C386" s="32">
        <v>62377</v>
      </c>
      <c r="D386" s="53">
        <v>12</v>
      </c>
      <c r="E386" s="6"/>
      <c r="F386" s="6"/>
      <c r="G386">
        <f>_xlfn.XLOOKUP(Tanqueos[[#This Row],[PLACA]],[1]Hoja1!$A:$A,[1]Hoja1!$G:$G,0)</f>
        <v>14</v>
      </c>
      <c r="H386" s="11"/>
    </row>
    <row r="387" spans="1:8" ht="15" hidden="1" customHeight="1">
      <c r="A387" s="30">
        <v>45832</v>
      </c>
      <c r="B387" s="8" t="s">
        <v>131</v>
      </c>
      <c r="C387" s="32">
        <v>92038</v>
      </c>
      <c r="D387" s="53">
        <v>15</v>
      </c>
      <c r="E387" s="6"/>
      <c r="F387" s="6"/>
      <c r="G387">
        <f>_xlfn.XLOOKUP(Tanqueos[[#This Row],[PLACA]],[1]Hoja1!$A:$A,[1]Hoja1!$G:$G,0)</f>
        <v>14</v>
      </c>
      <c r="H387" s="11"/>
    </row>
    <row r="388" spans="1:8" ht="15" hidden="1" customHeight="1">
      <c r="A388" s="30">
        <v>45832</v>
      </c>
      <c r="B388" s="8" t="s">
        <v>110</v>
      </c>
      <c r="C388" s="32"/>
      <c r="D388" s="53">
        <v>15</v>
      </c>
      <c r="E388" s="6"/>
      <c r="F388" s="6"/>
      <c r="G388">
        <f>_xlfn.XLOOKUP(Tanqueos[[#This Row],[PLACA]],[1]Hoja1!$A:$A,[1]Hoja1!$G:$G,0)</f>
        <v>19</v>
      </c>
      <c r="H388" s="11"/>
    </row>
    <row r="389" spans="1:8" ht="15" hidden="1" customHeight="1">
      <c r="A389" s="30">
        <v>45832</v>
      </c>
      <c r="B389" s="8" t="s">
        <v>58</v>
      </c>
      <c r="C389" s="32">
        <v>11080</v>
      </c>
      <c r="D389" s="53">
        <v>9</v>
      </c>
      <c r="E389" s="6"/>
      <c r="F389" s="6"/>
      <c r="G389">
        <f>_xlfn.XLOOKUP(Tanqueos[[#This Row],[PLACA]],[1]Hoja1!$A:$A,[1]Hoja1!$G:$G,0)</f>
        <v>35</v>
      </c>
      <c r="H389" s="11"/>
    </row>
    <row r="390" spans="1:8" ht="15" hidden="1" customHeight="1">
      <c r="A390" s="30">
        <v>45832</v>
      </c>
      <c r="B390" s="8" t="s">
        <v>51</v>
      </c>
      <c r="C390" s="32">
        <v>854075</v>
      </c>
      <c r="D390" s="53">
        <v>35</v>
      </c>
      <c r="E390" s="6"/>
      <c r="F390" s="6"/>
      <c r="G390">
        <f>_xlfn.XLOOKUP(Tanqueos[[#This Row],[PLACA]],[1]Hoja1!$A:$A,[1]Hoja1!$G:$G,0)</f>
        <v>19</v>
      </c>
      <c r="H390" s="11"/>
    </row>
    <row r="391" spans="1:8" ht="15" hidden="1" customHeight="1">
      <c r="A391" s="30">
        <v>45832</v>
      </c>
      <c r="B391" s="8" t="s">
        <v>52</v>
      </c>
      <c r="C391" s="32">
        <v>31344</v>
      </c>
      <c r="D391" s="53">
        <v>4</v>
      </c>
      <c r="E391" s="6"/>
      <c r="F391" s="6"/>
      <c r="G391">
        <f>_xlfn.XLOOKUP(Tanqueos[[#This Row],[PLACA]],[1]Hoja1!$A:$A,[1]Hoja1!$G:$G,0)</f>
        <v>33</v>
      </c>
      <c r="H391" s="11"/>
    </row>
    <row r="392" spans="1:8" ht="15" hidden="1" customHeight="1">
      <c r="A392" s="30">
        <v>45832</v>
      </c>
      <c r="B392" s="8" t="s">
        <v>101</v>
      </c>
      <c r="C392" s="32">
        <v>610381</v>
      </c>
      <c r="D392" s="53">
        <v>13</v>
      </c>
      <c r="E392" s="6"/>
      <c r="F392" s="6"/>
      <c r="G392">
        <f>_xlfn.XLOOKUP(Tanqueos[[#This Row],[PLACA]],[1]Hoja1!$A:$A,[1]Hoja1!$G:$G,0)</f>
        <v>17</v>
      </c>
      <c r="H392" s="11"/>
    </row>
    <row r="393" spans="1:8" ht="15" hidden="1" customHeight="1">
      <c r="A393" s="30">
        <v>45832</v>
      </c>
      <c r="B393" s="8" t="s">
        <v>53</v>
      </c>
      <c r="C393" s="32">
        <v>113442</v>
      </c>
      <c r="D393" s="53">
        <v>17</v>
      </c>
      <c r="E393" s="6"/>
      <c r="F393" s="6"/>
      <c r="G393">
        <f>_xlfn.XLOOKUP(Tanqueos[[#This Row],[PLACA]],[1]Hoja1!$A:$A,[1]Hoja1!$G:$G,0)</f>
        <v>20</v>
      </c>
      <c r="H393" s="11"/>
    </row>
    <row r="394" spans="1:8" ht="15" hidden="1" customHeight="1">
      <c r="A394" s="30">
        <v>45832</v>
      </c>
      <c r="B394" s="8" t="s">
        <v>53</v>
      </c>
      <c r="C394" s="32">
        <v>113722</v>
      </c>
      <c r="D394" s="53">
        <v>20</v>
      </c>
      <c r="E394" s="6"/>
      <c r="F394" s="6"/>
      <c r="G394">
        <f>_xlfn.XLOOKUP(Tanqueos[[#This Row],[PLACA]],[1]Hoja1!$A:$A,[1]Hoja1!$G:$G,0)</f>
        <v>20</v>
      </c>
      <c r="H394" s="11"/>
    </row>
    <row r="395" spans="1:8" ht="15" hidden="1" customHeight="1">
      <c r="A395" s="30">
        <v>45832</v>
      </c>
      <c r="B395" s="8" t="s">
        <v>132</v>
      </c>
      <c r="C395" s="32"/>
      <c r="D395" s="53">
        <v>5.0599999999999996</v>
      </c>
      <c r="E395" s="6" t="s">
        <v>133</v>
      </c>
      <c r="F395" s="6"/>
      <c r="G395">
        <f>_xlfn.XLOOKUP(Tanqueos[[#This Row],[PLACA]],[1]Hoja1!$A:$A,[1]Hoja1!$G:$G,0)</f>
        <v>21</v>
      </c>
      <c r="H395" s="11"/>
    </row>
    <row r="396" spans="1:8" ht="15" hidden="1" customHeight="1">
      <c r="A396" s="30">
        <v>45833</v>
      </c>
      <c r="B396" s="8" t="s">
        <v>110</v>
      </c>
      <c r="C396" s="32"/>
      <c r="D396" s="53">
        <v>8</v>
      </c>
      <c r="E396" s="6"/>
      <c r="F396" s="6"/>
      <c r="G396">
        <f>_xlfn.XLOOKUP(Tanqueos[[#This Row],[PLACA]],[1]Hoja1!$A:$A,[1]Hoja1!$G:$G,0)</f>
        <v>19</v>
      </c>
      <c r="H396" s="11"/>
    </row>
    <row r="397" spans="1:8" ht="15" hidden="1" customHeight="1">
      <c r="A397" s="30">
        <v>45833</v>
      </c>
      <c r="B397" s="8" t="s">
        <v>132</v>
      </c>
      <c r="C397" s="32"/>
      <c r="D397" s="53">
        <v>10</v>
      </c>
      <c r="E397" s="6"/>
      <c r="F397" s="6"/>
      <c r="G397">
        <f>_xlfn.XLOOKUP(Tanqueos[[#This Row],[PLACA]],[1]Hoja1!$A:$A,[1]Hoja1!$G:$G,0)</f>
        <v>21</v>
      </c>
      <c r="H397" s="11"/>
    </row>
    <row r="398" spans="1:8" ht="15" hidden="1" customHeight="1">
      <c r="A398" s="30">
        <v>45833</v>
      </c>
      <c r="B398" s="8" t="s">
        <v>131</v>
      </c>
      <c r="C398" s="32">
        <v>92190</v>
      </c>
      <c r="D398" s="53">
        <v>8.6</v>
      </c>
      <c r="E398" s="6"/>
      <c r="F398" s="6"/>
      <c r="G398">
        <f>_xlfn.XLOOKUP(Tanqueos[[#This Row],[PLACA]],[1]Hoja1!$A:$A,[1]Hoja1!$G:$G,0)</f>
        <v>14</v>
      </c>
      <c r="H398" s="11"/>
    </row>
    <row r="399" spans="1:8" ht="15" hidden="1" customHeight="1">
      <c r="A399" s="30">
        <v>45833</v>
      </c>
      <c r="B399" s="8" t="s">
        <v>47</v>
      </c>
      <c r="C399" s="32">
        <v>347174</v>
      </c>
      <c r="D399" s="53">
        <v>25</v>
      </c>
      <c r="E399" s="6" t="s">
        <v>100</v>
      </c>
      <c r="F399" s="6"/>
      <c r="G399">
        <f>_xlfn.XLOOKUP(Tanqueos[[#This Row],[PLACA]],[1]Hoja1!$A:$A,[1]Hoja1!$G:$G,0)</f>
        <v>16</v>
      </c>
      <c r="H399" s="11"/>
    </row>
    <row r="400" spans="1:8" ht="15" hidden="1" customHeight="1">
      <c r="A400" s="30">
        <v>45833</v>
      </c>
      <c r="B400" s="8" t="s">
        <v>101</v>
      </c>
      <c r="C400" s="32">
        <v>610633</v>
      </c>
      <c r="D400" s="53">
        <v>13</v>
      </c>
      <c r="E400" s="6" t="s">
        <v>100</v>
      </c>
      <c r="F400" s="6"/>
      <c r="G400">
        <f>_xlfn.XLOOKUP(Tanqueos[[#This Row],[PLACA]],[1]Hoja1!$A:$A,[1]Hoja1!$G:$G,0)</f>
        <v>17</v>
      </c>
      <c r="H400" s="11"/>
    </row>
    <row r="401" spans="1:8" ht="15" hidden="1" customHeight="1">
      <c r="A401" s="30">
        <v>45833</v>
      </c>
      <c r="B401" s="8" t="s">
        <v>134</v>
      </c>
      <c r="C401" s="32">
        <v>425903</v>
      </c>
      <c r="D401" s="53">
        <v>35</v>
      </c>
      <c r="E401" s="6" t="s">
        <v>81</v>
      </c>
      <c r="F401" s="6"/>
      <c r="G401">
        <f>_xlfn.XLOOKUP(Tanqueos[[#This Row],[PLACA]],[1]Hoja1!$A:$A,[1]Hoja1!$G:$G,0)</f>
        <v>12</v>
      </c>
      <c r="H401" s="11"/>
    </row>
    <row r="402" spans="1:8" ht="15" hidden="1" customHeight="1">
      <c r="A402" s="30">
        <v>45833</v>
      </c>
      <c r="B402" s="8" t="s">
        <v>61</v>
      </c>
      <c r="C402" s="32"/>
      <c r="D402" s="53">
        <v>12</v>
      </c>
      <c r="E402" s="6" t="s">
        <v>100</v>
      </c>
      <c r="F402" s="6"/>
      <c r="G402">
        <f>_xlfn.XLOOKUP(Tanqueos[[#This Row],[PLACA]],[1]Hoja1!$A:$A,[1]Hoja1!$G:$G,0)</f>
        <v>29</v>
      </c>
      <c r="H402" s="11"/>
    </row>
    <row r="403" spans="1:8" ht="15" hidden="1" customHeight="1">
      <c r="A403" s="30">
        <v>45833</v>
      </c>
      <c r="B403" s="8" t="s">
        <v>39</v>
      </c>
      <c r="C403" s="32">
        <v>42121</v>
      </c>
      <c r="D403" s="53">
        <v>9</v>
      </c>
      <c r="E403" s="6" t="s">
        <v>100</v>
      </c>
      <c r="F403" s="6"/>
      <c r="G403">
        <f>_xlfn.XLOOKUP(Tanqueos[[#This Row],[PLACA]],[1]Hoja1!$A:$A,[1]Hoja1!$G:$G,0)</f>
        <v>35</v>
      </c>
      <c r="H403" s="11"/>
    </row>
    <row r="404" spans="1:8" ht="15" hidden="1" customHeight="1">
      <c r="A404" s="30">
        <v>45833</v>
      </c>
      <c r="B404" s="8" t="s">
        <v>69</v>
      </c>
      <c r="C404" s="32">
        <v>3307</v>
      </c>
      <c r="D404" s="53">
        <v>10</v>
      </c>
      <c r="E404" s="6" t="s">
        <v>81</v>
      </c>
      <c r="F404" s="6"/>
      <c r="G404">
        <f>_xlfn.XLOOKUP(Tanqueos[[#This Row],[PLACA]],[1]Hoja1!$A:$A,[1]Hoja1!$G:$G,0)</f>
        <v>35</v>
      </c>
      <c r="H404" s="11"/>
    </row>
    <row r="405" spans="1:8" ht="15" hidden="1" customHeight="1">
      <c r="A405" s="30">
        <v>45833</v>
      </c>
      <c r="B405" s="8" t="s">
        <v>34</v>
      </c>
      <c r="C405" s="32">
        <v>17769</v>
      </c>
      <c r="D405" s="53">
        <v>8</v>
      </c>
      <c r="E405" s="6" t="s">
        <v>81</v>
      </c>
      <c r="F405" s="6"/>
      <c r="G405">
        <f>_xlfn.XLOOKUP(Tanqueos[[#This Row],[PLACA]],[1]Hoja1!$A:$A,[1]Hoja1!$G:$G,0)</f>
        <v>38</v>
      </c>
      <c r="H405" s="11"/>
    </row>
    <row r="406" spans="1:8" ht="15" hidden="1" customHeight="1">
      <c r="A406" s="30">
        <v>45833</v>
      </c>
      <c r="B406" s="8" t="s">
        <v>20</v>
      </c>
      <c r="C406" s="32">
        <v>202288</v>
      </c>
      <c r="D406" s="53">
        <v>10</v>
      </c>
      <c r="E406" s="6" t="s">
        <v>100</v>
      </c>
      <c r="F406" s="6"/>
      <c r="G406">
        <f>_xlfn.XLOOKUP(Tanqueos[[#This Row],[PLACA]],[1]Hoja1!$A:$A,[1]Hoja1!$G:$G,0)</f>
        <v>26</v>
      </c>
      <c r="H406" s="11"/>
    </row>
    <row r="407" spans="1:8" ht="15" hidden="1" customHeight="1">
      <c r="A407" s="30">
        <v>45833</v>
      </c>
      <c r="B407" s="8" t="s">
        <v>79</v>
      </c>
      <c r="C407" s="32">
        <v>284305</v>
      </c>
      <c r="D407" s="53">
        <v>10</v>
      </c>
      <c r="E407" s="6" t="s">
        <v>136</v>
      </c>
      <c r="F407" s="6"/>
      <c r="G407">
        <f>_xlfn.XLOOKUP(Tanqueos[[#This Row],[PLACA]],[1]Hoja1!$A:$A,[1]Hoja1!$G:$G,0)</f>
        <v>0</v>
      </c>
      <c r="H407" s="11"/>
    </row>
    <row r="408" spans="1:8" ht="15" hidden="1" customHeight="1">
      <c r="A408" s="30">
        <v>45833</v>
      </c>
      <c r="B408" s="8" t="s">
        <v>137</v>
      </c>
      <c r="C408" s="32">
        <v>72783</v>
      </c>
      <c r="D408" s="53">
        <v>8</v>
      </c>
      <c r="E408" s="6" t="s">
        <v>100</v>
      </c>
      <c r="F408" s="6"/>
      <c r="G408">
        <f>_xlfn.XLOOKUP(Tanqueos[[#This Row],[PLACA]],[1]Hoja1!$A:$A,[1]Hoja1!$G:$G,0)</f>
        <v>33</v>
      </c>
      <c r="H408" s="11"/>
    </row>
    <row r="409" spans="1:8" ht="15" hidden="1" customHeight="1">
      <c r="A409" s="30">
        <v>45833</v>
      </c>
      <c r="B409" s="8" t="s">
        <v>54</v>
      </c>
      <c r="C409" s="32">
        <v>4679</v>
      </c>
      <c r="D409" s="53">
        <v>10</v>
      </c>
      <c r="E409" s="6" t="s">
        <v>81</v>
      </c>
      <c r="F409" s="6"/>
      <c r="G409">
        <f>_xlfn.XLOOKUP(Tanqueos[[#This Row],[PLACA]],[1]Hoja1!$A:$A,[1]Hoja1!$G:$G,0)</f>
        <v>31</v>
      </c>
      <c r="H409" s="11"/>
    </row>
    <row r="410" spans="1:8" ht="15" hidden="1" customHeight="1">
      <c r="A410" s="30">
        <v>45833</v>
      </c>
      <c r="B410" s="8" t="s">
        <v>66</v>
      </c>
      <c r="C410" s="32">
        <v>195592</v>
      </c>
      <c r="D410" s="53">
        <v>10</v>
      </c>
      <c r="E410" s="6" t="s">
        <v>81</v>
      </c>
      <c r="F410" s="6"/>
      <c r="G410">
        <f>_xlfn.XLOOKUP(Tanqueos[[#This Row],[PLACA]],[1]Hoja1!$A:$A,[1]Hoja1!$G:$G,0)</f>
        <v>33</v>
      </c>
      <c r="H410" s="11"/>
    </row>
    <row r="411" spans="1:8" ht="15" hidden="1" customHeight="1">
      <c r="A411" s="30">
        <v>45833</v>
      </c>
      <c r="B411" s="8" t="s">
        <v>10</v>
      </c>
      <c r="C411" s="32">
        <v>140332</v>
      </c>
      <c r="D411" s="53">
        <v>10</v>
      </c>
      <c r="E411" s="6" t="s">
        <v>81</v>
      </c>
      <c r="F411" s="6"/>
      <c r="G411">
        <f>_xlfn.XLOOKUP(Tanqueos[[#This Row],[PLACA]],[1]Hoja1!$A:$A,[1]Hoja1!$G:$G,0)</f>
        <v>40</v>
      </c>
      <c r="H411" s="11"/>
    </row>
    <row r="412" spans="1:8" ht="15" hidden="1" customHeight="1">
      <c r="A412" s="30">
        <v>45833</v>
      </c>
      <c r="B412" s="8" t="s">
        <v>53</v>
      </c>
      <c r="C412" s="32">
        <v>114298</v>
      </c>
      <c r="D412" s="53">
        <v>17</v>
      </c>
      <c r="E412" s="6" t="s">
        <v>81</v>
      </c>
      <c r="F412" s="6"/>
      <c r="G412">
        <f>_xlfn.XLOOKUP(Tanqueos[[#This Row],[PLACA]],[1]Hoja1!$A:$A,[1]Hoja1!$G:$G,0)</f>
        <v>20</v>
      </c>
      <c r="H412" s="11"/>
    </row>
    <row r="413" spans="1:8" ht="15" hidden="1" customHeight="1">
      <c r="A413" s="30">
        <v>45833</v>
      </c>
      <c r="B413" s="8" t="s">
        <v>47</v>
      </c>
      <c r="C413" s="32">
        <v>347450</v>
      </c>
      <c r="D413" s="53">
        <v>20</v>
      </c>
      <c r="E413" s="6" t="s">
        <v>100</v>
      </c>
      <c r="F413" s="6"/>
      <c r="G413">
        <f>_xlfn.XLOOKUP(Tanqueos[[#This Row],[PLACA]],[1]Hoja1!$A:$A,[1]Hoja1!$G:$G,0)</f>
        <v>16</v>
      </c>
      <c r="H413" s="11"/>
    </row>
    <row r="414" spans="1:8" ht="15" hidden="1" customHeight="1">
      <c r="A414" s="30">
        <v>45833</v>
      </c>
      <c r="B414" s="8" t="s">
        <v>103</v>
      </c>
      <c r="C414" s="32">
        <v>515702</v>
      </c>
      <c r="D414" s="53">
        <v>16</v>
      </c>
      <c r="E414" s="6"/>
      <c r="F414" s="6"/>
      <c r="G414">
        <f>_xlfn.XLOOKUP(Tanqueos[[#This Row],[PLACA]],[1]Hoja1!$A:$A,[1]Hoja1!$G:$G,0)</f>
        <v>20</v>
      </c>
      <c r="H414" s="11"/>
    </row>
    <row r="415" spans="1:8" ht="15" hidden="1" customHeight="1">
      <c r="A415" s="30">
        <v>45833</v>
      </c>
      <c r="B415" s="8" t="s">
        <v>43</v>
      </c>
      <c r="C415" s="32">
        <v>14281</v>
      </c>
      <c r="D415" s="53">
        <v>9</v>
      </c>
      <c r="E415" s="6"/>
      <c r="F415" s="6">
        <v>4272.5</v>
      </c>
      <c r="G415">
        <f>_xlfn.XLOOKUP(Tanqueos[[#This Row],[PLACA]],[1]Hoja1!$A:$A,[1]Hoja1!$G:$G,0)</f>
        <v>35</v>
      </c>
      <c r="H415" s="11"/>
    </row>
    <row r="416" spans="1:8" ht="15" hidden="1" customHeight="1">
      <c r="A416" s="30">
        <v>45833</v>
      </c>
      <c r="B416" s="8" t="s">
        <v>110</v>
      </c>
      <c r="C416" s="32"/>
      <c r="D416" s="53">
        <v>15</v>
      </c>
      <c r="E416" s="6"/>
      <c r="F416" s="6"/>
      <c r="G416">
        <f>_xlfn.XLOOKUP(Tanqueos[[#This Row],[PLACA]],[1]Hoja1!$A:$A,[1]Hoja1!$G:$G,0)</f>
        <v>19</v>
      </c>
      <c r="H416" s="11"/>
    </row>
    <row r="417" spans="1:8" ht="15" hidden="1" customHeight="1">
      <c r="A417" s="30">
        <v>45833</v>
      </c>
      <c r="B417" s="8" t="s">
        <v>101</v>
      </c>
      <c r="C417" s="32">
        <v>610758</v>
      </c>
      <c r="D417" s="53">
        <v>10</v>
      </c>
      <c r="E417" s="6"/>
      <c r="F417" s="6"/>
      <c r="G417">
        <f>_xlfn.XLOOKUP(Tanqueos[[#This Row],[PLACA]],[1]Hoja1!$A:$A,[1]Hoja1!$G:$G,0)</f>
        <v>17</v>
      </c>
      <c r="H417" s="11"/>
    </row>
    <row r="418" spans="1:8" ht="15" hidden="1" customHeight="1">
      <c r="A418" s="30">
        <v>45833</v>
      </c>
      <c r="B418" s="8" t="s">
        <v>131</v>
      </c>
      <c r="C418" s="32">
        <v>92348</v>
      </c>
      <c r="D418" s="53">
        <v>13</v>
      </c>
      <c r="E418" s="6"/>
      <c r="F418" s="6"/>
      <c r="G418">
        <f>_xlfn.XLOOKUP(Tanqueos[[#This Row],[PLACA]],[1]Hoja1!$A:$A,[1]Hoja1!$G:$G,0)</f>
        <v>14</v>
      </c>
      <c r="H418" s="11"/>
    </row>
    <row r="419" spans="1:8" ht="15" hidden="1" customHeight="1">
      <c r="A419" s="30">
        <v>45833</v>
      </c>
      <c r="B419" s="8" t="s">
        <v>51</v>
      </c>
      <c r="C419" s="32">
        <v>854660</v>
      </c>
      <c r="D419" s="53">
        <v>32</v>
      </c>
      <c r="E419" s="6"/>
      <c r="F419" s="6"/>
      <c r="G419">
        <f>_xlfn.XLOOKUP(Tanqueos[[#This Row],[PLACA]],[1]Hoja1!$A:$A,[1]Hoja1!$G:$G,0)</f>
        <v>19</v>
      </c>
      <c r="H419" s="11"/>
    </row>
    <row r="420" spans="1:8" ht="15" hidden="1" customHeight="1">
      <c r="A420" s="30">
        <v>45833</v>
      </c>
      <c r="B420" s="8" t="s">
        <v>19</v>
      </c>
      <c r="C420" s="32">
        <v>105268</v>
      </c>
      <c r="D420" s="53">
        <v>20</v>
      </c>
      <c r="E420" s="6" t="s">
        <v>77</v>
      </c>
      <c r="F420" s="6"/>
      <c r="G420">
        <f>_xlfn.XLOOKUP(Tanqueos[[#This Row],[PLACA]],[1]Hoja1!$A:$A,[1]Hoja1!$G:$G,0)</f>
        <v>20</v>
      </c>
      <c r="H420" s="11"/>
    </row>
    <row r="421" spans="1:8" ht="15" hidden="1" customHeight="1">
      <c r="A421" s="30">
        <v>45833</v>
      </c>
      <c r="B421" s="8" t="s">
        <v>52</v>
      </c>
      <c r="C421" s="32">
        <v>31450</v>
      </c>
      <c r="D421" s="53">
        <v>5</v>
      </c>
      <c r="E421" s="6"/>
      <c r="F421" s="6"/>
      <c r="G421">
        <f>_xlfn.XLOOKUP(Tanqueos[[#This Row],[PLACA]],[1]Hoja1!$A:$A,[1]Hoja1!$G:$G,0)</f>
        <v>33</v>
      </c>
      <c r="H421" s="11"/>
    </row>
    <row r="422" spans="1:8" ht="15" hidden="1" customHeight="1">
      <c r="A422" s="30">
        <v>45833</v>
      </c>
      <c r="B422" s="8" t="s">
        <v>19</v>
      </c>
      <c r="C422" s="32">
        <v>105268</v>
      </c>
      <c r="D422" s="53">
        <v>20</v>
      </c>
      <c r="E422" s="6"/>
      <c r="F422" s="6"/>
      <c r="G422">
        <f>_xlfn.XLOOKUP(Tanqueos[[#This Row],[PLACA]],[1]Hoja1!$A:$A,[1]Hoja1!$G:$G,0)</f>
        <v>20</v>
      </c>
      <c r="H422" s="11"/>
    </row>
    <row r="423" spans="1:8" ht="15" hidden="1" customHeight="1">
      <c r="A423" s="30">
        <v>45833</v>
      </c>
      <c r="B423" s="8" t="s">
        <v>82</v>
      </c>
      <c r="C423" s="32">
        <v>459121</v>
      </c>
      <c r="D423" s="53">
        <v>5.8959999999999999</v>
      </c>
      <c r="E423" s="6"/>
      <c r="F423" s="6"/>
      <c r="G423">
        <f>_xlfn.XLOOKUP(Tanqueos[[#This Row],[PLACA]],[1]Hoja1!$A:$A,[1]Hoja1!$G:$G,0)</f>
        <v>38</v>
      </c>
      <c r="H423" s="11"/>
    </row>
    <row r="424" spans="1:8" ht="15" hidden="1" customHeight="1">
      <c r="A424" s="30">
        <v>45833</v>
      </c>
      <c r="B424" s="8" t="s">
        <v>48</v>
      </c>
      <c r="C424" s="32">
        <v>4236</v>
      </c>
      <c r="D424" s="53">
        <v>10</v>
      </c>
      <c r="E424" s="6"/>
      <c r="F424" s="6"/>
      <c r="G424">
        <f>_xlfn.XLOOKUP(Tanqueos[[#This Row],[PLACA]],[1]Hoja1!$A:$A,[1]Hoja1!$G:$G,0)</f>
        <v>38</v>
      </c>
      <c r="H424" s="11"/>
    </row>
    <row r="425" spans="1:8" ht="15" hidden="1" customHeight="1">
      <c r="A425" s="30">
        <v>45833</v>
      </c>
      <c r="B425" s="8" t="s">
        <v>19</v>
      </c>
      <c r="C425" s="32">
        <v>105389</v>
      </c>
      <c r="D425" s="53">
        <v>20</v>
      </c>
      <c r="E425" s="6"/>
      <c r="F425" s="6"/>
      <c r="G425">
        <f>_xlfn.XLOOKUP(Tanqueos[[#This Row],[PLACA]],[1]Hoja1!$A:$A,[1]Hoja1!$G:$G,0)</f>
        <v>20</v>
      </c>
      <c r="H425" s="11"/>
    </row>
    <row r="426" spans="1:8" ht="15" hidden="1" customHeight="1">
      <c r="A426" s="30">
        <v>45833</v>
      </c>
      <c r="B426" s="8" t="s">
        <v>53</v>
      </c>
      <c r="C426" s="32">
        <v>114667</v>
      </c>
      <c r="D426" s="53">
        <v>20</v>
      </c>
      <c r="E426" s="6"/>
      <c r="F426" s="6"/>
      <c r="G426">
        <f>_xlfn.XLOOKUP(Tanqueos[[#This Row],[PLACA]],[1]Hoja1!$A:$A,[1]Hoja1!$G:$G,0)</f>
        <v>20</v>
      </c>
      <c r="H426" s="11"/>
    </row>
    <row r="427" spans="1:8" ht="15" hidden="1" customHeight="1">
      <c r="A427" s="30">
        <v>45834</v>
      </c>
      <c r="B427" s="8" t="s">
        <v>110</v>
      </c>
      <c r="C427" s="32"/>
      <c r="D427" s="53">
        <v>8</v>
      </c>
      <c r="E427" s="6"/>
      <c r="F427" s="6"/>
      <c r="G427">
        <f>_xlfn.XLOOKUP(Tanqueos[[#This Row],[PLACA]],[1]Hoja1!$A:$A,[1]Hoja1!$G:$G,0)</f>
        <v>19</v>
      </c>
      <c r="H427" s="11"/>
    </row>
    <row r="428" spans="1:8" ht="15" hidden="1" customHeight="1">
      <c r="A428" s="30">
        <v>45834</v>
      </c>
      <c r="B428" s="8" t="s">
        <v>131</v>
      </c>
      <c r="C428" s="32">
        <v>92500</v>
      </c>
      <c r="D428" s="53">
        <v>8.4700000000000006</v>
      </c>
      <c r="E428" s="6" t="s">
        <v>81</v>
      </c>
      <c r="F428" s="6"/>
      <c r="G428">
        <f>_xlfn.XLOOKUP(Tanqueos[[#This Row],[PLACA]],[1]Hoja1!$A:$A,[1]Hoja1!$G:$G,0)</f>
        <v>14</v>
      </c>
      <c r="H428" s="11"/>
    </row>
    <row r="429" spans="1:8" ht="15" hidden="1" customHeight="1">
      <c r="A429" s="30">
        <v>45834</v>
      </c>
      <c r="B429" s="8" t="s">
        <v>134</v>
      </c>
      <c r="C429" s="32">
        <v>426679</v>
      </c>
      <c r="D429" s="53">
        <v>35</v>
      </c>
      <c r="E429" s="6" t="s">
        <v>81</v>
      </c>
      <c r="F429" s="6"/>
      <c r="G429">
        <f>_xlfn.XLOOKUP(Tanqueos[[#This Row],[PLACA]],[1]Hoja1!$A:$A,[1]Hoja1!$G:$G,0)</f>
        <v>12</v>
      </c>
      <c r="H429" s="11"/>
    </row>
    <row r="430" spans="1:8" ht="15" hidden="1" customHeight="1">
      <c r="A430" s="30">
        <v>45834</v>
      </c>
      <c r="B430" s="8" t="s">
        <v>88</v>
      </c>
      <c r="C430" s="32">
        <v>430766</v>
      </c>
      <c r="D430" s="53">
        <v>10</v>
      </c>
      <c r="E430" s="6" t="s">
        <v>100</v>
      </c>
      <c r="F430" s="6"/>
      <c r="G430">
        <f>_xlfn.XLOOKUP(Tanqueos[[#This Row],[PLACA]],[1]Hoja1!$A:$A,[1]Hoja1!$G:$G,0)</f>
        <v>21</v>
      </c>
      <c r="H430" s="11"/>
    </row>
    <row r="431" spans="1:8" ht="15" hidden="1" customHeight="1">
      <c r="A431" s="30">
        <v>45834</v>
      </c>
      <c r="B431" s="8" t="s">
        <v>10</v>
      </c>
      <c r="C431" s="32">
        <v>140630</v>
      </c>
      <c r="D431" s="53">
        <v>10</v>
      </c>
      <c r="E431" s="6" t="s">
        <v>81</v>
      </c>
      <c r="F431" s="6"/>
      <c r="G431">
        <f>_xlfn.XLOOKUP(Tanqueos[[#This Row],[PLACA]],[1]Hoja1!$A:$A,[1]Hoja1!$G:$G,0)</f>
        <v>40</v>
      </c>
      <c r="H431" s="11"/>
    </row>
    <row r="432" spans="1:8" ht="15" hidden="1" customHeight="1">
      <c r="A432" s="30">
        <v>45834</v>
      </c>
      <c r="B432" s="8" t="s">
        <v>47</v>
      </c>
      <c r="C432" s="32">
        <v>347731</v>
      </c>
      <c r="D432" s="53">
        <v>25</v>
      </c>
      <c r="E432" s="6" t="s">
        <v>81</v>
      </c>
      <c r="F432" s="6"/>
      <c r="G432">
        <f>_xlfn.XLOOKUP(Tanqueos[[#This Row],[PLACA]],[1]Hoja1!$A:$A,[1]Hoja1!$G:$G,0)</f>
        <v>16</v>
      </c>
      <c r="H432" s="11"/>
    </row>
    <row r="433" spans="1:8" ht="15" hidden="1" customHeight="1">
      <c r="A433" s="30">
        <v>45834</v>
      </c>
      <c r="B433" s="8" t="s">
        <v>101</v>
      </c>
      <c r="C433" s="32">
        <v>611033</v>
      </c>
      <c r="D433" s="53">
        <v>13</v>
      </c>
      <c r="E433" s="6" t="s">
        <v>100</v>
      </c>
      <c r="F433" s="6"/>
      <c r="G433">
        <f>_xlfn.XLOOKUP(Tanqueos[[#This Row],[PLACA]],[1]Hoja1!$A:$A,[1]Hoja1!$G:$G,0)</f>
        <v>17</v>
      </c>
      <c r="H433" s="11"/>
    </row>
    <row r="434" spans="1:8" ht="15" hidden="1" customHeight="1">
      <c r="A434" s="30">
        <v>45834</v>
      </c>
      <c r="B434" s="8" t="s">
        <v>34</v>
      </c>
      <c r="C434" s="32">
        <v>18081</v>
      </c>
      <c r="D434" s="53">
        <v>8</v>
      </c>
      <c r="E434" s="6" t="s">
        <v>100</v>
      </c>
      <c r="F434" s="6"/>
      <c r="G434">
        <f>_xlfn.XLOOKUP(Tanqueos[[#This Row],[PLACA]],[1]Hoja1!$A:$A,[1]Hoja1!$G:$G,0)</f>
        <v>38</v>
      </c>
      <c r="H434" s="11"/>
    </row>
    <row r="435" spans="1:8" ht="15" hidden="1" customHeight="1">
      <c r="A435" s="30">
        <v>45834</v>
      </c>
      <c r="B435" s="8" t="s">
        <v>137</v>
      </c>
      <c r="C435" s="32">
        <v>72962</v>
      </c>
      <c r="D435" s="53">
        <v>12.582000000000001</v>
      </c>
      <c r="E435" s="6" t="s">
        <v>140</v>
      </c>
      <c r="F435" s="6"/>
      <c r="G435">
        <f>_xlfn.XLOOKUP(Tanqueos[[#This Row],[PLACA]],[1]Hoja1!$A:$A,[1]Hoja1!$G:$G,0)</f>
        <v>33</v>
      </c>
      <c r="H435" s="11"/>
    </row>
    <row r="436" spans="1:8" ht="15" hidden="1" customHeight="1">
      <c r="A436" s="30">
        <v>45834</v>
      </c>
      <c r="B436" s="8" t="s">
        <v>17</v>
      </c>
      <c r="C436" s="32">
        <v>639411</v>
      </c>
      <c r="D436" s="53">
        <v>28</v>
      </c>
      <c r="E436" s="6" t="s">
        <v>100</v>
      </c>
      <c r="F436" s="6"/>
      <c r="G436">
        <f>_xlfn.XLOOKUP(Tanqueos[[#This Row],[PLACA]],[1]Hoja1!$A:$A,[1]Hoja1!$G:$G,0)</f>
        <v>14</v>
      </c>
      <c r="H436" s="11"/>
    </row>
    <row r="437" spans="1:8" ht="15" hidden="1" customHeight="1">
      <c r="A437" s="30">
        <v>45834</v>
      </c>
      <c r="B437" s="8" t="s">
        <v>19</v>
      </c>
      <c r="C437" s="32">
        <v>105881</v>
      </c>
      <c r="D437" s="53">
        <v>20</v>
      </c>
      <c r="E437" s="6" t="s">
        <v>81</v>
      </c>
      <c r="F437" s="6"/>
      <c r="G437">
        <f>_xlfn.XLOOKUP(Tanqueos[[#This Row],[PLACA]],[1]Hoja1!$A:$A,[1]Hoja1!$G:$G,0)</f>
        <v>20</v>
      </c>
      <c r="H437" s="11"/>
    </row>
    <row r="438" spans="1:8" ht="15" hidden="1" customHeight="1">
      <c r="A438" s="30">
        <v>45834</v>
      </c>
      <c r="B438" s="8" t="s">
        <v>103</v>
      </c>
      <c r="C438" s="32">
        <v>515862</v>
      </c>
      <c r="D438" s="53">
        <v>16</v>
      </c>
      <c r="E438" s="6" t="s">
        <v>81</v>
      </c>
      <c r="F438" s="6"/>
      <c r="G438">
        <f>_xlfn.XLOOKUP(Tanqueos[[#This Row],[PLACA]],[1]Hoja1!$A:$A,[1]Hoja1!$G:$G,0)</f>
        <v>20</v>
      </c>
      <c r="H438" s="11"/>
    </row>
    <row r="439" spans="1:8" ht="15" hidden="1" customHeight="1">
      <c r="A439" s="30">
        <v>45834</v>
      </c>
      <c r="B439" s="8" t="s">
        <v>53</v>
      </c>
      <c r="C439" s="32">
        <v>115056</v>
      </c>
      <c r="D439" s="53">
        <v>17</v>
      </c>
      <c r="E439" s="6" t="s">
        <v>81</v>
      </c>
      <c r="F439" s="6"/>
      <c r="G439">
        <f>_xlfn.XLOOKUP(Tanqueos[[#This Row],[PLACA]],[1]Hoja1!$A:$A,[1]Hoja1!$G:$G,0)</f>
        <v>20</v>
      </c>
      <c r="H439" s="11"/>
    </row>
    <row r="440" spans="1:8" ht="15" hidden="1" customHeight="1">
      <c r="A440" s="30">
        <v>45834</v>
      </c>
      <c r="B440" s="8" t="s">
        <v>44</v>
      </c>
      <c r="C440" s="32">
        <v>3239</v>
      </c>
      <c r="D440" s="53">
        <v>10</v>
      </c>
      <c r="E440" s="6" t="s">
        <v>81</v>
      </c>
      <c r="F440" s="6"/>
      <c r="G440">
        <f>_xlfn.XLOOKUP(Tanqueos[[#This Row],[PLACA]],[1]Hoja1!$A:$A,[1]Hoja1!$G:$G,0)</f>
        <v>35</v>
      </c>
      <c r="H440" s="11"/>
    </row>
    <row r="441" spans="1:8" ht="15" hidden="1" customHeight="1">
      <c r="A441" s="30">
        <v>45834</v>
      </c>
      <c r="B441" s="8" t="s">
        <v>20</v>
      </c>
      <c r="C441" s="32">
        <v>202514</v>
      </c>
      <c r="D441" s="53">
        <v>10</v>
      </c>
      <c r="E441" s="6" t="s">
        <v>100</v>
      </c>
      <c r="F441" s="6"/>
      <c r="G441">
        <f>_xlfn.XLOOKUP(Tanqueos[[#This Row],[PLACA]],[1]Hoja1!$A:$A,[1]Hoja1!$G:$G,0)</f>
        <v>26</v>
      </c>
      <c r="H441" s="11"/>
    </row>
    <row r="442" spans="1:8" ht="15" hidden="1" customHeight="1">
      <c r="A442" s="30">
        <v>45834</v>
      </c>
      <c r="B442" s="8" t="s">
        <v>63</v>
      </c>
      <c r="C442" s="32">
        <v>12742</v>
      </c>
      <c r="D442" s="53">
        <v>9.51</v>
      </c>
      <c r="E442" s="6"/>
      <c r="F442" s="6"/>
      <c r="G442">
        <f>_xlfn.XLOOKUP(Tanqueos[[#This Row],[PLACA]],[1]Hoja1!$A:$A,[1]Hoja1!$G:$G,0)</f>
        <v>38</v>
      </c>
      <c r="H442" s="11"/>
    </row>
    <row r="443" spans="1:8" ht="15" hidden="1" customHeight="1">
      <c r="A443" s="30">
        <v>45834</v>
      </c>
      <c r="B443" s="8" t="s">
        <v>99</v>
      </c>
      <c r="C443" s="32">
        <v>16056</v>
      </c>
      <c r="D443" s="53">
        <v>12</v>
      </c>
      <c r="E443" s="6"/>
      <c r="F443" s="6">
        <v>1678.1</v>
      </c>
      <c r="G443">
        <f>_xlfn.XLOOKUP(Tanqueos[[#This Row],[PLACA]],[1]Hoja1!$A:$A,[1]Hoja1!$G:$G,0)</f>
        <v>32</v>
      </c>
      <c r="H443" s="11"/>
    </row>
    <row r="444" spans="1:8" ht="15" hidden="1" customHeight="1">
      <c r="A444" s="30">
        <v>45834</v>
      </c>
      <c r="B444" s="8" t="s">
        <v>51</v>
      </c>
      <c r="C444" s="32">
        <v>855253</v>
      </c>
      <c r="D444" s="53">
        <v>35</v>
      </c>
      <c r="E444" s="6"/>
      <c r="F444" s="6"/>
      <c r="G444">
        <f>_xlfn.XLOOKUP(Tanqueos[[#This Row],[PLACA]],[1]Hoja1!$A:$A,[1]Hoja1!$G:$G,0)</f>
        <v>19</v>
      </c>
      <c r="H444" s="11"/>
    </row>
    <row r="445" spans="1:8" ht="15" hidden="1" customHeight="1">
      <c r="A445" s="30">
        <v>45834</v>
      </c>
      <c r="B445" s="8" t="s">
        <v>131</v>
      </c>
      <c r="C445" s="32">
        <v>92640</v>
      </c>
      <c r="D445" s="53">
        <v>10</v>
      </c>
      <c r="E445" s="6"/>
      <c r="F445" s="6"/>
      <c r="G445">
        <f>_xlfn.XLOOKUP(Tanqueos[[#This Row],[PLACA]],[1]Hoja1!$A:$A,[1]Hoja1!$G:$G,0)</f>
        <v>14</v>
      </c>
      <c r="H445" s="11"/>
    </row>
    <row r="446" spans="1:8" ht="15" hidden="1" customHeight="1">
      <c r="A446" s="30">
        <v>45834</v>
      </c>
      <c r="B446" s="8" t="s">
        <v>47</v>
      </c>
      <c r="C446" s="32">
        <v>348012</v>
      </c>
      <c r="D446" s="53">
        <v>17</v>
      </c>
      <c r="E446" s="6" t="s">
        <v>81</v>
      </c>
      <c r="F446" s="6"/>
      <c r="G446">
        <f>_xlfn.XLOOKUP(Tanqueos[[#This Row],[PLACA]],[1]Hoja1!$A:$A,[1]Hoja1!$G:$G,0)</f>
        <v>16</v>
      </c>
      <c r="H446" s="11"/>
    </row>
    <row r="447" spans="1:8" ht="15" hidden="1" customHeight="1">
      <c r="A447" s="30">
        <v>45834</v>
      </c>
      <c r="B447" s="8" t="s">
        <v>82</v>
      </c>
      <c r="C447" s="32">
        <v>459752</v>
      </c>
      <c r="D447" s="53">
        <v>10</v>
      </c>
      <c r="E447" s="6"/>
      <c r="F447" s="6"/>
      <c r="G447">
        <f>_xlfn.XLOOKUP(Tanqueos[[#This Row],[PLACA]],[1]Hoja1!$A:$A,[1]Hoja1!$G:$G,0)</f>
        <v>38</v>
      </c>
      <c r="H447" s="11"/>
    </row>
    <row r="448" spans="1:8" ht="15" hidden="1" customHeight="1">
      <c r="A448" s="30">
        <v>45834</v>
      </c>
      <c r="B448" s="8" t="s">
        <v>120</v>
      </c>
      <c r="C448" s="32">
        <v>326091</v>
      </c>
      <c r="D448" s="53">
        <v>13</v>
      </c>
      <c r="E448" s="6"/>
      <c r="F448" s="6"/>
      <c r="G448">
        <f>_xlfn.XLOOKUP(Tanqueos[[#This Row],[PLACA]],[1]Hoja1!$A:$A,[1]Hoja1!$G:$G,0)</f>
        <v>38</v>
      </c>
      <c r="H448" s="11"/>
    </row>
    <row r="449" spans="1:8" ht="15" hidden="1" customHeight="1">
      <c r="A449" s="30">
        <v>45834</v>
      </c>
      <c r="B449" s="8" t="s">
        <v>58</v>
      </c>
      <c r="C449" s="32">
        <v>11402</v>
      </c>
      <c r="D449" s="53">
        <v>9</v>
      </c>
      <c r="E449" s="6"/>
      <c r="F449" s="6"/>
      <c r="G449">
        <f>_xlfn.XLOOKUP(Tanqueos[[#This Row],[PLACA]],[1]Hoja1!$A:$A,[1]Hoja1!$G:$G,0)</f>
        <v>35</v>
      </c>
      <c r="H449" s="11"/>
    </row>
    <row r="450" spans="1:8" ht="15" hidden="1" customHeight="1">
      <c r="A450" s="30">
        <v>45834</v>
      </c>
      <c r="B450" s="8" t="s">
        <v>101</v>
      </c>
      <c r="C450" s="32">
        <v>611141</v>
      </c>
      <c r="D450" s="53">
        <v>10</v>
      </c>
      <c r="E450" s="6"/>
      <c r="F450" s="6"/>
      <c r="G450">
        <f>_xlfn.XLOOKUP(Tanqueos[[#This Row],[PLACA]],[1]Hoja1!$A:$A,[1]Hoja1!$G:$G,0)</f>
        <v>17</v>
      </c>
      <c r="H450" s="11"/>
    </row>
    <row r="451" spans="1:8" ht="15" hidden="1" customHeight="1">
      <c r="A451" s="30">
        <v>45834</v>
      </c>
      <c r="B451" s="8" t="s">
        <v>39</v>
      </c>
      <c r="C451" s="32">
        <v>42338</v>
      </c>
      <c r="D451" s="53">
        <v>12</v>
      </c>
      <c r="E451" s="6"/>
      <c r="F451" s="6"/>
      <c r="G451">
        <f>_xlfn.XLOOKUP(Tanqueos[[#This Row],[PLACA]],[1]Hoja1!$A:$A,[1]Hoja1!$G:$G,0)</f>
        <v>35</v>
      </c>
      <c r="H451" s="11"/>
    </row>
    <row r="452" spans="1:8" ht="15" hidden="1" customHeight="1">
      <c r="A452" s="30">
        <v>45834</v>
      </c>
      <c r="B452" s="8" t="s">
        <v>53</v>
      </c>
      <c r="C452" s="32"/>
      <c r="D452" s="53">
        <v>9</v>
      </c>
      <c r="E452" s="6" t="s">
        <v>77</v>
      </c>
      <c r="F452" s="6">
        <v>822.7</v>
      </c>
      <c r="G452">
        <f>_xlfn.XLOOKUP(Tanqueos[[#This Row],[PLACA]],[1]Hoja1!$A:$A,[1]Hoja1!$G:$G,0)</f>
        <v>20</v>
      </c>
      <c r="H452" s="11"/>
    </row>
    <row r="453" spans="1:8" ht="15" hidden="1" customHeight="1">
      <c r="A453" s="30">
        <v>45834</v>
      </c>
      <c r="B453" s="8" t="s">
        <v>110</v>
      </c>
      <c r="C453" s="32"/>
      <c r="D453" s="53">
        <v>15</v>
      </c>
      <c r="E453" s="6"/>
      <c r="F453" s="6"/>
      <c r="G453">
        <f>_xlfn.XLOOKUP(Tanqueos[[#This Row],[PLACA]],[1]Hoja1!$A:$A,[1]Hoja1!$G:$G,0)</f>
        <v>19</v>
      </c>
      <c r="H453" s="11"/>
    </row>
    <row r="454" spans="1:8" ht="15" hidden="1" customHeight="1">
      <c r="A454" s="30">
        <v>45834</v>
      </c>
      <c r="B454" s="8" t="s">
        <v>141</v>
      </c>
      <c r="C454" s="32">
        <v>304236</v>
      </c>
      <c r="D454" s="53">
        <v>10</v>
      </c>
      <c r="E454" s="6"/>
      <c r="F454" s="6"/>
      <c r="G454">
        <f>_xlfn.XLOOKUP(Tanqueos[[#This Row],[PLACA]],[1]Hoja1!$A:$A,[1]Hoja1!$G:$G,0)</f>
        <v>21</v>
      </c>
      <c r="H454" s="11"/>
    </row>
    <row r="455" spans="1:8" ht="15" hidden="1" customHeight="1">
      <c r="A455" s="30">
        <v>45834</v>
      </c>
      <c r="B455" s="8" t="s">
        <v>52</v>
      </c>
      <c r="C455" s="32">
        <v>31566</v>
      </c>
      <c r="D455" s="53">
        <v>5</v>
      </c>
      <c r="E455" s="6"/>
      <c r="F455" s="6"/>
      <c r="G455">
        <f>_xlfn.XLOOKUP(Tanqueos[[#This Row],[PLACA]],[1]Hoja1!$A:$A,[1]Hoja1!$G:$G,0)</f>
        <v>33</v>
      </c>
      <c r="H455" s="11"/>
    </row>
    <row r="456" spans="1:8" ht="15" hidden="1" customHeight="1">
      <c r="A456" s="30">
        <v>45834</v>
      </c>
      <c r="B456" s="8" t="s">
        <v>66</v>
      </c>
      <c r="C456" s="32">
        <v>195830</v>
      </c>
      <c r="D456" s="53">
        <v>10</v>
      </c>
      <c r="E456" s="6"/>
      <c r="F456" s="6"/>
      <c r="G456">
        <f>_xlfn.XLOOKUP(Tanqueos[[#This Row],[PLACA]],[1]Hoja1!$A:$A,[1]Hoja1!$G:$G,0)</f>
        <v>33</v>
      </c>
      <c r="H456" s="11"/>
    </row>
    <row r="457" spans="1:8" ht="15" hidden="1" customHeight="1">
      <c r="A457" s="30">
        <v>45834</v>
      </c>
      <c r="B457" s="8" t="s">
        <v>54</v>
      </c>
      <c r="C457" s="32">
        <v>4953</v>
      </c>
      <c r="D457" s="53">
        <v>10</v>
      </c>
      <c r="E457" s="6"/>
      <c r="F457" s="6"/>
      <c r="G457">
        <f>_xlfn.XLOOKUP(Tanqueos[[#This Row],[PLACA]],[1]Hoja1!$A:$A,[1]Hoja1!$G:$G,0)</f>
        <v>31</v>
      </c>
      <c r="H457" s="11"/>
    </row>
    <row r="458" spans="1:8" ht="15" hidden="1" customHeight="1">
      <c r="A458" s="30">
        <v>45834</v>
      </c>
      <c r="B458" s="8" t="s">
        <v>19</v>
      </c>
      <c r="C458" s="32">
        <v>106285</v>
      </c>
      <c r="D458" s="53">
        <v>20</v>
      </c>
      <c r="E458" s="6" t="s">
        <v>81</v>
      </c>
      <c r="F458" s="6"/>
      <c r="G458">
        <f>_xlfn.XLOOKUP(Tanqueos[[#This Row],[PLACA]],[1]Hoja1!$A:$A,[1]Hoja1!$G:$G,0)</f>
        <v>20</v>
      </c>
      <c r="H458" s="11"/>
    </row>
    <row r="459" spans="1:8" ht="15" hidden="1" customHeight="1">
      <c r="A459" s="30">
        <v>45834</v>
      </c>
      <c r="B459" s="8" t="s">
        <v>17</v>
      </c>
      <c r="C459" s="32">
        <v>639788</v>
      </c>
      <c r="D459" s="53">
        <v>28</v>
      </c>
      <c r="E459" s="6" t="s">
        <v>81</v>
      </c>
      <c r="F459" s="6"/>
      <c r="G459">
        <f>_xlfn.XLOOKUP(Tanqueos[[#This Row],[PLACA]],[1]Hoja1!$A:$A,[1]Hoja1!$G:$G,0)</f>
        <v>14</v>
      </c>
      <c r="H459" s="11"/>
    </row>
    <row r="460" spans="1:8" ht="15" hidden="1" customHeight="1">
      <c r="A460" s="30">
        <v>45834</v>
      </c>
      <c r="B460" s="8" t="s">
        <v>71</v>
      </c>
      <c r="C460" s="32">
        <v>730148</v>
      </c>
      <c r="D460" s="53">
        <v>16.574000000000002</v>
      </c>
      <c r="E460" s="6"/>
      <c r="F460" s="6"/>
      <c r="G460">
        <f>_xlfn.XLOOKUP(Tanqueos[[#This Row],[PLACA]],[1]Hoja1!$A:$A,[1]Hoja1!$G:$G,0)</f>
        <v>33</v>
      </c>
      <c r="H460" s="11"/>
    </row>
    <row r="461" spans="1:8" ht="15" hidden="1" customHeight="1">
      <c r="A461" s="30">
        <v>45834</v>
      </c>
      <c r="B461" s="8" t="s">
        <v>53</v>
      </c>
      <c r="C461" s="32">
        <v>115406</v>
      </c>
      <c r="D461" s="53">
        <v>17</v>
      </c>
      <c r="E461" s="6"/>
      <c r="F461" s="6"/>
      <c r="G461">
        <f>_xlfn.XLOOKUP(Tanqueos[[#This Row],[PLACA]],[1]Hoja1!$A:$A,[1]Hoja1!$G:$G,0)</f>
        <v>20</v>
      </c>
      <c r="H461" s="11"/>
    </row>
    <row r="462" spans="1:8" ht="15" hidden="1" customHeight="1">
      <c r="A462" s="30">
        <v>45834</v>
      </c>
      <c r="B462" s="8" t="s">
        <v>134</v>
      </c>
      <c r="C462" s="32">
        <v>426679</v>
      </c>
      <c r="D462" s="53">
        <v>30.05</v>
      </c>
      <c r="E462" s="6"/>
      <c r="F462" s="6"/>
      <c r="G462">
        <f>_xlfn.XLOOKUP(Tanqueos[[#This Row],[PLACA]],[1]Hoja1!$A:$A,[1]Hoja1!$G:$G,0)</f>
        <v>12</v>
      </c>
      <c r="H462" s="11"/>
    </row>
    <row r="463" spans="1:8" ht="15" hidden="1" customHeight="1">
      <c r="A463" s="30">
        <v>45835</v>
      </c>
      <c r="B463" s="8" t="s">
        <v>110</v>
      </c>
      <c r="C463" s="32">
        <v>23456</v>
      </c>
      <c r="D463" s="53">
        <v>8</v>
      </c>
      <c r="E463" s="6"/>
      <c r="F463" s="6"/>
      <c r="G463">
        <f>_xlfn.XLOOKUP(Tanqueos[[#This Row],[PLACA]],[1]Hoja1!$A:$A,[1]Hoja1!$G:$G,0)</f>
        <v>19</v>
      </c>
      <c r="H463" s="11"/>
    </row>
    <row r="464" spans="1:8" ht="15" hidden="1" customHeight="1">
      <c r="A464" s="30">
        <v>45835</v>
      </c>
      <c r="B464" s="8" t="s">
        <v>131</v>
      </c>
      <c r="C464" s="32">
        <v>92791</v>
      </c>
      <c r="D464" s="53">
        <v>10</v>
      </c>
      <c r="E464" s="6" t="s">
        <v>142</v>
      </c>
      <c r="F464" s="6"/>
      <c r="G464">
        <f>_xlfn.XLOOKUP(Tanqueos[[#This Row],[PLACA]],[1]Hoja1!$A:$A,[1]Hoja1!$G:$G,0)</f>
        <v>14</v>
      </c>
      <c r="H464" s="11"/>
    </row>
    <row r="465" spans="1:8" ht="15" hidden="1" customHeight="1">
      <c r="A465" s="30">
        <v>45835</v>
      </c>
      <c r="B465" s="8" t="s">
        <v>10</v>
      </c>
      <c r="C465" s="32">
        <v>140918</v>
      </c>
      <c r="D465" s="53">
        <v>10</v>
      </c>
      <c r="E465" s="6" t="s">
        <v>81</v>
      </c>
      <c r="F465" s="6"/>
      <c r="G465">
        <f>_xlfn.XLOOKUP(Tanqueos[[#This Row],[PLACA]],[1]Hoja1!$A:$A,[1]Hoja1!$G:$G,0)</f>
        <v>40</v>
      </c>
      <c r="H465" s="11"/>
    </row>
    <row r="466" spans="1:8" ht="15" hidden="1" customHeight="1">
      <c r="A466" s="30">
        <v>45835</v>
      </c>
      <c r="B466" s="8" t="s">
        <v>101</v>
      </c>
      <c r="C466" s="32">
        <v>611358</v>
      </c>
      <c r="D466" s="53">
        <v>13</v>
      </c>
      <c r="E466" s="6" t="s">
        <v>100</v>
      </c>
      <c r="F466" s="6"/>
      <c r="G466">
        <f>_xlfn.XLOOKUP(Tanqueos[[#This Row],[PLACA]],[1]Hoja1!$A:$A,[1]Hoja1!$G:$G,0)</f>
        <v>17</v>
      </c>
      <c r="H466" s="11"/>
    </row>
    <row r="467" spans="1:8" ht="15" hidden="1" customHeight="1">
      <c r="A467" s="30">
        <v>45835</v>
      </c>
      <c r="B467" s="8" t="s">
        <v>82</v>
      </c>
      <c r="C467" s="32">
        <v>460232</v>
      </c>
      <c r="D467" s="53">
        <v>8</v>
      </c>
      <c r="E467" s="6" t="s">
        <v>100</v>
      </c>
      <c r="F467" s="6"/>
      <c r="G467">
        <f>_xlfn.XLOOKUP(Tanqueos[[#This Row],[PLACA]],[1]Hoja1!$A:$A,[1]Hoja1!$G:$G,0)</f>
        <v>38</v>
      </c>
      <c r="H467" s="11"/>
    </row>
    <row r="468" spans="1:8" ht="15" hidden="1" customHeight="1">
      <c r="A468" s="30">
        <v>45835</v>
      </c>
      <c r="B468" s="8" t="s">
        <v>34</v>
      </c>
      <c r="C468" s="32">
        <v>18442</v>
      </c>
      <c r="D468" s="53">
        <v>8</v>
      </c>
      <c r="E468" s="6" t="s">
        <v>100</v>
      </c>
      <c r="F468" s="6"/>
      <c r="G468">
        <f>_xlfn.XLOOKUP(Tanqueos[[#This Row],[PLACA]],[1]Hoja1!$A:$A,[1]Hoja1!$G:$G,0)</f>
        <v>38</v>
      </c>
      <c r="H468" s="11"/>
    </row>
    <row r="469" spans="1:8" ht="15" hidden="1" customHeight="1">
      <c r="A469" s="30">
        <v>45835</v>
      </c>
      <c r="B469" s="8" t="s">
        <v>137</v>
      </c>
      <c r="C469" s="32">
        <v>73116</v>
      </c>
      <c r="D469" s="53">
        <v>8</v>
      </c>
      <c r="E469" s="6" t="s">
        <v>100</v>
      </c>
      <c r="F469" s="6"/>
      <c r="G469">
        <f>_xlfn.XLOOKUP(Tanqueos[[#This Row],[PLACA]],[1]Hoja1!$A:$A,[1]Hoja1!$G:$G,0)</f>
        <v>33</v>
      </c>
      <c r="H469" s="11"/>
    </row>
    <row r="470" spans="1:8" ht="15" hidden="1" customHeight="1">
      <c r="A470" s="30">
        <v>45835</v>
      </c>
      <c r="B470" s="8" t="s">
        <v>47</v>
      </c>
      <c r="C470" s="32">
        <v>348417</v>
      </c>
      <c r="D470" s="53">
        <v>25</v>
      </c>
      <c r="E470" s="6" t="s">
        <v>81</v>
      </c>
      <c r="F470" s="6"/>
      <c r="G470">
        <f>_xlfn.XLOOKUP(Tanqueos[[#This Row],[PLACA]],[1]Hoja1!$A:$A,[1]Hoja1!$G:$G,0)</f>
        <v>16</v>
      </c>
      <c r="H470" s="11"/>
    </row>
    <row r="471" spans="1:8" ht="15" hidden="1" customHeight="1">
      <c r="A471" s="30">
        <v>45835</v>
      </c>
      <c r="B471" s="8" t="s">
        <v>69</v>
      </c>
      <c r="C471" s="32">
        <v>3637</v>
      </c>
      <c r="D471" s="53">
        <v>10</v>
      </c>
      <c r="E471" s="6" t="s">
        <v>81</v>
      </c>
      <c r="F471" s="6"/>
      <c r="G471">
        <f>_xlfn.XLOOKUP(Tanqueos[[#This Row],[PLACA]],[1]Hoja1!$A:$A,[1]Hoja1!$G:$G,0)</f>
        <v>35</v>
      </c>
      <c r="H471" s="11"/>
    </row>
    <row r="472" spans="1:8" ht="15" hidden="1" customHeight="1">
      <c r="A472" s="30">
        <v>45835</v>
      </c>
      <c r="B472" s="8" t="s">
        <v>51</v>
      </c>
      <c r="C472" s="32">
        <v>855857</v>
      </c>
      <c r="D472" s="53">
        <v>35</v>
      </c>
      <c r="E472" s="6" t="s">
        <v>100</v>
      </c>
      <c r="F472" s="6"/>
      <c r="G472">
        <f>_xlfn.XLOOKUP(Tanqueos[[#This Row],[PLACA]],[1]Hoja1!$A:$A,[1]Hoja1!$G:$G,0)</f>
        <v>19</v>
      </c>
      <c r="H472" s="11"/>
    </row>
    <row r="473" spans="1:8" ht="15" hidden="1" customHeight="1">
      <c r="A473" s="30">
        <v>45835</v>
      </c>
      <c r="B473" s="8" t="s">
        <v>120</v>
      </c>
      <c r="C473" s="32">
        <v>326952</v>
      </c>
      <c r="D473" s="53">
        <v>13</v>
      </c>
      <c r="E473" s="6" t="s">
        <v>81</v>
      </c>
      <c r="F473" s="6"/>
      <c r="G473">
        <f>_xlfn.XLOOKUP(Tanqueos[[#This Row],[PLACA]],[1]Hoja1!$A:$A,[1]Hoja1!$G:$G,0)</f>
        <v>38</v>
      </c>
      <c r="H473" s="11"/>
    </row>
    <row r="474" spans="1:8" ht="15" hidden="1" customHeight="1">
      <c r="A474" s="30">
        <v>45835</v>
      </c>
      <c r="B474" s="8" t="s">
        <v>20</v>
      </c>
      <c r="C474" s="32">
        <v>202696</v>
      </c>
      <c r="D474" s="53">
        <v>10</v>
      </c>
      <c r="E474" s="6" t="s">
        <v>100</v>
      </c>
      <c r="F474" s="6"/>
      <c r="G474">
        <f>_xlfn.XLOOKUP(Tanqueos[[#This Row],[PLACA]],[1]Hoja1!$A:$A,[1]Hoja1!$G:$G,0)</f>
        <v>26</v>
      </c>
      <c r="H474" s="11"/>
    </row>
    <row r="475" spans="1:8" ht="15" hidden="1" customHeight="1">
      <c r="A475" s="30">
        <v>45835</v>
      </c>
      <c r="B475" s="8" t="s">
        <v>43</v>
      </c>
      <c r="C475" s="32">
        <v>14492</v>
      </c>
      <c r="D475" s="53">
        <v>9</v>
      </c>
      <c r="E475" s="6"/>
      <c r="F475" s="6">
        <v>4484.2</v>
      </c>
      <c r="G475">
        <f>_xlfn.XLOOKUP(Tanqueos[[#This Row],[PLACA]],[1]Hoja1!$A:$A,[1]Hoja1!$G:$G,0)</f>
        <v>35</v>
      </c>
      <c r="H475" s="11"/>
    </row>
    <row r="476" spans="1:8" ht="15" hidden="1" customHeight="1">
      <c r="A476" s="30">
        <v>45835</v>
      </c>
      <c r="B476" s="8" t="s">
        <v>19</v>
      </c>
      <c r="C476" s="32">
        <v>106652</v>
      </c>
      <c r="D476" s="53">
        <v>20</v>
      </c>
      <c r="E476" s="6"/>
      <c r="F476" s="6"/>
      <c r="G476">
        <f>_xlfn.XLOOKUP(Tanqueos[[#This Row],[PLACA]],[1]Hoja1!$A:$A,[1]Hoja1!$G:$G,0)</f>
        <v>20</v>
      </c>
      <c r="H476" s="11"/>
    </row>
    <row r="477" spans="1:8" ht="15" hidden="1" customHeight="1">
      <c r="A477" s="29">
        <v>45835</v>
      </c>
      <c r="B477" s="8" t="s">
        <v>101</v>
      </c>
      <c r="C477" s="32">
        <v>611484</v>
      </c>
      <c r="D477" s="53">
        <v>10</v>
      </c>
      <c r="E477" s="6"/>
      <c r="F477" s="6"/>
      <c r="G477">
        <f>_xlfn.XLOOKUP(Tanqueos[[#This Row],[PLACA]],[1]Hoja1!$A:$A,[1]Hoja1!$G:$G,0)</f>
        <v>17</v>
      </c>
      <c r="H477" s="11"/>
    </row>
    <row r="478" spans="1:8" ht="15" hidden="1" customHeight="1">
      <c r="A478" s="30">
        <v>45835</v>
      </c>
      <c r="B478" s="8" t="s">
        <v>145</v>
      </c>
      <c r="C478" s="32">
        <v>207309</v>
      </c>
      <c r="D478" s="53">
        <v>10</v>
      </c>
      <c r="E478" s="6"/>
      <c r="F478" s="6"/>
      <c r="G478">
        <f>_xlfn.XLOOKUP(Tanqueos[[#This Row],[PLACA]],[1]Hoja1!$A:$A,[1]Hoja1!$G:$G,0)</f>
        <v>40</v>
      </c>
      <c r="H478" s="11"/>
    </row>
    <row r="479" spans="1:8" ht="15" hidden="1" customHeight="1">
      <c r="A479" s="30">
        <v>45835</v>
      </c>
      <c r="B479" s="8" t="s">
        <v>52</v>
      </c>
      <c r="C479" s="32">
        <v>31672</v>
      </c>
      <c r="D479" s="53">
        <v>5</v>
      </c>
      <c r="E479" s="6"/>
      <c r="F479" s="6"/>
      <c r="G479">
        <f>_xlfn.XLOOKUP(Tanqueos[[#This Row],[PLACA]],[1]Hoja1!$A:$A,[1]Hoja1!$G:$G,0)</f>
        <v>33</v>
      </c>
      <c r="H479" s="11"/>
    </row>
    <row r="480" spans="1:8" ht="15" hidden="1" customHeight="1">
      <c r="A480" s="30">
        <v>45835</v>
      </c>
      <c r="B480" s="8" t="s">
        <v>141</v>
      </c>
      <c r="C480" s="32">
        <v>304407</v>
      </c>
      <c r="D480" s="53">
        <v>10</v>
      </c>
      <c r="E480" s="6"/>
      <c r="F480" s="6"/>
      <c r="G480">
        <f>_xlfn.XLOOKUP(Tanqueos[[#This Row],[PLACA]],[1]Hoja1!$A:$A,[1]Hoja1!$G:$G,0)</f>
        <v>21</v>
      </c>
      <c r="H480" s="11"/>
    </row>
    <row r="481" spans="1:8" ht="15" hidden="1" customHeight="1">
      <c r="A481" s="30">
        <v>45835</v>
      </c>
      <c r="B481" s="8" t="s">
        <v>10</v>
      </c>
      <c r="C481" s="32">
        <v>141220</v>
      </c>
      <c r="D481" s="53">
        <v>10</v>
      </c>
      <c r="E481" s="6"/>
      <c r="F481" s="6"/>
      <c r="G481">
        <f>_xlfn.XLOOKUP(Tanqueos[[#This Row],[PLACA]],[1]Hoja1!$A:$A,[1]Hoja1!$G:$G,0)</f>
        <v>40</v>
      </c>
      <c r="H481" s="11"/>
    </row>
    <row r="482" spans="1:8" ht="15" hidden="1" customHeight="1">
      <c r="A482" s="30">
        <v>45835</v>
      </c>
      <c r="B482" s="8" t="s">
        <v>19</v>
      </c>
      <c r="C482" s="32">
        <v>106809</v>
      </c>
      <c r="D482" s="53">
        <v>15</v>
      </c>
      <c r="E482" s="6"/>
      <c r="F482" s="6">
        <v>6538.5</v>
      </c>
      <c r="G482">
        <f>_xlfn.XLOOKUP(Tanqueos[[#This Row],[PLACA]],[1]Hoja1!$A:$A,[1]Hoja1!$G:$G,0)</f>
        <v>20</v>
      </c>
      <c r="H482" s="11"/>
    </row>
    <row r="483" spans="1:8" ht="15" hidden="1" customHeight="1">
      <c r="A483" s="30">
        <v>45835</v>
      </c>
      <c r="B483" s="8" t="s">
        <v>53</v>
      </c>
      <c r="C483" s="32">
        <v>115836</v>
      </c>
      <c r="D483" s="53">
        <v>17</v>
      </c>
      <c r="E483" s="6"/>
      <c r="F483" s="6"/>
      <c r="G483">
        <f>_xlfn.XLOOKUP(Tanqueos[[#This Row],[PLACA]],[1]Hoja1!$A:$A,[1]Hoja1!$G:$G,0)</f>
        <v>20</v>
      </c>
      <c r="H483" s="11"/>
    </row>
    <row r="484" spans="1:8" ht="15" hidden="1" customHeight="1">
      <c r="A484" s="30">
        <v>45835</v>
      </c>
      <c r="B484" s="8" t="s">
        <v>54</v>
      </c>
      <c r="C484" s="32">
        <v>4965</v>
      </c>
      <c r="D484" s="53">
        <v>10</v>
      </c>
      <c r="E484" s="6"/>
      <c r="F484" s="6"/>
      <c r="G484">
        <f>_xlfn.XLOOKUP(Tanqueos[[#This Row],[PLACA]],[1]Hoja1!$A:$A,[1]Hoja1!$G:$G,0)</f>
        <v>31</v>
      </c>
      <c r="H484" s="11"/>
    </row>
    <row r="485" spans="1:8" ht="15" hidden="1" customHeight="1">
      <c r="A485" s="30">
        <v>45835</v>
      </c>
      <c r="B485" s="8" t="s">
        <v>17</v>
      </c>
      <c r="C485" s="32">
        <v>640023</v>
      </c>
      <c r="D485" s="53">
        <v>16.768000000000001</v>
      </c>
      <c r="E485" s="6"/>
      <c r="F485" s="6"/>
      <c r="G485">
        <f>_xlfn.XLOOKUP(Tanqueos[[#This Row],[PLACA]],[1]Hoja1!$A:$A,[1]Hoja1!$G:$G,0)</f>
        <v>14</v>
      </c>
      <c r="H485" s="11"/>
    </row>
    <row r="486" spans="1:8" ht="15" hidden="1" customHeight="1">
      <c r="A486" s="30">
        <v>45836</v>
      </c>
      <c r="B486" s="8" t="s">
        <v>53</v>
      </c>
      <c r="C486" s="32">
        <v>116246</v>
      </c>
      <c r="D486" s="53">
        <v>17</v>
      </c>
      <c r="E486" s="6"/>
      <c r="F486" s="6"/>
      <c r="G486">
        <f>_xlfn.XLOOKUP(Tanqueos[[#This Row],[PLACA]],[1]Hoja1!$A:$A,[1]Hoja1!$G:$G,0)</f>
        <v>20</v>
      </c>
      <c r="H486" s="11"/>
    </row>
    <row r="487" spans="1:8" ht="15" hidden="1" customHeight="1">
      <c r="A487" s="30">
        <v>45836</v>
      </c>
      <c r="B487" s="8" t="s">
        <v>134</v>
      </c>
      <c r="C487" s="32">
        <v>427422</v>
      </c>
      <c r="D487" s="53">
        <v>59.573</v>
      </c>
      <c r="E487" s="6" t="s">
        <v>81</v>
      </c>
      <c r="F487" s="6"/>
      <c r="G487">
        <f>_xlfn.XLOOKUP(Tanqueos[[#This Row],[PLACA]],[1]Hoja1!$A:$A,[1]Hoja1!$G:$G,0)</f>
        <v>12</v>
      </c>
      <c r="H487" s="11"/>
    </row>
    <row r="488" spans="1:8" ht="15" hidden="1" customHeight="1">
      <c r="A488" s="30">
        <v>45836</v>
      </c>
      <c r="B488" s="8" t="s">
        <v>19</v>
      </c>
      <c r="C488" s="32">
        <v>107168</v>
      </c>
      <c r="D488" s="53">
        <v>20</v>
      </c>
      <c r="E488" s="6" t="s">
        <v>100</v>
      </c>
      <c r="F488" s="6"/>
      <c r="G488">
        <f>_xlfn.XLOOKUP(Tanqueos[[#This Row],[PLACA]],[1]Hoja1!$A:$A,[1]Hoja1!$G:$G,0)</f>
        <v>20</v>
      </c>
      <c r="H488" s="11"/>
    </row>
    <row r="489" spans="1:8" ht="15" hidden="1" customHeight="1">
      <c r="A489" s="30">
        <v>45836</v>
      </c>
      <c r="B489" s="8" t="s">
        <v>61</v>
      </c>
      <c r="C489" s="32"/>
      <c r="D489" s="53">
        <v>12</v>
      </c>
      <c r="E489" s="6" t="s">
        <v>100</v>
      </c>
      <c r="F489" s="6"/>
      <c r="G489">
        <f>_xlfn.XLOOKUP(Tanqueos[[#This Row],[PLACA]],[1]Hoja1!$A:$A,[1]Hoja1!$G:$G,0)</f>
        <v>29</v>
      </c>
      <c r="H489" s="11"/>
    </row>
    <row r="490" spans="1:8" ht="15" hidden="1" customHeight="1">
      <c r="A490" s="30">
        <v>45836</v>
      </c>
      <c r="B490" s="8" t="s">
        <v>47</v>
      </c>
      <c r="C490" s="32">
        <v>348707</v>
      </c>
      <c r="D490" s="53">
        <v>25</v>
      </c>
      <c r="E490" s="6" t="s">
        <v>50</v>
      </c>
      <c r="F490" s="6"/>
      <c r="G490">
        <f>_xlfn.XLOOKUP(Tanqueos[[#This Row],[PLACA]],[1]Hoja1!$A:$A,[1]Hoja1!$G:$G,0)</f>
        <v>16</v>
      </c>
      <c r="H490" s="11"/>
    </row>
    <row r="491" spans="1:8" ht="15" hidden="1" customHeight="1">
      <c r="A491" s="30">
        <v>45836</v>
      </c>
      <c r="B491" s="8" t="s">
        <v>48</v>
      </c>
      <c r="C491" s="32">
        <v>4486</v>
      </c>
      <c r="D491" s="53">
        <v>10</v>
      </c>
      <c r="E491" s="6" t="s">
        <v>100</v>
      </c>
      <c r="F491" s="6"/>
      <c r="G491">
        <f>_xlfn.XLOOKUP(Tanqueos[[#This Row],[PLACA]],[1]Hoja1!$A:$A,[1]Hoja1!$G:$G,0)</f>
        <v>38</v>
      </c>
      <c r="H491" s="11" t="s">
        <v>246</v>
      </c>
    </row>
    <row r="492" spans="1:8" ht="15" hidden="1" customHeight="1">
      <c r="A492" s="30">
        <v>45836</v>
      </c>
      <c r="B492" s="8" t="s">
        <v>137</v>
      </c>
      <c r="C492" s="32">
        <v>73268</v>
      </c>
      <c r="D492" s="53">
        <v>11</v>
      </c>
      <c r="E492" s="6" t="s">
        <v>100</v>
      </c>
      <c r="F492" s="6"/>
      <c r="G492">
        <f>_xlfn.XLOOKUP(Tanqueos[[#This Row],[PLACA]],[1]Hoja1!$A:$A,[1]Hoja1!$G:$G,0)</f>
        <v>33</v>
      </c>
      <c r="H492" s="11"/>
    </row>
    <row r="493" spans="1:8" ht="15" hidden="1" customHeight="1">
      <c r="A493" s="30">
        <v>45836</v>
      </c>
      <c r="B493" s="8" t="s">
        <v>34</v>
      </c>
      <c r="C493" s="32">
        <v>18668</v>
      </c>
      <c r="D493" s="53">
        <v>8</v>
      </c>
      <c r="E493" s="6" t="s">
        <v>100</v>
      </c>
      <c r="F493" s="6"/>
      <c r="G493">
        <f>_xlfn.XLOOKUP(Tanqueos[[#This Row],[PLACA]],[1]Hoja1!$A:$A,[1]Hoja1!$G:$G,0)</f>
        <v>38</v>
      </c>
      <c r="H493" s="11"/>
    </row>
    <row r="494" spans="1:8" ht="15" hidden="1" customHeight="1">
      <c r="A494" s="30">
        <v>45836</v>
      </c>
      <c r="B494" s="8" t="s">
        <v>82</v>
      </c>
      <c r="C494" s="32">
        <v>460792</v>
      </c>
      <c r="D494" s="53">
        <v>8</v>
      </c>
      <c r="E494" s="6" t="s">
        <v>100</v>
      </c>
      <c r="F494" s="6"/>
      <c r="G494">
        <f>_xlfn.XLOOKUP(Tanqueos[[#This Row],[PLACA]],[1]Hoja1!$A:$A,[1]Hoja1!$G:$G,0)</f>
        <v>38</v>
      </c>
      <c r="H494" s="11"/>
    </row>
    <row r="495" spans="1:8" ht="15" hidden="1" customHeight="1">
      <c r="A495" s="30">
        <v>45836</v>
      </c>
      <c r="B495" s="8" t="s">
        <v>88</v>
      </c>
      <c r="C495" s="32">
        <v>430992</v>
      </c>
      <c r="D495" s="53">
        <v>10</v>
      </c>
      <c r="E495" s="6" t="s">
        <v>100</v>
      </c>
      <c r="F495" s="6"/>
      <c r="G495">
        <f>_xlfn.XLOOKUP(Tanqueos[[#This Row],[PLACA]],[1]Hoja1!$A:$A,[1]Hoja1!$G:$G,0)</f>
        <v>21</v>
      </c>
      <c r="H495" s="11"/>
    </row>
    <row r="496" spans="1:8" ht="15" hidden="1" customHeight="1">
      <c r="A496" s="30">
        <v>45836</v>
      </c>
      <c r="B496" s="8" t="s">
        <v>44</v>
      </c>
      <c r="C496" s="32">
        <v>3471</v>
      </c>
      <c r="D496" s="53">
        <v>10</v>
      </c>
      <c r="E496" s="6" t="s">
        <v>81</v>
      </c>
      <c r="F496" s="6"/>
      <c r="G496">
        <f>_xlfn.XLOOKUP(Tanqueos[[#This Row],[PLACA]],[1]Hoja1!$A:$A,[1]Hoja1!$G:$G,0)</f>
        <v>35</v>
      </c>
      <c r="H496" s="11"/>
    </row>
    <row r="497" spans="1:8" ht="15" hidden="1" customHeight="1">
      <c r="A497" s="30">
        <v>45836</v>
      </c>
      <c r="B497" s="8" t="s">
        <v>54</v>
      </c>
      <c r="C497" s="32">
        <v>5179</v>
      </c>
      <c r="D497" s="53">
        <v>10</v>
      </c>
      <c r="E497" s="6" t="s">
        <v>81</v>
      </c>
      <c r="F497" s="6"/>
      <c r="G497">
        <f>_xlfn.XLOOKUP(Tanqueos[[#This Row],[PLACA]],[1]Hoja1!$A:$A,[1]Hoja1!$G:$G,0)</f>
        <v>31</v>
      </c>
      <c r="H497" s="11"/>
    </row>
    <row r="498" spans="1:8" ht="15" hidden="1" customHeight="1">
      <c r="A498" s="30">
        <v>45836</v>
      </c>
      <c r="B498" s="8" t="s">
        <v>20</v>
      </c>
      <c r="C498" s="32">
        <v>202916</v>
      </c>
      <c r="D498" s="53">
        <v>10</v>
      </c>
      <c r="E498" s="6" t="s">
        <v>100</v>
      </c>
      <c r="F498" s="6"/>
      <c r="G498">
        <f>_xlfn.XLOOKUP(Tanqueos[[#This Row],[PLACA]],[1]Hoja1!$A:$A,[1]Hoja1!$G:$G,0)</f>
        <v>26</v>
      </c>
      <c r="H498" s="11"/>
    </row>
    <row r="499" spans="1:8" ht="15" hidden="1" customHeight="1">
      <c r="A499" s="30">
        <v>45836</v>
      </c>
      <c r="B499" s="8" t="s">
        <v>68</v>
      </c>
      <c r="C499" s="32"/>
      <c r="D499" s="53">
        <v>15</v>
      </c>
      <c r="E499" s="6" t="s">
        <v>146</v>
      </c>
      <c r="F499" s="6"/>
      <c r="G499">
        <f>_xlfn.XLOOKUP(Tanqueos[[#This Row],[PLACA]],[1]Hoja1!$A:$A,[1]Hoja1!$G:$G,0)</f>
        <v>33</v>
      </c>
      <c r="H499" s="11"/>
    </row>
    <row r="500" spans="1:8" ht="15" hidden="1" customHeight="1">
      <c r="A500" s="30">
        <v>45836</v>
      </c>
      <c r="B500" s="8" t="s">
        <v>39</v>
      </c>
      <c r="C500" s="32">
        <v>42761</v>
      </c>
      <c r="D500" s="53">
        <v>9</v>
      </c>
      <c r="E500" s="6" t="s">
        <v>100</v>
      </c>
      <c r="F500" s="6"/>
      <c r="G500">
        <f>_xlfn.XLOOKUP(Tanqueos[[#This Row],[PLACA]],[1]Hoja1!$A:$A,[1]Hoja1!$G:$G,0)</f>
        <v>35</v>
      </c>
      <c r="H500" s="11"/>
    </row>
    <row r="501" spans="1:8" ht="15" hidden="1" customHeight="1">
      <c r="A501" s="30">
        <v>45836</v>
      </c>
      <c r="B501" s="8" t="s">
        <v>63</v>
      </c>
      <c r="C501" s="32">
        <v>13108</v>
      </c>
      <c r="D501" s="53">
        <v>10</v>
      </c>
      <c r="E501" s="6" t="s">
        <v>81</v>
      </c>
      <c r="F501" s="6"/>
      <c r="G501">
        <f>_xlfn.XLOOKUP(Tanqueos[[#This Row],[PLACA]],[1]Hoja1!$A:$A,[1]Hoja1!$G:$G,0)</f>
        <v>38</v>
      </c>
      <c r="H501" s="11"/>
    </row>
    <row r="502" spans="1:8" ht="15" hidden="1" customHeight="1">
      <c r="A502" s="30">
        <v>45836</v>
      </c>
      <c r="B502" s="8" t="s">
        <v>52</v>
      </c>
      <c r="C502" s="32">
        <v>31779</v>
      </c>
      <c r="D502" s="53">
        <v>5</v>
      </c>
      <c r="E502" s="6"/>
      <c r="F502" s="6"/>
      <c r="G502">
        <f>_xlfn.XLOOKUP(Tanqueos[[#This Row],[PLACA]],[1]Hoja1!$A:$A,[1]Hoja1!$G:$G,0)</f>
        <v>33</v>
      </c>
      <c r="H502" s="11"/>
    </row>
    <row r="503" spans="1:8" ht="15" hidden="1" customHeight="1">
      <c r="A503" s="30">
        <v>45836</v>
      </c>
      <c r="B503" s="8" t="s">
        <v>51</v>
      </c>
      <c r="C503" s="32">
        <v>856444</v>
      </c>
      <c r="D503" s="53">
        <v>18</v>
      </c>
      <c r="E503" s="6" t="s">
        <v>81</v>
      </c>
      <c r="F503" s="6"/>
      <c r="G503">
        <f>_xlfn.XLOOKUP(Tanqueos[[#This Row],[PLACA]],[1]Hoja1!$A:$A,[1]Hoja1!$G:$G,0)</f>
        <v>19</v>
      </c>
      <c r="H503" s="11"/>
    </row>
    <row r="504" spans="1:8" ht="15" hidden="1" customHeight="1">
      <c r="A504" s="30">
        <v>45836</v>
      </c>
      <c r="B504" s="8" t="s">
        <v>141</v>
      </c>
      <c r="C504" s="32">
        <v>304570</v>
      </c>
      <c r="D504" s="53">
        <v>10</v>
      </c>
      <c r="E504" s="6"/>
      <c r="F504" s="6"/>
      <c r="G504">
        <f>_xlfn.XLOOKUP(Tanqueos[[#This Row],[PLACA]],[1]Hoja1!$A:$A,[1]Hoja1!$G:$G,0)</f>
        <v>21</v>
      </c>
      <c r="H504" s="11"/>
    </row>
    <row r="505" spans="1:8" ht="15" hidden="1" customHeight="1">
      <c r="A505" s="30">
        <v>45836</v>
      </c>
      <c r="B505" s="8" t="s">
        <v>17</v>
      </c>
      <c r="C505" s="32">
        <v>640422</v>
      </c>
      <c r="D505" s="53">
        <v>28</v>
      </c>
      <c r="E505" s="6"/>
      <c r="F505" s="6"/>
      <c r="G505">
        <f>_xlfn.XLOOKUP(Tanqueos[[#This Row],[PLACA]],[1]Hoja1!$A:$A,[1]Hoja1!$G:$G,0)</f>
        <v>14</v>
      </c>
      <c r="H505" s="11"/>
    </row>
    <row r="506" spans="1:8" ht="15" hidden="1" customHeight="1">
      <c r="A506" s="30">
        <v>45836</v>
      </c>
      <c r="B506" s="8" t="s">
        <v>83</v>
      </c>
      <c r="C506" s="32"/>
      <c r="D506" s="53">
        <v>11</v>
      </c>
      <c r="E506" s="6"/>
      <c r="F506" s="6"/>
      <c r="G506">
        <f>_xlfn.XLOOKUP(Tanqueos[[#This Row],[PLACA]],[1]Hoja1!$A:$A,[1]Hoja1!$G:$G,0)</f>
        <v>12</v>
      </c>
      <c r="H506" s="11"/>
    </row>
    <row r="507" spans="1:8" ht="15" hidden="1" customHeight="1">
      <c r="A507" s="30">
        <v>45838</v>
      </c>
      <c r="B507" s="8" t="s">
        <v>83</v>
      </c>
      <c r="C507" s="32"/>
      <c r="D507" s="53">
        <v>40</v>
      </c>
      <c r="E507" s="6"/>
      <c r="F507" s="6"/>
      <c r="G507">
        <f>_xlfn.XLOOKUP(Tanqueos[[#This Row],[PLACA]],[1]Hoja1!$A:$A,[1]Hoja1!$G:$G,0)</f>
        <v>12</v>
      </c>
      <c r="H507" s="11"/>
    </row>
    <row r="508" spans="1:8" ht="15" hidden="1" customHeight="1">
      <c r="A508" s="30">
        <v>45838</v>
      </c>
      <c r="B508" s="8" t="s">
        <v>10</v>
      </c>
      <c r="C508" s="32">
        <v>141716</v>
      </c>
      <c r="D508" s="53">
        <v>10</v>
      </c>
      <c r="E508" s="6"/>
      <c r="F508" s="6"/>
      <c r="G508">
        <f>_xlfn.XLOOKUP(Tanqueos[[#This Row],[PLACA]],[1]Hoja1!$A:$A,[1]Hoja1!$G:$G,0)</f>
        <v>40</v>
      </c>
      <c r="H508" s="11"/>
    </row>
    <row r="509" spans="1:8" ht="15" hidden="1" customHeight="1">
      <c r="A509" s="30">
        <v>45838</v>
      </c>
      <c r="B509" s="8" t="s">
        <v>53</v>
      </c>
      <c r="C509" s="32">
        <v>116418</v>
      </c>
      <c r="D509" s="53">
        <v>17</v>
      </c>
      <c r="E509" s="6"/>
      <c r="F509" s="6"/>
      <c r="G509">
        <f>_xlfn.XLOOKUP(Tanqueos[[#This Row],[PLACA]],[1]Hoja1!$A:$A,[1]Hoja1!$G:$G,0)</f>
        <v>20</v>
      </c>
      <c r="H509" s="11"/>
    </row>
    <row r="510" spans="1:8" ht="15" hidden="1" customHeight="1">
      <c r="A510" s="30">
        <v>45838</v>
      </c>
      <c r="B510" s="8" t="s">
        <v>88</v>
      </c>
      <c r="C510" s="32">
        <v>431205</v>
      </c>
      <c r="D510" s="53">
        <v>10</v>
      </c>
      <c r="E510" s="6"/>
      <c r="F510" s="6"/>
      <c r="G510">
        <f>_xlfn.XLOOKUP(Tanqueos[[#This Row],[PLACA]],[1]Hoja1!$A:$A,[1]Hoja1!$G:$G,0)</f>
        <v>21</v>
      </c>
      <c r="H510" s="11"/>
    </row>
    <row r="511" spans="1:8" ht="15" hidden="1" customHeight="1">
      <c r="A511" s="30">
        <v>45838</v>
      </c>
      <c r="B511" s="8" t="s">
        <v>69</v>
      </c>
      <c r="C511" s="32">
        <v>3936</v>
      </c>
      <c r="D511" s="53">
        <v>10</v>
      </c>
      <c r="E511" s="6"/>
      <c r="F511" s="6"/>
      <c r="G511">
        <f>_xlfn.XLOOKUP(Tanqueos[[#This Row],[PLACA]],[1]Hoja1!$A:$A,[1]Hoja1!$G:$G,0)</f>
        <v>35</v>
      </c>
      <c r="H511" s="11"/>
    </row>
    <row r="512" spans="1:8" ht="15" hidden="1" customHeight="1">
      <c r="A512" s="30">
        <v>45838</v>
      </c>
      <c r="B512" s="8" t="s">
        <v>134</v>
      </c>
      <c r="C512" s="32">
        <v>428316</v>
      </c>
      <c r="D512" s="53">
        <v>40</v>
      </c>
      <c r="E512" s="6"/>
      <c r="F512" s="6"/>
      <c r="G512">
        <f>_xlfn.XLOOKUP(Tanqueos[[#This Row],[PLACA]],[1]Hoja1!$A:$A,[1]Hoja1!$G:$G,0)</f>
        <v>12</v>
      </c>
      <c r="H512" s="11"/>
    </row>
    <row r="513" spans="1:8" ht="15" hidden="1" customHeight="1">
      <c r="A513" s="30">
        <v>45838</v>
      </c>
      <c r="B513" s="8" t="s">
        <v>137</v>
      </c>
      <c r="C513" s="32">
        <v>73396</v>
      </c>
      <c r="D513" s="53">
        <v>10</v>
      </c>
      <c r="E513" s="6"/>
      <c r="F513" s="6"/>
      <c r="G513">
        <f>_xlfn.XLOOKUP(Tanqueos[[#This Row],[PLACA]],[1]Hoja1!$A:$A,[1]Hoja1!$G:$G,0)</f>
        <v>33</v>
      </c>
      <c r="H513" s="11"/>
    </row>
    <row r="514" spans="1:8" ht="15" hidden="1" customHeight="1">
      <c r="A514" s="30">
        <v>45838</v>
      </c>
      <c r="B514" s="8" t="s">
        <v>147</v>
      </c>
      <c r="C514" s="32">
        <v>474939</v>
      </c>
      <c r="D514" s="53">
        <v>30</v>
      </c>
      <c r="E514" s="6"/>
      <c r="F514" s="6"/>
      <c r="G514">
        <f>_xlfn.XLOOKUP(Tanqueos[[#This Row],[PLACA]],[1]Hoja1!$A:$A,[1]Hoja1!$G:$G,0)</f>
        <v>15</v>
      </c>
      <c r="H514" s="11"/>
    </row>
    <row r="515" spans="1:8" ht="15" hidden="1" customHeight="1">
      <c r="A515" s="30">
        <v>45838</v>
      </c>
      <c r="B515" s="8" t="s">
        <v>148</v>
      </c>
      <c r="C515" s="32">
        <v>190265</v>
      </c>
      <c r="D515" s="53">
        <v>25</v>
      </c>
      <c r="E515" s="6"/>
      <c r="F515" s="6"/>
      <c r="G515">
        <f>_xlfn.XLOOKUP(Tanqueos[[#This Row],[PLACA]],[1]Hoja1!$A:$A,[1]Hoja1!$G:$G,0)</f>
        <v>15</v>
      </c>
      <c r="H515" s="11"/>
    </row>
    <row r="516" spans="1:8" ht="15" hidden="1" customHeight="1">
      <c r="A516" s="30">
        <v>45838</v>
      </c>
      <c r="B516" s="8" t="s">
        <v>20</v>
      </c>
      <c r="C516" s="32">
        <v>203080</v>
      </c>
      <c r="D516" s="53">
        <v>8</v>
      </c>
      <c r="E516" s="6"/>
      <c r="F516" s="6"/>
      <c r="G516">
        <f>_xlfn.XLOOKUP(Tanqueos[[#This Row],[PLACA]],[1]Hoja1!$A:$A,[1]Hoja1!$G:$G,0)</f>
        <v>26</v>
      </c>
      <c r="H516" s="11"/>
    </row>
    <row r="517" spans="1:8" ht="15" hidden="1" customHeight="1">
      <c r="A517" s="30">
        <v>45838</v>
      </c>
      <c r="B517" s="8" t="s">
        <v>52</v>
      </c>
      <c r="C517" s="32">
        <v>31885</v>
      </c>
      <c r="D517" s="53">
        <v>4</v>
      </c>
      <c r="E517" s="6"/>
      <c r="F517" s="6"/>
      <c r="G517">
        <f>_xlfn.XLOOKUP(Tanqueos[[#This Row],[PLACA]],[1]Hoja1!$A:$A,[1]Hoja1!$G:$G,0)</f>
        <v>33</v>
      </c>
      <c r="H517" s="11"/>
    </row>
    <row r="518" spans="1:8" ht="15" hidden="1" customHeight="1">
      <c r="A518" s="30">
        <v>45838</v>
      </c>
      <c r="B518" s="8" t="s">
        <v>10</v>
      </c>
      <c r="C518" s="32">
        <v>142065</v>
      </c>
      <c r="D518" s="53">
        <v>10</v>
      </c>
      <c r="E518" s="6"/>
      <c r="F518" s="6"/>
      <c r="G518">
        <f>_xlfn.XLOOKUP(Tanqueos[[#This Row],[PLACA]],[1]Hoja1!$A:$A,[1]Hoja1!$G:$G,0)</f>
        <v>40</v>
      </c>
      <c r="H518" s="11"/>
    </row>
    <row r="519" spans="1:8" ht="15" hidden="1" customHeight="1">
      <c r="A519" s="30">
        <v>45839</v>
      </c>
      <c r="B519" s="8" t="s">
        <v>51</v>
      </c>
      <c r="C519" s="32">
        <v>857143</v>
      </c>
      <c r="D519" s="53">
        <v>35</v>
      </c>
      <c r="E519" s="6"/>
      <c r="F519" s="6"/>
      <c r="G519">
        <f>_xlfn.XLOOKUP(Tanqueos[[#This Row],[PLACA]],[1]Hoja1!$A:$A,[1]Hoja1!$G:$G,0)</f>
        <v>19</v>
      </c>
      <c r="H519" s="11"/>
    </row>
    <row r="520" spans="1:8" ht="15" hidden="1" customHeight="1">
      <c r="A520" s="30">
        <v>45839</v>
      </c>
      <c r="B520" s="8" t="s">
        <v>67</v>
      </c>
      <c r="C520" s="32">
        <v>991393</v>
      </c>
      <c r="D520" s="53">
        <v>10</v>
      </c>
      <c r="E520" s="6"/>
      <c r="F520" s="6"/>
      <c r="G520">
        <f>_xlfn.XLOOKUP(Tanqueos[[#This Row],[PLACA]],[1]Hoja1!$A:$A,[1]Hoja1!$G:$G,0)</f>
        <v>19</v>
      </c>
      <c r="H520" s="11"/>
    </row>
    <row r="521" spans="1:8" ht="15" hidden="1" customHeight="1">
      <c r="A521" s="30">
        <v>45839</v>
      </c>
      <c r="B521" s="8" t="s">
        <v>66</v>
      </c>
      <c r="C521" s="32">
        <v>196076</v>
      </c>
      <c r="D521" s="53">
        <v>10</v>
      </c>
      <c r="E521" s="6"/>
      <c r="F521" s="6"/>
      <c r="G521">
        <f>_xlfn.XLOOKUP(Tanqueos[[#This Row],[PLACA]],[1]Hoja1!$A:$A,[1]Hoja1!$G:$G,0)</f>
        <v>33</v>
      </c>
      <c r="H521" s="11"/>
    </row>
    <row r="522" spans="1:8" ht="15" hidden="1" customHeight="1">
      <c r="A522" s="30">
        <v>45839</v>
      </c>
      <c r="B522" s="8" t="s">
        <v>12</v>
      </c>
      <c r="C522" s="32">
        <v>54858</v>
      </c>
      <c r="D522" s="53">
        <v>9</v>
      </c>
      <c r="E522" s="6"/>
      <c r="F522" s="6"/>
      <c r="G522">
        <f>_xlfn.XLOOKUP(Tanqueos[[#This Row],[PLACA]],[1]Hoja1!$A:$A,[1]Hoja1!$G:$G,0)</f>
        <v>33</v>
      </c>
      <c r="H522" s="11"/>
    </row>
    <row r="523" spans="1:8" ht="15" hidden="1" customHeight="1">
      <c r="A523" s="30">
        <v>45839</v>
      </c>
      <c r="B523" s="8" t="s">
        <v>25</v>
      </c>
      <c r="C523" s="32">
        <v>235881</v>
      </c>
      <c r="D523" s="53">
        <v>14</v>
      </c>
      <c r="E523" s="6"/>
      <c r="F523" s="6">
        <v>2469</v>
      </c>
      <c r="G523">
        <f>_xlfn.XLOOKUP(Tanqueos[[#This Row],[PLACA]],[1]Hoja1!$A:$A,[1]Hoja1!$G:$G,0)</f>
        <v>33</v>
      </c>
      <c r="H523" s="11"/>
    </row>
    <row r="524" spans="1:8" ht="15" hidden="1" customHeight="1">
      <c r="A524" s="30">
        <v>45839</v>
      </c>
      <c r="B524" s="8" t="s">
        <v>26</v>
      </c>
      <c r="C524" s="32">
        <v>624343</v>
      </c>
      <c r="D524" s="53">
        <v>10</v>
      </c>
      <c r="E524" s="6"/>
      <c r="F524" s="6"/>
      <c r="G524">
        <f>_xlfn.XLOOKUP(Tanqueos[[#This Row],[PLACA]],[1]Hoja1!$A:$A,[1]Hoja1!$G:$G,0)</f>
        <v>17</v>
      </c>
      <c r="H524" s="11"/>
    </row>
    <row r="525" spans="1:8" ht="15" hidden="1" customHeight="1">
      <c r="A525" s="30">
        <v>45839</v>
      </c>
      <c r="B525" s="8" t="s">
        <v>145</v>
      </c>
      <c r="C525" s="32">
        <v>207835</v>
      </c>
      <c r="D525" s="53">
        <v>10</v>
      </c>
      <c r="E525" s="6"/>
      <c r="F525" s="6"/>
      <c r="G525">
        <f>_xlfn.XLOOKUP(Tanqueos[[#This Row],[PLACA]],[1]Hoja1!$A:$A,[1]Hoja1!$G:$G,0)</f>
        <v>40</v>
      </c>
      <c r="H525" s="11"/>
    </row>
    <row r="526" spans="1:8" ht="15" hidden="1" customHeight="1">
      <c r="A526" s="30">
        <v>45839</v>
      </c>
      <c r="B526" s="8" t="s">
        <v>93</v>
      </c>
      <c r="C526" s="32">
        <v>407395</v>
      </c>
      <c r="D526" s="53">
        <v>15</v>
      </c>
      <c r="E526" s="6"/>
      <c r="F526" s="6">
        <v>132.30000000000001</v>
      </c>
      <c r="G526">
        <f>_xlfn.XLOOKUP(Tanqueos[[#This Row],[PLACA]],[1]Hoja1!$A:$A,[1]Hoja1!$G:$G,0)</f>
        <v>30</v>
      </c>
      <c r="H526" s="11"/>
    </row>
    <row r="527" spans="1:8" ht="15" hidden="1" customHeight="1">
      <c r="A527" s="30">
        <v>45839</v>
      </c>
      <c r="B527" s="8" t="s">
        <v>149</v>
      </c>
      <c r="C527" s="32">
        <v>168418</v>
      </c>
      <c r="D527" s="53">
        <v>8.4209999999999994</v>
      </c>
      <c r="E527" s="6"/>
      <c r="F527" s="6"/>
      <c r="G527">
        <f>_xlfn.XLOOKUP(Tanqueos[[#This Row],[PLACA]],[1]Hoja1!$A:$A,[1]Hoja1!$G:$G,0)</f>
        <v>0</v>
      </c>
      <c r="H527" s="11"/>
    </row>
    <row r="528" spans="1:8" ht="15" hidden="1" customHeight="1">
      <c r="A528" s="30">
        <v>45839</v>
      </c>
      <c r="B528" s="8" t="s">
        <v>22</v>
      </c>
      <c r="C528" s="32">
        <v>167042</v>
      </c>
      <c r="D528" s="53">
        <v>9</v>
      </c>
      <c r="E528" s="6"/>
      <c r="F528" s="6"/>
      <c r="G528">
        <f>_xlfn.XLOOKUP(Tanqueos[[#This Row],[PLACA]],[1]Hoja1!$A:$A,[1]Hoja1!$G:$G,0)</f>
        <v>38</v>
      </c>
      <c r="H528" s="11"/>
    </row>
    <row r="529" spans="1:8" ht="15" hidden="1" customHeight="1">
      <c r="A529" s="30">
        <v>45839</v>
      </c>
      <c r="B529" s="8" t="s">
        <v>30</v>
      </c>
      <c r="C529" s="32">
        <v>81363</v>
      </c>
      <c r="D529" s="53">
        <v>9</v>
      </c>
      <c r="E529" s="6"/>
      <c r="F529" s="6"/>
      <c r="G529">
        <f>_xlfn.XLOOKUP(Tanqueos[[#This Row],[PLACA]],[1]Hoja1!$A:$A,[1]Hoja1!$G:$G,0)</f>
        <v>33</v>
      </c>
      <c r="H529" s="11"/>
    </row>
    <row r="530" spans="1:8" ht="15" hidden="1" customHeight="1">
      <c r="A530" s="30">
        <v>45839</v>
      </c>
      <c r="B530" s="8" t="s">
        <v>19</v>
      </c>
      <c r="C530" s="32">
        <v>107667</v>
      </c>
      <c r="D530" s="53">
        <v>25</v>
      </c>
      <c r="E530" s="6"/>
      <c r="F530" s="6"/>
      <c r="G530">
        <f>_xlfn.XLOOKUP(Tanqueos[[#This Row],[PLACA]],[1]Hoja1!$A:$A,[1]Hoja1!$G:$G,0)</f>
        <v>20</v>
      </c>
      <c r="H530" s="11"/>
    </row>
    <row r="531" spans="1:8" ht="15" hidden="1" customHeight="1">
      <c r="A531" s="30">
        <v>45839</v>
      </c>
      <c r="B531" s="8" t="s">
        <v>38</v>
      </c>
      <c r="C531" s="32">
        <v>447128</v>
      </c>
      <c r="D531" s="53">
        <v>23</v>
      </c>
      <c r="E531" s="6"/>
      <c r="F531" s="6"/>
      <c r="G531">
        <f>_xlfn.XLOOKUP(Tanqueos[[#This Row],[PLACA]],[1]Hoja1!$A:$A,[1]Hoja1!$G:$G,0)</f>
        <v>15</v>
      </c>
      <c r="H531" s="11"/>
    </row>
    <row r="532" spans="1:8" ht="15" hidden="1" customHeight="1">
      <c r="A532" s="30">
        <v>45839</v>
      </c>
      <c r="B532" s="8" t="s">
        <v>147</v>
      </c>
      <c r="C532" s="32">
        <v>475453</v>
      </c>
      <c r="D532" s="53">
        <v>34</v>
      </c>
      <c r="E532" s="6"/>
      <c r="F532" s="6"/>
      <c r="G532">
        <f>_xlfn.XLOOKUP(Tanqueos[[#This Row],[PLACA]],[1]Hoja1!$A:$A,[1]Hoja1!$G:$G,0)</f>
        <v>15</v>
      </c>
      <c r="H532" s="11"/>
    </row>
    <row r="533" spans="1:8" ht="15" hidden="1" customHeight="1">
      <c r="A533" s="30">
        <v>45839</v>
      </c>
      <c r="B533" s="8" t="s">
        <v>46</v>
      </c>
      <c r="C533" s="32">
        <v>143937</v>
      </c>
      <c r="D533" s="53">
        <v>8</v>
      </c>
      <c r="E533" s="6"/>
      <c r="F533" s="6"/>
      <c r="G533">
        <f>_xlfn.XLOOKUP(Tanqueos[[#This Row],[PLACA]],[1]Hoja1!$A:$A,[1]Hoja1!$G:$G,0)</f>
        <v>30</v>
      </c>
      <c r="H533" s="11"/>
    </row>
    <row r="534" spans="1:8" ht="15" hidden="1" customHeight="1">
      <c r="A534" s="30">
        <v>45839</v>
      </c>
      <c r="B534" s="8" t="s">
        <v>35</v>
      </c>
      <c r="C534" s="32">
        <v>56790</v>
      </c>
      <c r="D534" s="53">
        <v>8</v>
      </c>
      <c r="E534" s="6"/>
      <c r="F534" s="6"/>
      <c r="G534">
        <f>_xlfn.XLOOKUP(Tanqueos[[#This Row],[PLACA]],[1]Hoja1!$A:$A,[1]Hoja1!$G:$G,0)</f>
        <v>35</v>
      </c>
      <c r="H534" s="11"/>
    </row>
    <row r="535" spans="1:8" ht="15" hidden="1" customHeight="1">
      <c r="A535" s="30">
        <v>45839</v>
      </c>
      <c r="B535" s="8" t="s">
        <v>148</v>
      </c>
      <c r="C535" s="32">
        <f>190568+20</f>
        <v>190588</v>
      </c>
      <c r="D535" s="53">
        <v>22</v>
      </c>
      <c r="E535" s="6"/>
      <c r="F535" s="6"/>
      <c r="G535">
        <f>_xlfn.XLOOKUP(Tanqueos[[#This Row],[PLACA]],[1]Hoja1!$A:$A,[1]Hoja1!$G:$G,0)</f>
        <v>15</v>
      </c>
      <c r="H535" s="11"/>
    </row>
    <row r="536" spans="1:8" ht="15" hidden="1" customHeight="1">
      <c r="A536" s="30">
        <v>45839</v>
      </c>
      <c r="B536" s="8" t="s">
        <v>37</v>
      </c>
      <c r="C536" s="32">
        <v>141359</v>
      </c>
      <c r="D536" s="53">
        <v>11</v>
      </c>
      <c r="E536" s="6"/>
      <c r="F536" s="6"/>
      <c r="G536">
        <f>_xlfn.XLOOKUP(Tanqueos[[#This Row],[PLACA]],[1]Hoja1!$A:$A,[1]Hoja1!$G:$G,0)</f>
        <v>32</v>
      </c>
      <c r="H536" s="11"/>
    </row>
    <row r="537" spans="1:8" ht="15" hidden="1" customHeight="1">
      <c r="A537" s="30">
        <v>45839</v>
      </c>
      <c r="B537" s="8" t="s">
        <v>21</v>
      </c>
      <c r="C537" s="32">
        <v>60025</v>
      </c>
      <c r="D537" s="53">
        <v>8</v>
      </c>
      <c r="E537" s="6"/>
      <c r="F537" s="6"/>
      <c r="G537">
        <f>_xlfn.XLOOKUP(Tanqueos[[#This Row],[PLACA]],[1]Hoja1!$A:$A,[1]Hoja1!$G:$G,0)</f>
        <v>33</v>
      </c>
      <c r="H537" s="11"/>
    </row>
    <row r="538" spans="1:8" ht="15" hidden="1" customHeight="1">
      <c r="A538" s="30">
        <v>45839</v>
      </c>
      <c r="B538" s="8" t="s">
        <v>24</v>
      </c>
      <c r="C538" s="32">
        <v>99003</v>
      </c>
      <c r="D538" s="53">
        <v>5</v>
      </c>
      <c r="E538" s="6"/>
      <c r="F538" s="6"/>
      <c r="G538">
        <f>_xlfn.XLOOKUP(Tanqueos[[#This Row],[PLACA]],[1]Hoja1!$A:$A,[1]Hoja1!$G:$G,0)</f>
        <v>33</v>
      </c>
      <c r="H538" s="11"/>
    </row>
    <row r="539" spans="1:8" ht="15" hidden="1" customHeight="1">
      <c r="A539" s="30">
        <v>45839</v>
      </c>
      <c r="B539" s="8" t="s">
        <v>45</v>
      </c>
      <c r="C539" s="32">
        <v>170800</v>
      </c>
      <c r="D539" s="53">
        <v>10</v>
      </c>
      <c r="E539" s="6"/>
      <c r="F539" s="6"/>
      <c r="G539">
        <f>_xlfn.XLOOKUP(Tanqueos[[#This Row],[PLACA]],[1]Hoja1!$A:$A,[1]Hoja1!$G:$G,0)</f>
        <v>29</v>
      </c>
      <c r="H539" s="11"/>
    </row>
    <row r="540" spans="1:8" ht="15" hidden="1" customHeight="1">
      <c r="A540" s="30">
        <v>45839</v>
      </c>
      <c r="B540" s="8" t="s">
        <v>82</v>
      </c>
      <c r="C540" s="32">
        <v>461165</v>
      </c>
      <c r="D540" s="53">
        <v>9</v>
      </c>
      <c r="E540" s="6"/>
      <c r="F540" s="6"/>
      <c r="G540">
        <f>_xlfn.XLOOKUP(Tanqueos[[#This Row],[PLACA]],[1]Hoja1!$A:$A,[1]Hoja1!$G:$G,0)</f>
        <v>38</v>
      </c>
      <c r="H540" s="11"/>
    </row>
    <row r="541" spans="1:8" ht="15" hidden="1" customHeight="1">
      <c r="A541" s="30">
        <v>45839</v>
      </c>
      <c r="B541" s="8" t="s">
        <v>65</v>
      </c>
      <c r="C541" s="32">
        <v>64935</v>
      </c>
      <c r="D541" s="53">
        <v>6</v>
      </c>
      <c r="E541" s="6"/>
      <c r="F541" s="6"/>
      <c r="G541">
        <f>_xlfn.XLOOKUP(Tanqueos[[#This Row],[PLACA]],[1]Hoja1!$A:$A,[1]Hoja1!$G:$G,0)</f>
        <v>31</v>
      </c>
      <c r="H541" s="11"/>
    </row>
    <row r="542" spans="1:8" ht="15" hidden="1" customHeight="1">
      <c r="A542" s="30">
        <v>45839</v>
      </c>
      <c r="B542" s="8" t="s">
        <v>41</v>
      </c>
      <c r="C542" s="32">
        <v>51964</v>
      </c>
      <c r="D542" s="53">
        <v>9</v>
      </c>
      <c r="E542" s="6"/>
      <c r="F542" s="6"/>
      <c r="G542">
        <f>_xlfn.XLOOKUP(Tanqueos[[#This Row],[PLACA]],[1]Hoja1!$A:$A,[1]Hoja1!$G:$G,0)</f>
        <v>33</v>
      </c>
      <c r="H542" s="11"/>
    </row>
    <row r="543" spans="1:8" ht="15" hidden="1" customHeight="1">
      <c r="A543" s="30">
        <v>45839</v>
      </c>
      <c r="B543" s="8" t="s">
        <v>101</v>
      </c>
      <c r="C543" s="32">
        <v>612739</v>
      </c>
      <c r="D543" s="53">
        <v>10</v>
      </c>
      <c r="E543" s="6"/>
      <c r="F543" s="6"/>
      <c r="G543">
        <f>_xlfn.XLOOKUP(Tanqueos[[#This Row],[PLACA]],[1]Hoja1!$A:$A,[1]Hoja1!$G:$G,0)</f>
        <v>17</v>
      </c>
      <c r="H543" s="11"/>
    </row>
    <row r="544" spans="1:8" ht="15" hidden="1" customHeight="1">
      <c r="A544" s="30">
        <v>45839</v>
      </c>
      <c r="B544" s="8" t="s">
        <v>56</v>
      </c>
      <c r="C544" s="32">
        <v>10005</v>
      </c>
      <c r="D544" s="53">
        <v>10</v>
      </c>
      <c r="E544" s="6"/>
      <c r="F544" s="6"/>
      <c r="G544">
        <f>_xlfn.XLOOKUP(Tanqueos[[#This Row],[PLACA]],[1]Hoja1!$A:$A,[1]Hoja1!$G:$G,0)</f>
        <v>33</v>
      </c>
      <c r="H544" s="11"/>
    </row>
    <row r="545" spans="1:8" ht="15" hidden="1" customHeight="1">
      <c r="A545" s="30">
        <v>45839</v>
      </c>
      <c r="B545" s="8" t="s">
        <v>26</v>
      </c>
      <c r="C545" s="32">
        <v>624483</v>
      </c>
      <c r="D545" s="53">
        <v>10</v>
      </c>
      <c r="E545" s="6"/>
      <c r="F545" s="6"/>
      <c r="G545">
        <f>_xlfn.XLOOKUP(Tanqueos[[#This Row],[PLACA]],[1]Hoja1!$A:$A,[1]Hoja1!$G:$G,0)</f>
        <v>17</v>
      </c>
      <c r="H545" s="11"/>
    </row>
    <row r="546" spans="1:8" ht="15" hidden="1" customHeight="1">
      <c r="A546" s="30">
        <v>45839</v>
      </c>
      <c r="B546" s="8" t="s">
        <v>62</v>
      </c>
      <c r="C546" s="32">
        <v>193794</v>
      </c>
      <c r="D546" s="53">
        <v>5.14</v>
      </c>
      <c r="E546" s="6"/>
      <c r="F546" s="6"/>
      <c r="G546">
        <f>_xlfn.XLOOKUP(Tanqueos[[#This Row],[PLACA]],[1]Hoja1!$A:$A,[1]Hoja1!$G:$G,0)</f>
        <v>39</v>
      </c>
      <c r="H546" s="11"/>
    </row>
    <row r="547" spans="1:8" ht="15" hidden="1" customHeight="1">
      <c r="A547" s="30">
        <v>45839</v>
      </c>
      <c r="B547" s="8" t="s">
        <v>62</v>
      </c>
      <c r="C547" s="32">
        <v>194129</v>
      </c>
      <c r="D547" s="53">
        <v>10</v>
      </c>
      <c r="E547" s="6"/>
      <c r="F547" s="6"/>
      <c r="G547">
        <f>_xlfn.XLOOKUP(Tanqueos[[#This Row],[PLACA]],[1]Hoja1!$A:$A,[1]Hoja1!$G:$G,0)</f>
        <v>39</v>
      </c>
      <c r="H547" s="11"/>
    </row>
    <row r="548" spans="1:8" ht="15" hidden="1" customHeight="1">
      <c r="A548" s="30">
        <v>45839</v>
      </c>
      <c r="B548" s="8" t="s">
        <v>58</v>
      </c>
      <c r="C548" s="32">
        <v>11623</v>
      </c>
      <c r="D548" s="53">
        <v>9</v>
      </c>
      <c r="E548" s="6" t="s">
        <v>100</v>
      </c>
      <c r="F548" s="6"/>
      <c r="G548">
        <f>_xlfn.XLOOKUP(Tanqueos[[#This Row],[PLACA]],[1]Hoja1!$A:$A,[1]Hoja1!$G:$G,0)</f>
        <v>35</v>
      </c>
      <c r="H548" s="11"/>
    </row>
    <row r="549" spans="1:8" ht="15" hidden="1" customHeight="1">
      <c r="A549" s="30">
        <v>45839</v>
      </c>
      <c r="B549" s="8" t="s">
        <v>67</v>
      </c>
      <c r="C549" s="32">
        <v>991763</v>
      </c>
      <c r="D549" s="53">
        <v>18</v>
      </c>
      <c r="E549" s="6" t="s">
        <v>100</v>
      </c>
      <c r="F549" s="6"/>
      <c r="G549">
        <f>_xlfn.XLOOKUP(Tanqueos[[#This Row],[PLACA]],[1]Hoja1!$A:$A,[1]Hoja1!$G:$G,0)</f>
        <v>19</v>
      </c>
      <c r="H549" s="11"/>
    </row>
    <row r="550" spans="1:8" ht="15" hidden="1" customHeight="1">
      <c r="A550" s="30">
        <v>45839</v>
      </c>
      <c r="B550" s="8" t="s">
        <v>29</v>
      </c>
      <c r="C550" s="32">
        <v>416832</v>
      </c>
      <c r="D550" s="53">
        <v>12</v>
      </c>
      <c r="E550" s="6"/>
      <c r="F550" s="6"/>
      <c r="G550">
        <f>_xlfn.XLOOKUP(Tanqueos[[#This Row],[PLACA]],[1]Hoja1!$A:$A,[1]Hoja1!$G:$G,0)</f>
        <v>33</v>
      </c>
      <c r="H550" s="11"/>
    </row>
    <row r="551" spans="1:8" ht="15" hidden="1" customHeight="1">
      <c r="A551" s="30">
        <v>45839</v>
      </c>
      <c r="B551" s="8" t="s">
        <v>15</v>
      </c>
      <c r="C551" s="32">
        <v>173378</v>
      </c>
      <c r="D551" s="53">
        <v>16</v>
      </c>
      <c r="E551" s="6"/>
      <c r="F551" s="6"/>
      <c r="G551">
        <f>_xlfn.XLOOKUP(Tanqueos[[#This Row],[PLACA]],[1]Hoja1!$A:$A,[1]Hoja1!$G:$G,0)</f>
        <v>16</v>
      </c>
      <c r="H551" s="11"/>
    </row>
    <row r="552" spans="1:8" ht="15" hidden="1" customHeight="1">
      <c r="A552" s="30">
        <v>45839</v>
      </c>
      <c r="B552" s="8" t="s">
        <v>99</v>
      </c>
      <c r="C552" s="32">
        <v>16400</v>
      </c>
      <c r="D552" s="53">
        <v>12</v>
      </c>
      <c r="E552" s="6" t="s">
        <v>81</v>
      </c>
      <c r="F552" s="6"/>
      <c r="G552">
        <f>_xlfn.XLOOKUP(Tanqueos[[#This Row],[PLACA]],[1]Hoja1!$A:$A,[1]Hoja1!$G:$G,0)</f>
        <v>32</v>
      </c>
      <c r="H552" s="11"/>
    </row>
    <row r="553" spans="1:8" ht="15" hidden="1" customHeight="1">
      <c r="A553" s="30">
        <v>45839</v>
      </c>
      <c r="B553" s="8" t="s">
        <v>43</v>
      </c>
      <c r="C553" s="32">
        <v>14878</v>
      </c>
      <c r="D553" s="53">
        <v>9</v>
      </c>
      <c r="E553" s="6" t="s">
        <v>81</v>
      </c>
      <c r="F553" s="6"/>
      <c r="G553">
        <f>_xlfn.XLOOKUP(Tanqueos[[#This Row],[PLACA]],[1]Hoja1!$A:$A,[1]Hoja1!$G:$G,0)</f>
        <v>35</v>
      </c>
      <c r="H553" s="11"/>
    </row>
    <row r="554" spans="1:8" ht="15" hidden="1" customHeight="1">
      <c r="A554" s="30">
        <v>45839</v>
      </c>
      <c r="B554" s="8" t="s">
        <v>53</v>
      </c>
      <c r="C554" s="32">
        <v>116805</v>
      </c>
      <c r="D554" s="53">
        <v>17</v>
      </c>
      <c r="E554" s="6"/>
      <c r="F554" s="6"/>
      <c r="G554">
        <f>_xlfn.XLOOKUP(Tanqueos[[#This Row],[PLACA]],[1]Hoja1!$A:$A,[1]Hoja1!$G:$G,0)</f>
        <v>20</v>
      </c>
      <c r="H554" s="11"/>
    </row>
    <row r="555" spans="1:8" ht="15" hidden="1" customHeight="1">
      <c r="A555" s="30">
        <v>45839</v>
      </c>
      <c r="B555" s="8" t="s">
        <v>53</v>
      </c>
      <c r="C555" s="32"/>
      <c r="D555" s="53">
        <v>9</v>
      </c>
      <c r="E555" s="6" t="s">
        <v>77</v>
      </c>
      <c r="F555" s="6"/>
      <c r="G555">
        <f>_xlfn.XLOOKUP(Tanqueos[[#This Row],[PLACA]],[1]Hoja1!$A:$A,[1]Hoja1!$G:$G,0)</f>
        <v>20</v>
      </c>
      <c r="H555" s="11"/>
    </row>
    <row r="556" spans="1:8" ht="15" hidden="1" customHeight="1">
      <c r="A556" s="30">
        <v>45839</v>
      </c>
      <c r="B556" s="8" t="s">
        <v>52</v>
      </c>
      <c r="C556" s="32">
        <v>31992</v>
      </c>
      <c r="D556" s="53">
        <v>4</v>
      </c>
      <c r="E556" s="6"/>
      <c r="F556" s="6"/>
      <c r="G556">
        <f>_xlfn.XLOOKUP(Tanqueos[[#This Row],[PLACA]],[1]Hoja1!$A:$A,[1]Hoja1!$G:$G,0)</f>
        <v>33</v>
      </c>
      <c r="H556" s="11"/>
    </row>
    <row r="557" spans="1:8" ht="15" customHeight="1">
      <c r="A557" s="30">
        <v>45839</v>
      </c>
      <c r="B557" s="8" t="s">
        <v>49</v>
      </c>
      <c r="C557" s="32">
        <v>52495</v>
      </c>
      <c r="D557" s="53">
        <v>9</v>
      </c>
      <c r="E557" s="6" t="s">
        <v>81</v>
      </c>
      <c r="F557" s="6"/>
      <c r="G557">
        <f>_xlfn.XLOOKUP(Tanqueos[[#This Row],[PLACA]],[1]Hoja1!$A:$A,[1]Hoja1!$G:$G,0)</f>
        <v>35</v>
      </c>
      <c r="H557" s="11"/>
    </row>
    <row r="558" spans="1:8" ht="15" hidden="1" customHeight="1">
      <c r="A558" s="30">
        <v>45839</v>
      </c>
      <c r="B558" s="8" t="s">
        <v>16</v>
      </c>
      <c r="C558" s="32">
        <v>209654</v>
      </c>
      <c r="D558" s="53">
        <v>11</v>
      </c>
      <c r="E558" s="6" t="s">
        <v>100</v>
      </c>
      <c r="F558" s="6"/>
      <c r="G558">
        <f>_xlfn.XLOOKUP(Tanqueos[[#This Row],[PLACA]],[1]Hoja1!$A:$A,[1]Hoja1!$G:$G,0)</f>
        <v>33</v>
      </c>
      <c r="H558" s="11"/>
    </row>
    <row r="559" spans="1:8" ht="15" hidden="1" customHeight="1">
      <c r="A559" s="30">
        <v>45839</v>
      </c>
      <c r="B559" s="8" t="s">
        <v>40</v>
      </c>
      <c r="C559" s="32">
        <v>143018</v>
      </c>
      <c r="D559" s="53">
        <v>9</v>
      </c>
      <c r="E559" s="6"/>
      <c r="F559" s="6"/>
      <c r="G559">
        <f>_xlfn.XLOOKUP(Tanqueos[[#This Row],[PLACA]],[1]Hoja1!$A:$A,[1]Hoja1!$G:$G,0)</f>
        <v>33</v>
      </c>
      <c r="H559" s="11"/>
    </row>
    <row r="560" spans="1:8" ht="15" hidden="1" customHeight="1">
      <c r="A560" s="30">
        <v>45839</v>
      </c>
      <c r="B560" s="8" t="s">
        <v>28</v>
      </c>
      <c r="C560" s="32">
        <v>215249</v>
      </c>
      <c r="D560" s="53">
        <v>9</v>
      </c>
      <c r="E560" s="6"/>
      <c r="F560" s="6"/>
      <c r="G560">
        <f>_xlfn.XLOOKUP(Tanqueos[[#This Row],[PLACA]],[1]Hoja1!$A:$A,[1]Hoja1!$G:$G,0)</f>
        <v>43</v>
      </c>
      <c r="H560" s="11"/>
    </row>
    <row r="561" spans="1:8" ht="15" hidden="1" customHeight="1">
      <c r="A561" s="30">
        <v>45839</v>
      </c>
      <c r="B561" s="8" t="s">
        <v>32</v>
      </c>
      <c r="C561" s="32">
        <v>37471</v>
      </c>
      <c r="D561" s="53">
        <v>8</v>
      </c>
      <c r="E561" s="6" t="s">
        <v>81</v>
      </c>
      <c r="F561" s="6"/>
      <c r="G561">
        <f>_xlfn.XLOOKUP(Tanqueos[[#This Row],[PLACA]],[1]Hoja1!$A:$A,[1]Hoja1!$G:$G,0)</f>
        <v>30</v>
      </c>
      <c r="H561" s="11"/>
    </row>
    <row r="562" spans="1:8" ht="15" hidden="1" customHeight="1">
      <c r="A562" s="30">
        <v>45839</v>
      </c>
      <c r="B562" s="8" t="s">
        <v>70</v>
      </c>
      <c r="C562" s="32">
        <v>237758</v>
      </c>
      <c r="D562" s="53">
        <v>9</v>
      </c>
      <c r="E562" s="6" t="s">
        <v>100</v>
      </c>
      <c r="F562" s="6"/>
      <c r="G562">
        <f>_xlfn.XLOOKUP(Tanqueos[[#This Row],[PLACA]],[1]Hoja1!$A:$A,[1]Hoja1!$G:$G,0)</f>
        <v>33</v>
      </c>
      <c r="H562" s="11"/>
    </row>
    <row r="563" spans="1:8" ht="15" hidden="1" customHeight="1">
      <c r="A563" s="30">
        <v>45839</v>
      </c>
      <c r="B563" s="8" t="s">
        <v>88</v>
      </c>
      <c r="C563" s="32">
        <v>431401</v>
      </c>
      <c r="D563" s="53">
        <v>10</v>
      </c>
      <c r="E563" s="6" t="s">
        <v>100</v>
      </c>
      <c r="F563" s="6"/>
      <c r="G563">
        <f>_xlfn.XLOOKUP(Tanqueos[[#This Row],[PLACA]],[1]Hoja1!$A:$A,[1]Hoja1!$G:$G,0)</f>
        <v>21</v>
      </c>
      <c r="H563" s="11"/>
    </row>
    <row r="564" spans="1:8" ht="15" hidden="1" customHeight="1">
      <c r="A564" s="30">
        <v>45839</v>
      </c>
      <c r="B564" s="8" t="s">
        <v>55</v>
      </c>
      <c r="C564" s="32">
        <v>200901</v>
      </c>
      <c r="D564" s="53">
        <v>11</v>
      </c>
      <c r="E564" s="6"/>
      <c r="F564" s="6"/>
      <c r="G564">
        <f>_xlfn.XLOOKUP(Tanqueos[[#This Row],[PLACA]],[1]Hoja1!$A:$A,[1]Hoja1!$G:$G,0)</f>
        <v>38</v>
      </c>
      <c r="H564" s="11"/>
    </row>
    <row r="565" spans="1:8" ht="15" hidden="1" customHeight="1">
      <c r="A565" s="30">
        <v>45839</v>
      </c>
      <c r="B565" s="8" t="s">
        <v>101</v>
      </c>
      <c r="C565" s="32">
        <v>612909</v>
      </c>
      <c r="D565" s="53">
        <v>13</v>
      </c>
      <c r="E565" s="6" t="s">
        <v>100</v>
      </c>
      <c r="F565" s="6"/>
      <c r="G565">
        <f>_xlfn.XLOOKUP(Tanqueos[[#This Row],[PLACA]],[1]Hoja1!$A:$A,[1]Hoja1!$G:$G,0)</f>
        <v>17</v>
      </c>
      <c r="H565" s="11"/>
    </row>
    <row r="566" spans="1:8" ht="15" hidden="1" customHeight="1">
      <c r="A566" s="30">
        <v>45839</v>
      </c>
      <c r="B566" s="8" t="s">
        <v>20</v>
      </c>
      <c r="C566" s="32">
        <v>203219</v>
      </c>
      <c r="D566" s="53">
        <v>10</v>
      </c>
      <c r="E566" s="6" t="s">
        <v>100</v>
      </c>
      <c r="F566" s="6"/>
      <c r="G566">
        <f>_xlfn.XLOOKUP(Tanqueos[[#This Row],[PLACA]],[1]Hoja1!$A:$A,[1]Hoja1!$G:$G,0)</f>
        <v>26</v>
      </c>
      <c r="H566" s="11"/>
    </row>
    <row r="567" spans="1:8" ht="15" hidden="1" customHeight="1">
      <c r="A567" s="30">
        <v>45839</v>
      </c>
      <c r="B567" s="8" t="s">
        <v>68</v>
      </c>
      <c r="C567" s="32"/>
      <c r="D567" s="53">
        <v>15</v>
      </c>
      <c r="E567" s="6" t="s">
        <v>146</v>
      </c>
      <c r="F567" s="6"/>
      <c r="G567">
        <f>_xlfn.XLOOKUP(Tanqueos[[#This Row],[PLACA]],[1]Hoja1!$A:$A,[1]Hoja1!$G:$G,0)</f>
        <v>33</v>
      </c>
      <c r="H567" s="11"/>
    </row>
    <row r="568" spans="1:8" ht="15" hidden="1" customHeight="1">
      <c r="A568" s="30">
        <v>45839</v>
      </c>
      <c r="B568" s="8" t="s">
        <v>44</v>
      </c>
      <c r="C568" s="32">
        <v>3757</v>
      </c>
      <c r="D568" s="53">
        <v>10</v>
      </c>
      <c r="E568" s="6" t="s">
        <v>81</v>
      </c>
      <c r="F568" s="6"/>
      <c r="G568">
        <f>_xlfn.XLOOKUP(Tanqueos[[#This Row],[PLACA]],[1]Hoja1!$A:$A,[1]Hoja1!$G:$G,0)</f>
        <v>35</v>
      </c>
      <c r="H568" s="11"/>
    </row>
    <row r="569" spans="1:8" ht="15" hidden="1" customHeight="1">
      <c r="A569" s="30">
        <v>45839</v>
      </c>
      <c r="B569" s="8" t="s">
        <v>141</v>
      </c>
      <c r="C569" s="32">
        <v>304703</v>
      </c>
      <c r="D569" s="53">
        <v>10</v>
      </c>
      <c r="E569" s="6"/>
      <c r="F569" s="6"/>
      <c r="G569">
        <f>_xlfn.XLOOKUP(Tanqueos[[#This Row],[PLACA]],[1]Hoja1!$A:$A,[1]Hoja1!$G:$G,0)</f>
        <v>21</v>
      </c>
      <c r="H569" s="11"/>
    </row>
    <row r="570" spans="1:8" ht="15" hidden="1" customHeight="1">
      <c r="A570" s="30">
        <v>45839</v>
      </c>
      <c r="B570" s="8" t="s">
        <v>35</v>
      </c>
      <c r="C570" s="32">
        <v>57075</v>
      </c>
      <c r="D570" s="53">
        <v>8</v>
      </c>
      <c r="E570" s="6"/>
      <c r="F570" s="6"/>
      <c r="G570">
        <f>_xlfn.XLOOKUP(Tanqueos[[#This Row],[PLACA]],[1]Hoja1!$A:$A,[1]Hoja1!$G:$G,0)</f>
        <v>35</v>
      </c>
      <c r="H570" s="11"/>
    </row>
    <row r="571" spans="1:8" ht="15" hidden="1" customHeight="1">
      <c r="A571" s="30">
        <v>45839</v>
      </c>
      <c r="B571" s="8" t="s">
        <v>11</v>
      </c>
      <c r="C571" s="32">
        <v>52377</v>
      </c>
      <c r="D571" s="53">
        <v>11</v>
      </c>
      <c r="E571" s="6"/>
      <c r="F571" s="6"/>
      <c r="G571">
        <f>_xlfn.XLOOKUP(Tanqueos[[#This Row],[PLACA]],[1]Hoja1!$A:$A,[1]Hoja1!$G:$G,0)</f>
        <v>35</v>
      </c>
      <c r="H571" s="11"/>
    </row>
    <row r="572" spans="1:8" ht="15" hidden="1" customHeight="1">
      <c r="A572" s="30">
        <v>45839</v>
      </c>
      <c r="B572" s="8" t="s">
        <v>41</v>
      </c>
      <c r="C572" s="32">
        <v>52270</v>
      </c>
      <c r="D572" s="53">
        <v>9</v>
      </c>
      <c r="E572" s="6"/>
      <c r="F572" s="6"/>
      <c r="G572">
        <f>_xlfn.XLOOKUP(Tanqueos[[#This Row],[PLACA]],[1]Hoja1!$A:$A,[1]Hoja1!$G:$G,0)</f>
        <v>33</v>
      </c>
      <c r="H572" s="11"/>
    </row>
    <row r="573" spans="1:8" ht="15" hidden="1" customHeight="1">
      <c r="A573" s="29">
        <v>45839</v>
      </c>
      <c r="B573" s="8" t="s">
        <v>134</v>
      </c>
      <c r="C573" s="33">
        <v>428483</v>
      </c>
      <c r="D573" s="54">
        <v>35</v>
      </c>
      <c r="E573" s="6"/>
      <c r="F573" s="6"/>
      <c r="G573">
        <f>_xlfn.XLOOKUP(Tanqueos[[#This Row],[PLACA]],[1]Hoja1!$A:$A,[1]Hoja1!$G:$G,0)</f>
        <v>12</v>
      </c>
      <c r="H573" s="11"/>
    </row>
    <row r="574" spans="1:8" ht="15" hidden="1" customHeight="1">
      <c r="A574" s="30">
        <v>45839</v>
      </c>
      <c r="B574" s="8" t="s">
        <v>134</v>
      </c>
      <c r="C574" s="32">
        <v>428898</v>
      </c>
      <c r="D574" s="53">
        <v>35</v>
      </c>
      <c r="E574" s="6"/>
      <c r="F574" s="6"/>
      <c r="G574">
        <f>_xlfn.XLOOKUP(Tanqueos[[#This Row],[PLACA]],[1]Hoja1!$A:$A,[1]Hoja1!$G:$G,0)</f>
        <v>12</v>
      </c>
      <c r="H574" s="11"/>
    </row>
    <row r="575" spans="1:8" ht="15" hidden="1" customHeight="1">
      <c r="A575" s="30">
        <v>45839</v>
      </c>
      <c r="B575" s="8" t="s">
        <v>18</v>
      </c>
      <c r="C575" s="32">
        <v>155825</v>
      </c>
      <c r="D575" s="53">
        <v>9</v>
      </c>
      <c r="E575" s="6"/>
      <c r="F575" s="6"/>
      <c r="G575">
        <f>_xlfn.XLOOKUP(Tanqueos[[#This Row],[PLACA]],[1]Hoja1!$A:$A,[1]Hoja1!$G:$G,0)</f>
        <v>42</v>
      </c>
      <c r="H575" s="11"/>
    </row>
    <row r="576" spans="1:8" ht="15" hidden="1" customHeight="1">
      <c r="A576" s="29">
        <v>45839</v>
      </c>
      <c r="B576" s="8" t="s">
        <v>83</v>
      </c>
      <c r="C576" s="32"/>
      <c r="D576" s="54">
        <v>35</v>
      </c>
      <c r="E576" s="6"/>
      <c r="F576" s="6"/>
      <c r="G576">
        <f>_xlfn.XLOOKUP(Tanqueos[[#This Row],[PLACA]],[1]Hoja1!$A:$A,[1]Hoja1!$G:$G,0)</f>
        <v>12</v>
      </c>
      <c r="H576" s="11"/>
    </row>
    <row r="577" spans="1:8" ht="15" hidden="1" customHeight="1">
      <c r="A577" s="30">
        <v>45839</v>
      </c>
      <c r="B577" s="8" t="s">
        <v>83</v>
      </c>
      <c r="C577" s="32"/>
      <c r="D577" s="53">
        <v>35</v>
      </c>
      <c r="E577" s="6"/>
      <c r="F577" s="6"/>
      <c r="G577">
        <f>_xlfn.XLOOKUP(Tanqueos[[#This Row],[PLACA]],[1]Hoja1!$A:$A,[1]Hoja1!$G:$G,0)</f>
        <v>12</v>
      </c>
      <c r="H577" s="11"/>
    </row>
    <row r="578" spans="1:8" ht="15" hidden="1" customHeight="1">
      <c r="A578" s="29">
        <v>45839</v>
      </c>
      <c r="B578" s="8" t="s">
        <v>17</v>
      </c>
      <c r="C578" s="33">
        <v>640865</v>
      </c>
      <c r="D578" s="54">
        <v>28</v>
      </c>
      <c r="E578" s="11"/>
      <c r="F578" s="11"/>
      <c r="G578">
        <f>_xlfn.XLOOKUP(Tanqueos[[#This Row],[PLACA]],[1]Hoja1!$A:$A,[1]Hoja1!$G:$G,0)</f>
        <v>14</v>
      </c>
      <c r="H578" s="11"/>
    </row>
    <row r="579" spans="1:8" ht="15" hidden="1" customHeight="1">
      <c r="A579" s="30">
        <v>45839</v>
      </c>
      <c r="B579" s="8" t="s">
        <v>54</v>
      </c>
      <c r="C579" s="32">
        <v>5202</v>
      </c>
      <c r="D579" s="53">
        <v>10</v>
      </c>
      <c r="E579" s="6"/>
      <c r="F579" s="6"/>
      <c r="G579">
        <f>_xlfn.XLOOKUP(Tanqueos[[#This Row],[PLACA]],[1]Hoja1!$A:$A,[1]Hoja1!$G:$G,0)</f>
        <v>31</v>
      </c>
      <c r="H579" s="11"/>
    </row>
    <row r="580" spans="1:8" ht="15" hidden="1" customHeight="1">
      <c r="A580" s="30">
        <v>45839</v>
      </c>
      <c r="B580" s="8" t="s">
        <v>71</v>
      </c>
      <c r="C580" s="33">
        <v>732149</v>
      </c>
      <c r="D580" s="53">
        <v>17.097999999999999</v>
      </c>
      <c r="E580" s="6"/>
      <c r="F580" s="6"/>
      <c r="G580">
        <f>_xlfn.XLOOKUP(Tanqueos[[#This Row],[PLACA]],[1]Hoja1!$A:$A,[1]Hoja1!$G:$G,0)</f>
        <v>33</v>
      </c>
      <c r="H580" s="11"/>
    </row>
    <row r="581" spans="1:8" ht="15" hidden="1" customHeight="1">
      <c r="A581" s="30">
        <v>45840</v>
      </c>
      <c r="B581" s="8" t="s">
        <v>51</v>
      </c>
      <c r="C581" s="32">
        <v>857782</v>
      </c>
      <c r="D581" s="53">
        <v>35</v>
      </c>
      <c r="E581" s="6"/>
      <c r="F581" s="6"/>
      <c r="G581">
        <f>_xlfn.XLOOKUP(Tanqueos[[#This Row],[PLACA]],[1]Hoja1!$A:$A,[1]Hoja1!$G:$G,0)</f>
        <v>19</v>
      </c>
      <c r="H581" s="11"/>
    </row>
    <row r="582" spans="1:8" ht="15" hidden="1" customHeight="1">
      <c r="A582" s="29">
        <v>45840</v>
      </c>
      <c r="B582" s="8" t="s">
        <v>120</v>
      </c>
      <c r="C582" s="33">
        <v>327144</v>
      </c>
      <c r="D582" s="54">
        <v>13</v>
      </c>
      <c r="E582" s="11"/>
      <c r="F582" s="11"/>
      <c r="G582">
        <f>_xlfn.XLOOKUP(Tanqueos[[#This Row],[PLACA]],[1]Hoja1!$A:$A,[1]Hoja1!$G:$G,0)</f>
        <v>38</v>
      </c>
      <c r="H582" s="11"/>
    </row>
    <row r="583" spans="1:8" ht="15" hidden="1" customHeight="1">
      <c r="A583" s="30">
        <v>45840</v>
      </c>
      <c r="B583" s="8" t="s">
        <v>8</v>
      </c>
      <c r="C583" s="32">
        <v>167227</v>
      </c>
      <c r="D583" s="53">
        <v>8</v>
      </c>
      <c r="E583" s="6"/>
      <c r="F583" s="6"/>
      <c r="G583">
        <f>_xlfn.XLOOKUP(Tanqueos[[#This Row],[PLACA]],[1]Hoja1!$A:$A,[1]Hoja1!$G:$G,0)</f>
        <v>42</v>
      </c>
      <c r="H583" s="11"/>
    </row>
    <row r="584" spans="1:8" ht="15" hidden="1" customHeight="1">
      <c r="A584" s="29">
        <v>45840</v>
      </c>
      <c r="B584" s="8" t="s">
        <v>26</v>
      </c>
      <c r="C584" s="33">
        <v>624611</v>
      </c>
      <c r="D584" s="54">
        <v>10</v>
      </c>
      <c r="E584" s="11"/>
      <c r="F584" s="11"/>
      <c r="G584">
        <f>_xlfn.XLOOKUP(Tanqueos[[#This Row],[PLACA]],[1]Hoja1!$A:$A,[1]Hoja1!$G:$G,0)</f>
        <v>17</v>
      </c>
      <c r="H584" s="11"/>
    </row>
    <row r="585" spans="1:8" ht="15" hidden="1" customHeight="1">
      <c r="A585" s="30">
        <v>45840</v>
      </c>
      <c r="B585" s="8" t="s">
        <v>73</v>
      </c>
      <c r="C585" s="32">
        <v>168798</v>
      </c>
      <c r="D585" s="53">
        <v>9.9640000000000004</v>
      </c>
      <c r="E585" s="6"/>
      <c r="F585" s="6"/>
      <c r="G585">
        <f>_xlfn.XLOOKUP(Tanqueos[[#This Row],[PLACA]],[1]Hoja1!$A:$A,[1]Hoja1!$G:$G,0)</f>
        <v>38</v>
      </c>
      <c r="H585" s="11"/>
    </row>
    <row r="586" spans="1:8" ht="15" hidden="1" customHeight="1">
      <c r="A586" s="30">
        <v>45840</v>
      </c>
      <c r="B586" s="8" t="s">
        <v>134</v>
      </c>
      <c r="C586" s="32">
        <v>429176</v>
      </c>
      <c r="D586" s="53">
        <v>25</v>
      </c>
      <c r="E586" s="6"/>
      <c r="F586" s="6"/>
      <c r="G586">
        <f>_xlfn.XLOOKUP(Tanqueos[[#This Row],[PLACA]],[1]Hoja1!$A:$A,[1]Hoja1!$G:$G,0)</f>
        <v>12</v>
      </c>
      <c r="H586" s="11"/>
    </row>
    <row r="587" spans="1:8" ht="15" hidden="1" customHeight="1">
      <c r="A587" s="30">
        <v>45840</v>
      </c>
      <c r="B587" s="8" t="s">
        <v>62</v>
      </c>
      <c r="C587" s="32">
        <v>194502</v>
      </c>
      <c r="D587" s="53">
        <v>9.7080000000000002</v>
      </c>
      <c r="E587" s="6"/>
      <c r="F587" s="6"/>
      <c r="G587">
        <f>_xlfn.XLOOKUP(Tanqueos[[#This Row],[PLACA]],[1]Hoja1!$A:$A,[1]Hoja1!$G:$G,0)</f>
        <v>39</v>
      </c>
      <c r="H587" s="11"/>
    </row>
    <row r="588" spans="1:8" ht="15" hidden="1" customHeight="1">
      <c r="A588" s="29">
        <v>45840</v>
      </c>
      <c r="B588" s="8" t="s">
        <v>101</v>
      </c>
      <c r="C588" s="33">
        <v>613095</v>
      </c>
      <c r="D588" s="54">
        <v>15</v>
      </c>
      <c r="E588" s="11"/>
      <c r="F588" s="11"/>
      <c r="G588">
        <f>_xlfn.XLOOKUP(Tanqueos[[#This Row],[PLACA]],[1]Hoja1!$A:$A,[1]Hoja1!$G:$G,0)</f>
        <v>17</v>
      </c>
      <c r="H588" s="11"/>
    </row>
    <row r="589" spans="1:8" ht="15" hidden="1" customHeight="1">
      <c r="A589" s="30">
        <v>45840</v>
      </c>
      <c r="B589" s="8" t="s">
        <v>12</v>
      </c>
      <c r="C589" s="32">
        <v>55130</v>
      </c>
      <c r="D589" s="53">
        <v>9</v>
      </c>
      <c r="E589" s="6"/>
      <c r="F589" s="6"/>
      <c r="G589">
        <f>_xlfn.XLOOKUP(Tanqueos[[#This Row],[PLACA]],[1]Hoja1!$A:$A,[1]Hoja1!$G:$G,0)</f>
        <v>33</v>
      </c>
      <c r="H589" s="11"/>
    </row>
    <row r="590" spans="1:8" ht="15" hidden="1" customHeight="1">
      <c r="A590" s="30">
        <v>45840</v>
      </c>
      <c r="B590" s="8" t="s">
        <v>65</v>
      </c>
      <c r="C590" s="32">
        <v>65075</v>
      </c>
      <c r="D590" s="53">
        <v>7</v>
      </c>
      <c r="E590" s="6"/>
      <c r="F590" s="6"/>
      <c r="G590">
        <f>_xlfn.XLOOKUP(Tanqueos[[#This Row],[PLACA]],[1]Hoja1!$A:$A,[1]Hoja1!$G:$G,0)</f>
        <v>31</v>
      </c>
      <c r="H590" s="11"/>
    </row>
    <row r="591" spans="1:8" ht="15" hidden="1" customHeight="1">
      <c r="A591" s="30">
        <v>45840</v>
      </c>
      <c r="B591" s="8" t="s">
        <v>10</v>
      </c>
      <c r="C591" s="32">
        <v>142417</v>
      </c>
      <c r="D591" s="53">
        <v>9.5470000000000006</v>
      </c>
      <c r="E591" s="6"/>
      <c r="F591" s="6"/>
      <c r="G591">
        <f>_xlfn.XLOOKUP(Tanqueos[[#This Row],[PLACA]],[1]Hoja1!$A:$A,[1]Hoja1!$G:$G,0)</f>
        <v>40</v>
      </c>
      <c r="H591" s="11"/>
    </row>
    <row r="592" spans="1:8" ht="15" hidden="1" customHeight="1">
      <c r="A592" s="30">
        <v>45840</v>
      </c>
      <c r="B592" s="8" t="s">
        <v>61</v>
      </c>
      <c r="C592" s="32"/>
      <c r="D592" s="53">
        <v>12</v>
      </c>
      <c r="E592" s="6"/>
      <c r="F592" s="6"/>
      <c r="G592">
        <f>_xlfn.XLOOKUP(Tanqueos[[#This Row],[PLACA]],[1]Hoja1!$A:$A,[1]Hoja1!$G:$G,0)</f>
        <v>29</v>
      </c>
      <c r="H592" s="11"/>
    </row>
    <row r="593" spans="1:8" ht="15" hidden="1" customHeight="1">
      <c r="A593" s="30">
        <v>45840</v>
      </c>
      <c r="B593" s="8" t="s">
        <v>63</v>
      </c>
      <c r="C593" s="32">
        <v>13457</v>
      </c>
      <c r="D593" s="53">
        <v>9</v>
      </c>
      <c r="E593" s="6"/>
      <c r="F593" s="6"/>
      <c r="G593">
        <f>_xlfn.XLOOKUP(Tanqueos[[#This Row],[PLACA]],[1]Hoja1!$A:$A,[1]Hoja1!$G:$G,0)</f>
        <v>38</v>
      </c>
      <c r="H593" s="11"/>
    </row>
    <row r="594" spans="1:8" ht="15" hidden="1" customHeight="1">
      <c r="A594" s="30">
        <v>45840</v>
      </c>
      <c r="B594" s="8" t="s">
        <v>82</v>
      </c>
      <c r="C594" s="32">
        <v>461656</v>
      </c>
      <c r="D594" s="53">
        <v>9</v>
      </c>
      <c r="E594" s="6"/>
      <c r="F594" s="6"/>
      <c r="G594">
        <f>_xlfn.XLOOKUP(Tanqueos[[#This Row],[PLACA]],[1]Hoja1!$A:$A,[1]Hoja1!$G:$G,0)</f>
        <v>38</v>
      </c>
      <c r="H594" s="11"/>
    </row>
    <row r="595" spans="1:8" ht="15" hidden="1" customHeight="1">
      <c r="A595" s="29">
        <v>45840</v>
      </c>
      <c r="B595" s="8" t="s">
        <v>17</v>
      </c>
      <c r="C595" s="33">
        <v>641227</v>
      </c>
      <c r="D595" s="54">
        <v>28</v>
      </c>
      <c r="E595" s="11"/>
      <c r="F595" s="11"/>
      <c r="G595">
        <f>_xlfn.XLOOKUP(Tanqueos[[#This Row],[PLACA]],[1]Hoja1!$A:$A,[1]Hoja1!$G:$G,0)</f>
        <v>14</v>
      </c>
      <c r="H595" s="11"/>
    </row>
    <row r="596" spans="1:8" ht="15" hidden="1" customHeight="1">
      <c r="A596" s="29">
        <v>45840</v>
      </c>
      <c r="B596" s="8" t="s">
        <v>34</v>
      </c>
      <c r="C596" s="32">
        <v>18987</v>
      </c>
      <c r="D596" s="53">
        <v>9</v>
      </c>
      <c r="E596" s="6"/>
      <c r="F596" s="6"/>
      <c r="G596">
        <f>_xlfn.XLOOKUP(Tanqueos[[#This Row],[PLACA]],[1]Hoja1!$A:$A,[1]Hoja1!$G:$G,0)</f>
        <v>38</v>
      </c>
      <c r="H596" s="11"/>
    </row>
    <row r="597" spans="1:8" ht="15" hidden="1" customHeight="1">
      <c r="A597" s="29">
        <v>45840</v>
      </c>
      <c r="B597" s="8" t="s">
        <v>38</v>
      </c>
      <c r="C597" s="33">
        <v>447566</v>
      </c>
      <c r="D597" s="53">
        <v>30</v>
      </c>
      <c r="E597" s="6"/>
      <c r="F597" s="11"/>
      <c r="G597">
        <f>_xlfn.XLOOKUP(Tanqueos[[#This Row],[PLACA]],[1]Hoja1!$A:$A,[1]Hoja1!$G:$G,0)</f>
        <v>15</v>
      </c>
      <c r="H597" s="11"/>
    </row>
    <row r="598" spans="1:8" ht="15" hidden="1" customHeight="1">
      <c r="A598" s="30">
        <v>45840</v>
      </c>
      <c r="B598" s="8" t="s">
        <v>30</v>
      </c>
      <c r="C598" s="32">
        <v>81589</v>
      </c>
      <c r="D598" s="53">
        <v>7</v>
      </c>
      <c r="E598" s="6"/>
      <c r="F598" s="6"/>
      <c r="G598">
        <f>_xlfn.XLOOKUP(Tanqueos[[#This Row],[PLACA]],[1]Hoja1!$A:$A,[1]Hoja1!$G:$G,0)</f>
        <v>33</v>
      </c>
      <c r="H598" s="11"/>
    </row>
    <row r="599" spans="1:8" ht="15" hidden="1" customHeight="1">
      <c r="A599" s="30">
        <v>45840</v>
      </c>
      <c r="B599" s="8" t="s">
        <v>145</v>
      </c>
      <c r="C599" s="32">
        <v>208196</v>
      </c>
      <c r="D599" s="53">
        <v>9</v>
      </c>
      <c r="E599" s="6"/>
      <c r="F599" s="6"/>
      <c r="G599">
        <f>_xlfn.XLOOKUP(Tanqueos[[#This Row],[PLACA]],[1]Hoja1!$A:$A,[1]Hoja1!$G:$G,0)</f>
        <v>40</v>
      </c>
      <c r="H599" s="11"/>
    </row>
    <row r="600" spans="1:8" ht="15" hidden="1" customHeight="1">
      <c r="A600" s="30">
        <v>45840</v>
      </c>
      <c r="B600" s="8" t="s">
        <v>36</v>
      </c>
      <c r="C600" s="32">
        <v>93244</v>
      </c>
      <c r="D600" s="53">
        <v>9</v>
      </c>
      <c r="E600" s="6"/>
      <c r="F600" s="6"/>
      <c r="G600">
        <f>_xlfn.XLOOKUP(Tanqueos[[#This Row],[PLACA]],[1]Hoja1!$A:$A,[1]Hoja1!$G:$G,0)</f>
        <v>32</v>
      </c>
      <c r="H600" s="11"/>
    </row>
    <row r="601" spans="1:8" ht="15" hidden="1" customHeight="1">
      <c r="A601" s="30">
        <v>45840</v>
      </c>
      <c r="B601" s="8" t="s">
        <v>19</v>
      </c>
      <c r="C601" s="32">
        <v>108012</v>
      </c>
      <c r="D601" s="53">
        <v>20</v>
      </c>
      <c r="E601" s="6"/>
      <c r="F601" s="6"/>
      <c r="G601">
        <f>_xlfn.XLOOKUP(Tanqueos[[#This Row],[PLACA]],[1]Hoja1!$A:$A,[1]Hoja1!$G:$G,0)</f>
        <v>20</v>
      </c>
      <c r="H601" s="11"/>
    </row>
    <row r="602" spans="1:8" ht="15" hidden="1" customHeight="1">
      <c r="A602" s="30">
        <v>45840</v>
      </c>
      <c r="B602" s="8" t="s">
        <v>11</v>
      </c>
      <c r="C602" s="32">
        <v>52611</v>
      </c>
      <c r="D602" s="53">
        <v>11</v>
      </c>
      <c r="E602" s="6"/>
      <c r="F602" s="6"/>
      <c r="G602">
        <f>_xlfn.XLOOKUP(Tanqueos[[#This Row],[PLACA]],[1]Hoja1!$A:$A,[1]Hoja1!$G:$G,0)</f>
        <v>35</v>
      </c>
      <c r="H602" s="11"/>
    </row>
    <row r="603" spans="1:8" ht="15" hidden="1" customHeight="1">
      <c r="A603" s="29">
        <v>45840</v>
      </c>
      <c r="B603" s="8" t="s">
        <v>101</v>
      </c>
      <c r="C603" s="33">
        <v>613290</v>
      </c>
      <c r="D603" s="54">
        <v>15</v>
      </c>
      <c r="E603" s="11"/>
      <c r="F603" s="11"/>
      <c r="G603">
        <f>_xlfn.XLOOKUP(Tanqueos[[#This Row],[PLACA]],[1]Hoja1!$A:$A,[1]Hoja1!$G:$G,0)</f>
        <v>17</v>
      </c>
      <c r="H603" s="11"/>
    </row>
    <row r="604" spans="1:8" ht="15" hidden="1" customHeight="1">
      <c r="A604" s="30">
        <v>45840</v>
      </c>
      <c r="B604" s="8" t="s">
        <v>27</v>
      </c>
      <c r="C604" s="32">
        <v>199123</v>
      </c>
      <c r="D604" s="53">
        <v>11</v>
      </c>
      <c r="E604" s="6"/>
      <c r="F604" s="6"/>
      <c r="G604">
        <f>_xlfn.XLOOKUP(Tanqueos[[#This Row],[PLACA]],[1]Hoja1!$A:$A,[1]Hoja1!$G:$G,0)</f>
        <v>35</v>
      </c>
      <c r="H604" s="11"/>
    </row>
    <row r="605" spans="1:8" ht="15" hidden="1" customHeight="1">
      <c r="A605" s="29">
        <v>45840</v>
      </c>
      <c r="B605" s="8" t="s">
        <v>45</v>
      </c>
      <c r="C605" s="33">
        <v>170800</v>
      </c>
      <c r="D605" s="53">
        <v>10</v>
      </c>
      <c r="E605" s="6"/>
      <c r="F605" s="11"/>
      <c r="G605">
        <f>_xlfn.XLOOKUP(Tanqueos[[#This Row],[PLACA]],[1]Hoja1!$A:$A,[1]Hoja1!$G:$G,0)</f>
        <v>29</v>
      </c>
      <c r="H605" s="11"/>
    </row>
    <row r="606" spans="1:8" ht="15" hidden="1" customHeight="1">
      <c r="A606" s="29">
        <v>45840</v>
      </c>
      <c r="B606" s="8" t="s">
        <v>29</v>
      </c>
      <c r="C606" s="33">
        <v>416832</v>
      </c>
      <c r="D606" s="54">
        <v>12</v>
      </c>
      <c r="E606" s="11"/>
      <c r="F606" s="11"/>
      <c r="G606">
        <f>_xlfn.XLOOKUP(Tanqueos[[#This Row],[PLACA]],[1]Hoja1!$A:$A,[1]Hoja1!$G:$G,0)</f>
        <v>33</v>
      </c>
      <c r="H606" s="11"/>
    </row>
    <row r="607" spans="1:8" ht="15" hidden="1" customHeight="1">
      <c r="A607" s="30">
        <v>45840</v>
      </c>
      <c r="B607" s="8" t="s">
        <v>22</v>
      </c>
      <c r="C607" s="32">
        <v>167400</v>
      </c>
      <c r="D607" s="53">
        <v>9</v>
      </c>
      <c r="E607" s="6"/>
      <c r="F607" s="6"/>
      <c r="G607">
        <f>_xlfn.XLOOKUP(Tanqueos[[#This Row],[PLACA]],[1]Hoja1!$A:$A,[1]Hoja1!$G:$G,0)</f>
        <v>38</v>
      </c>
      <c r="H607" s="11"/>
    </row>
    <row r="608" spans="1:8" ht="15" customHeight="1">
      <c r="A608" s="30">
        <v>45840</v>
      </c>
      <c r="B608" s="8" t="s">
        <v>49</v>
      </c>
      <c r="C608" s="32">
        <v>52737</v>
      </c>
      <c r="D608" s="53">
        <v>8</v>
      </c>
      <c r="E608" s="6"/>
      <c r="F608" s="6"/>
      <c r="G608">
        <f>_xlfn.XLOOKUP(Tanqueos[[#This Row],[PLACA]],[1]Hoja1!$A:$A,[1]Hoja1!$G:$G,0)</f>
        <v>35</v>
      </c>
      <c r="H608" s="11"/>
    </row>
    <row r="609" spans="1:8" ht="15" hidden="1" customHeight="1">
      <c r="A609" s="30">
        <v>45840</v>
      </c>
      <c r="B609" s="8" t="s">
        <v>69</v>
      </c>
      <c r="C609" s="32">
        <v>4307</v>
      </c>
      <c r="D609" s="53">
        <v>10</v>
      </c>
      <c r="E609" s="6"/>
      <c r="F609" s="6"/>
      <c r="G609">
        <f>_xlfn.XLOOKUP(Tanqueos[[#This Row],[PLACA]],[1]Hoja1!$A:$A,[1]Hoja1!$G:$G,0)</f>
        <v>35</v>
      </c>
      <c r="H609" s="11"/>
    </row>
    <row r="610" spans="1:8" ht="15" hidden="1" customHeight="1">
      <c r="A610" s="30">
        <v>45840</v>
      </c>
      <c r="B610" s="8" t="s">
        <v>46</v>
      </c>
      <c r="C610" s="32">
        <v>144085</v>
      </c>
      <c r="D610" s="53">
        <v>8</v>
      </c>
      <c r="E610" s="6"/>
      <c r="F610" s="6"/>
      <c r="G610">
        <f>_xlfn.XLOOKUP(Tanqueos[[#This Row],[PLACA]],[1]Hoja1!$A:$A,[1]Hoja1!$G:$G,0)</f>
        <v>30</v>
      </c>
      <c r="H610" s="11"/>
    </row>
    <row r="611" spans="1:8" ht="15" hidden="1" customHeight="1">
      <c r="A611" s="29">
        <v>45840</v>
      </c>
      <c r="B611" s="8" t="s">
        <v>26</v>
      </c>
      <c r="C611" s="32">
        <v>624767</v>
      </c>
      <c r="D611" s="54">
        <v>10</v>
      </c>
      <c r="E611" s="6"/>
      <c r="F611" s="6"/>
      <c r="G611">
        <f>_xlfn.XLOOKUP(Tanqueos[[#This Row],[PLACA]],[1]Hoja1!$A:$A,[1]Hoja1!$G:$G,0)</f>
        <v>17</v>
      </c>
      <c r="H611" s="11"/>
    </row>
    <row r="612" spans="1:8" ht="15" hidden="1" customHeight="1">
      <c r="A612" s="30">
        <v>45840</v>
      </c>
      <c r="B612" s="8" t="s">
        <v>20</v>
      </c>
      <c r="C612" s="32">
        <v>203439</v>
      </c>
      <c r="D612" s="53">
        <v>10</v>
      </c>
      <c r="E612" s="6" t="s">
        <v>100</v>
      </c>
      <c r="F612" s="6"/>
      <c r="G612">
        <f>_xlfn.XLOOKUP(Tanqueos[[#This Row],[PLACA]],[1]Hoja1!$A:$A,[1]Hoja1!$G:$G,0)</f>
        <v>26</v>
      </c>
      <c r="H612" s="11"/>
    </row>
    <row r="613" spans="1:8" ht="15" hidden="1" customHeight="1">
      <c r="A613" s="30">
        <v>45840</v>
      </c>
      <c r="B613" s="8" t="s">
        <v>8</v>
      </c>
      <c r="C613" s="32">
        <v>167450</v>
      </c>
      <c r="D613" s="53">
        <v>5</v>
      </c>
      <c r="E613" s="6" t="s">
        <v>81</v>
      </c>
      <c r="F613" s="6"/>
      <c r="G613">
        <f>_xlfn.XLOOKUP(Tanqueos[[#This Row],[PLACA]],[1]Hoja1!$A:$A,[1]Hoja1!$G:$G,0)</f>
        <v>42</v>
      </c>
      <c r="H613" s="11"/>
    </row>
    <row r="614" spans="1:8" ht="15" hidden="1" customHeight="1">
      <c r="A614" s="30">
        <v>45840</v>
      </c>
      <c r="B614" s="8" t="s">
        <v>62</v>
      </c>
      <c r="C614" s="32">
        <v>194822</v>
      </c>
      <c r="D614" s="53">
        <v>8</v>
      </c>
      <c r="E614" s="6"/>
      <c r="F614" s="6"/>
      <c r="G614">
        <f>_xlfn.XLOOKUP(Tanqueos[[#This Row],[PLACA]],[1]Hoja1!$A:$A,[1]Hoja1!$G:$G,0)</f>
        <v>39</v>
      </c>
      <c r="H614" s="11"/>
    </row>
    <row r="615" spans="1:8" ht="15" hidden="1" customHeight="1">
      <c r="A615" s="30">
        <v>45840</v>
      </c>
      <c r="B615" s="8" t="s">
        <v>21</v>
      </c>
      <c r="C615" s="32">
        <v>60334</v>
      </c>
      <c r="D615" s="53">
        <v>8</v>
      </c>
      <c r="E615" s="6" t="s">
        <v>100</v>
      </c>
      <c r="F615" s="6"/>
      <c r="G615">
        <f>_xlfn.XLOOKUP(Tanqueos[[#This Row],[PLACA]],[1]Hoja1!$A:$A,[1]Hoja1!$G:$G,0)</f>
        <v>33</v>
      </c>
      <c r="H615" s="11"/>
    </row>
    <row r="616" spans="1:8" ht="15" hidden="1" customHeight="1">
      <c r="A616" s="30">
        <v>45840</v>
      </c>
      <c r="B616" s="8" t="s">
        <v>67</v>
      </c>
      <c r="C616" s="32">
        <v>992112</v>
      </c>
      <c r="D616" s="53">
        <v>15</v>
      </c>
      <c r="E616" s="6" t="s">
        <v>100</v>
      </c>
      <c r="F616" s="6"/>
      <c r="G616">
        <f>_xlfn.XLOOKUP(Tanqueos[[#This Row],[PLACA]],[1]Hoja1!$A:$A,[1]Hoja1!$G:$G,0)</f>
        <v>19</v>
      </c>
      <c r="H616" s="11"/>
    </row>
    <row r="617" spans="1:8" ht="15" hidden="1" customHeight="1">
      <c r="A617" s="30">
        <v>45840</v>
      </c>
      <c r="B617" s="8" t="s">
        <v>18</v>
      </c>
      <c r="C617" s="32">
        <v>156292</v>
      </c>
      <c r="D617" s="53">
        <v>10</v>
      </c>
      <c r="E617" s="6"/>
      <c r="F617" s="6"/>
      <c r="G617">
        <f>_xlfn.XLOOKUP(Tanqueos[[#This Row],[PLACA]],[1]Hoja1!$A:$A,[1]Hoja1!$G:$G,0)</f>
        <v>42</v>
      </c>
      <c r="H617" s="11"/>
    </row>
    <row r="618" spans="1:8" ht="15" hidden="1" customHeight="1">
      <c r="A618" s="30">
        <v>45840</v>
      </c>
      <c r="B618" s="8" t="s">
        <v>66</v>
      </c>
      <c r="C618" s="32">
        <v>196276</v>
      </c>
      <c r="D618" s="53">
        <v>10</v>
      </c>
      <c r="E618" s="6"/>
      <c r="F618" s="6"/>
      <c r="G618">
        <f>_xlfn.XLOOKUP(Tanqueos[[#This Row],[PLACA]],[1]Hoja1!$A:$A,[1]Hoja1!$G:$G,0)</f>
        <v>33</v>
      </c>
      <c r="H618" s="11"/>
    </row>
    <row r="619" spans="1:8" ht="15" hidden="1" customHeight="1">
      <c r="A619" s="30">
        <v>45840</v>
      </c>
      <c r="B619" s="8" t="s">
        <v>35</v>
      </c>
      <c r="C619" s="32">
        <v>57348</v>
      </c>
      <c r="D619" s="53">
        <v>8</v>
      </c>
      <c r="E619" s="6" t="s">
        <v>81</v>
      </c>
      <c r="F619" s="6"/>
      <c r="G619">
        <f>_xlfn.XLOOKUP(Tanqueos[[#This Row],[PLACA]],[1]Hoja1!$A:$A,[1]Hoja1!$G:$G,0)</f>
        <v>35</v>
      </c>
      <c r="H619" s="11"/>
    </row>
    <row r="620" spans="1:8" ht="15" hidden="1" customHeight="1">
      <c r="A620" s="30">
        <v>45840</v>
      </c>
      <c r="B620" s="8" t="s">
        <v>48</v>
      </c>
      <c r="C620" s="32">
        <v>4794</v>
      </c>
      <c r="D620" s="53">
        <v>10</v>
      </c>
      <c r="E620" s="6" t="s">
        <v>100</v>
      </c>
      <c r="F620" s="6"/>
      <c r="G620">
        <f>_xlfn.XLOOKUP(Tanqueos[[#This Row],[PLACA]],[1]Hoja1!$A:$A,[1]Hoja1!$G:$G,0)</f>
        <v>38</v>
      </c>
      <c r="H620" s="11" t="s">
        <v>246</v>
      </c>
    </row>
    <row r="621" spans="1:8" ht="15" hidden="1" customHeight="1">
      <c r="A621" s="30">
        <v>45840</v>
      </c>
      <c r="B621" s="8" t="s">
        <v>15</v>
      </c>
      <c r="C621" s="32">
        <v>173583</v>
      </c>
      <c r="D621" s="53">
        <v>16</v>
      </c>
      <c r="E621" s="6"/>
      <c r="F621" s="6"/>
      <c r="G621">
        <f>_xlfn.XLOOKUP(Tanqueos[[#This Row],[PLACA]],[1]Hoja1!$A:$A,[1]Hoja1!$G:$G,0)</f>
        <v>16</v>
      </c>
      <c r="H621" s="11"/>
    </row>
    <row r="622" spans="1:8" ht="15" hidden="1" customHeight="1">
      <c r="A622" s="30">
        <v>45840</v>
      </c>
      <c r="B622" s="8" t="s">
        <v>16</v>
      </c>
      <c r="C622" s="32">
        <v>209971</v>
      </c>
      <c r="D622" s="53">
        <v>10</v>
      </c>
      <c r="E622" s="6" t="s">
        <v>100</v>
      </c>
      <c r="F622" s="6"/>
      <c r="G622">
        <f>_xlfn.XLOOKUP(Tanqueos[[#This Row],[PLACA]],[1]Hoja1!$A:$A,[1]Hoja1!$G:$G,0)</f>
        <v>33</v>
      </c>
      <c r="H622" s="11"/>
    </row>
    <row r="623" spans="1:8" ht="15" hidden="1" customHeight="1">
      <c r="A623" s="30">
        <v>45840</v>
      </c>
      <c r="B623" s="8" t="s">
        <v>60</v>
      </c>
      <c r="C623" s="32">
        <v>573068</v>
      </c>
      <c r="D623" s="53">
        <v>10</v>
      </c>
      <c r="E623" s="6"/>
      <c r="F623" s="6"/>
      <c r="G623">
        <f>_xlfn.XLOOKUP(Tanqueos[[#This Row],[PLACA]],[1]Hoja1!$A:$A,[1]Hoja1!$G:$G,0)</f>
        <v>29</v>
      </c>
      <c r="H623" s="11"/>
    </row>
    <row r="624" spans="1:8" ht="15" hidden="1" customHeight="1">
      <c r="A624" s="30">
        <v>45840</v>
      </c>
      <c r="B624" s="8" t="s">
        <v>40</v>
      </c>
      <c r="C624" s="32">
        <v>143149</v>
      </c>
      <c r="D624" s="53">
        <v>9</v>
      </c>
      <c r="E624" s="6" t="s">
        <v>100</v>
      </c>
      <c r="F624" s="6"/>
      <c r="G624">
        <f>_xlfn.XLOOKUP(Tanqueos[[#This Row],[PLACA]],[1]Hoja1!$A:$A,[1]Hoja1!$G:$G,0)</f>
        <v>33</v>
      </c>
      <c r="H624" s="11"/>
    </row>
    <row r="625" spans="1:8" ht="15" hidden="1" customHeight="1">
      <c r="A625" s="30">
        <v>45840</v>
      </c>
      <c r="B625" s="8" t="s">
        <v>24</v>
      </c>
      <c r="C625" s="32">
        <v>99147</v>
      </c>
      <c r="D625" s="53">
        <v>8</v>
      </c>
      <c r="E625" s="6"/>
      <c r="F625" s="6"/>
      <c r="G625">
        <f>_xlfn.XLOOKUP(Tanqueos[[#This Row],[PLACA]],[1]Hoja1!$A:$A,[1]Hoja1!$G:$G,0)</f>
        <v>33</v>
      </c>
      <c r="H625" s="11"/>
    </row>
    <row r="626" spans="1:8" ht="15" hidden="1" customHeight="1">
      <c r="A626" s="30">
        <v>45840</v>
      </c>
      <c r="B626" s="8" t="s">
        <v>52</v>
      </c>
      <c r="C626" s="32">
        <v>32098</v>
      </c>
      <c r="D626" s="53">
        <v>4</v>
      </c>
      <c r="E626" s="6"/>
      <c r="F626" s="6"/>
      <c r="G626">
        <f>_xlfn.XLOOKUP(Tanqueos[[#This Row],[PLACA]],[1]Hoja1!$A:$A,[1]Hoja1!$G:$G,0)</f>
        <v>33</v>
      </c>
      <c r="H626" s="11"/>
    </row>
    <row r="627" spans="1:8" ht="15" hidden="1" customHeight="1">
      <c r="A627" s="30">
        <v>45840</v>
      </c>
      <c r="B627" s="8" t="s">
        <v>39</v>
      </c>
      <c r="C627" s="32">
        <v>43040</v>
      </c>
      <c r="D627" s="53">
        <v>9</v>
      </c>
      <c r="E627" s="6" t="s">
        <v>100</v>
      </c>
      <c r="F627" s="6"/>
      <c r="G627">
        <f>_xlfn.XLOOKUP(Tanqueos[[#This Row],[PLACA]],[1]Hoja1!$A:$A,[1]Hoja1!$G:$G,0)</f>
        <v>35</v>
      </c>
      <c r="H627" s="11"/>
    </row>
    <row r="628" spans="1:8" ht="15" hidden="1" customHeight="1">
      <c r="A628" s="30">
        <v>45840</v>
      </c>
      <c r="B628" s="8" t="s">
        <v>28</v>
      </c>
      <c r="C628" s="32">
        <v>215549</v>
      </c>
      <c r="D628" s="53">
        <v>9</v>
      </c>
      <c r="E628" s="6"/>
      <c r="F628" s="6"/>
      <c r="G628">
        <f>_xlfn.XLOOKUP(Tanqueos[[#This Row],[PLACA]],[1]Hoja1!$A:$A,[1]Hoja1!$G:$G,0)</f>
        <v>43</v>
      </c>
      <c r="H628" s="11"/>
    </row>
    <row r="629" spans="1:8" ht="15" hidden="1" customHeight="1">
      <c r="A629" s="29">
        <v>45840</v>
      </c>
      <c r="B629" s="8" t="s">
        <v>101</v>
      </c>
      <c r="C629" s="33">
        <v>613530</v>
      </c>
      <c r="D629" s="54">
        <v>15</v>
      </c>
      <c r="E629" s="6"/>
      <c r="F629" s="6"/>
      <c r="G629">
        <f>_xlfn.XLOOKUP(Tanqueos[[#This Row],[PLACA]],[1]Hoja1!$A:$A,[1]Hoja1!$G:$G,0)</f>
        <v>17</v>
      </c>
      <c r="H629" s="11"/>
    </row>
    <row r="630" spans="1:8" ht="15" hidden="1" customHeight="1">
      <c r="A630" s="30">
        <v>45840</v>
      </c>
      <c r="B630" s="8" t="s">
        <v>137</v>
      </c>
      <c r="C630" s="32">
        <v>73606</v>
      </c>
      <c r="D630" s="53">
        <v>10</v>
      </c>
      <c r="E630" s="6" t="s">
        <v>100</v>
      </c>
      <c r="F630" s="6"/>
      <c r="G630">
        <f>_xlfn.XLOOKUP(Tanqueos[[#This Row],[PLACA]],[1]Hoja1!$A:$A,[1]Hoja1!$G:$G,0)</f>
        <v>33</v>
      </c>
      <c r="H630" s="11"/>
    </row>
    <row r="631" spans="1:8" ht="15" hidden="1" customHeight="1">
      <c r="A631" s="30">
        <v>45840</v>
      </c>
      <c r="B631" s="8" t="s">
        <v>70</v>
      </c>
      <c r="C631" s="32">
        <v>237886</v>
      </c>
      <c r="D631" s="53">
        <v>9</v>
      </c>
      <c r="E631" s="6" t="s">
        <v>100</v>
      </c>
      <c r="F631" s="6"/>
      <c r="G631">
        <f>_xlfn.XLOOKUP(Tanqueos[[#This Row],[PLACA]],[1]Hoja1!$A:$A,[1]Hoja1!$G:$G,0)</f>
        <v>33</v>
      </c>
      <c r="H631" s="11"/>
    </row>
    <row r="632" spans="1:8" ht="15" hidden="1" customHeight="1">
      <c r="A632" s="30">
        <v>45840</v>
      </c>
      <c r="B632" s="8" t="s">
        <v>41</v>
      </c>
      <c r="C632" s="32">
        <v>52585</v>
      </c>
      <c r="D632" s="53">
        <v>9</v>
      </c>
      <c r="E632" s="6" t="s">
        <v>100</v>
      </c>
      <c r="F632" s="6"/>
      <c r="G632">
        <f>_xlfn.XLOOKUP(Tanqueos[[#This Row],[PLACA]],[1]Hoja1!$A:$A,[1]Hoja1!$G:$G,0)</f>
        <v>33</v>
      </c>
      <c r="H632" s="11"/>
    </row>
    <row r="633" spans="1:8" ht="15" hidden="1" customHeight="1">
      <c r="A633" s="30">
        <v>45840</v>
      </c>
      <c r="B633" s="8" t="s">
        <v>148</v>
      </c>
      <c r="C633" s="32">
        <v>190873</v>
      </c>
      <c r="D633" s="53">
        <v>22</v>
      </c>
      <c r="E633" s="6"/>
      <c r="F633" s="6"/>
      <c r="G633">
        <f>_xlfn.XLOOKUP(Tanqueos[[#This Row],[PLACA]],[1]Hoja1!$A:$A,[1]Hoja1!$G:$G,0)</f>
        <v>15</v>
      </c>
      <c r="H633" s="11"/>
    </row>
    <row r="634" spans="1:8" ht="15" hidden="1" customHeight="1">
      <c r="A634" s="30">
        <v>45840</v>
      </c>
      <c r="B634" s="8" t="s">
        <v>83</v>
      </c>
      <c r="C634" s="32"/>
      <c r="D634" s="53">
        <v>35</v>
      </c>
      <c r="E634" s="6"/>
      <c r="F634" s="6"/>
      <c r="G634">
        <f>_xlfn.XLOOKUP(Tanqueos[[#This Row],[PLACA]],[1]Hoja1!$A:$A,[1]Hoja1!$G:$G,0)</f>
        <v>12</v>
      </c>
      <c r="H634" s="11"/>
    </row>
    <row r="635" spans="1:8" ht="15" hidden="1" customHeight="1">
      <c r="A635" s="30">
        <v>45840</v>
      </c>
      <c r="B635" s="8" t="s">
        <v>147</v>
      </c>
      <c r="C635" s="32">
        <v>475891</v>
      </c>
      <c r="D635" s="53">
        <v>34</v>
      </c>
      <c r="E635" s="6"/>
      <c r="F635" s="6"/>
      <c r="G635">
        <f>_xlfn.XLOOKUP(Tanqueos[[#This Row],[PLACA]],[1]Hoja1!$A:$A,[1]Hoja1!$G:$G,0)</f>
        <v>15</v>
      </c>
      <c r="H635" s="11"/>
    </row>
    <row r="636" spans="1:8" ht="15" hidden="1" customHeight="1">
      <c r="A636" s="30">
        <v>45840</v>
      </c>
      <c r="B636" s="8" t="s">
        <v>53</v>
      </c>
      <c r="C636" s="32">
        <v>117437</v>
      </c>
      <c r="D636" s="53">
        <v>17</v>
      </c>
      <c r="E636" s="6"/>
      <c r="F636" s="6"/>
      <c r="G636">
        <f>_xlfn.XLOOKUP(Tanqueos[[#This Row],[PLACA]],[1]Hoja1!$A:$A,[1]Hoja1!$G:$G,0)</f>
        <v>20</v>
      </c>
      <c r="H636" s="11"/>
    </row>
    <row r="637" spans="1:8" ht="15" hidden="1" customHeight="1">
      <c r="A637" s="30">
        <v>45840</v>
      </c>
      <c r="B637" s="8" t="s">
        <v>18</v>
      </c>
      <c r="C637" s="32">
        <v>156441</v>
      </c>
      <c r="D637" s="53">
        <v>6.9989999999999997</v>
      </c>
      <c r="E637" s="6"/>
      <c r="F637" s="6"/>
      <c r="G637">
        <f>_xlfn.XLOOKUP(Tanqueos[[#This Row],[PLACA]],[1]Hoja1!$A:$A,[1]Hoja1!$G:$G,0)</f>
        <v>42</v>
      </c>
      <c r="H637" s="11"/>
    </row>
    <row r="638" spans="1:8" ht="15" hidden="1" customHeight="1">
      <c r="A638" s="30">
        <v>45841</v>
      </c>
      <c r="B638" s="8" t="s">
        <v>8</v>
      </c>
      <c r="C638" s="32">
        <v>167586</v>
      </c>
      <c r="D638" s="53">
        <v>6</v>
      </c>
      <c r="E638" s="6"/>
      <c r="F638" s="6"/>
      <c r="G638">
        <f>_xlfn.XLOOKUP(Tanqueos[[#This Row],[PLACA]],[1]Hoja1!$A:$A,[1]Hoja1!$G:$G,0)</f>
        <v>42</v>
      </c>
      <c r="H638" s="11"/>
    </row>
    <row r="639" spans="1:8" ht="15" hidden="1" customHeight="1">
      <c r="A639" s="30">
        <v>45841</v>
      </c>
      <c r="B639" s="8" t="s">
        <v>51</v>
      </c>
      <c r="C639" s="32">
        <v>858342</v>
      </c>
      <c r="D639" s="53">
        <v>35</v>
      </c>
      <c r="E639" s="6" t="s">
        <v>150</v>
      </c>
      <c r="F639" s="6"/>
      <c r="G639">
        <f>_xlfn.XLOOKUP(Tanqueos[[#This Row],[PLACA]],[1]Hoja1!$A:$A,[1]Hoja1!$G:$G,0)</f>
        <v>19</v>
      </c>
      <c r="H639" s="11"/>
    </row>
    <row r="640" spans="1:8" ht="15" hidden="1" customHeight="1">
      <c r="A640" s="30">
        <v>45841</v>
      </c>
      <c r="B640" s="8" t="s">
        <v>67</v>
      </c>
      <c r="C640" s="32">
        <v>992172</v>
      </c>
      <c r="D640" s="53">
        <v>8</v>
      </c>
      <c r="E640" s="6"/>
      <c r="F640" s="6"/>
      <c r="G640">
        <f>_xlfn.XLOOKUP(Tanqueos[[#This Row],[PLACA]],[1]Hoja1!$A:$A,[1]Hoja1!$G:$G,0)</f>
        <v>19</v>
      </c>
      <c r="H640" s="11"/>
    </row>
    <row r="641" spans="1:8" ht="15" hidden="1" customHeight="1">
      <c r="A641" s="30">
        <v>45841</v>
      </c>
      <c r="B641" s="8" t="s">
        <v>26</v>
      </c>
      <c r="C641" s="32">
        <v>624931</v>
      </c>
      <c r="D641" s="53">
        <v>10</v>
      </c>
      <c r="E641" s="6"/>
      <c r="F641" s="6"/>
      <c r="G641">
        <f>_xlfn.XLOOKUP(Tanqueos[[#This Row],[PLACA]],[1]Hoja1!$A:$A,[1]Hoja1!$G:$G,0)</f>
        <v>17</v>
      </c>
      <c r="H641" s="11"/>
    </row>
    <row r="642" spans="1:8" ht="15" hidden="1" customHeight="1">
      <c r="A642" s="30">
        <v>45841</v>
      </c>
      <c r="B642" s="8" t="s">
        <v>54</v>
      </c>
      <c r="C642" s="32">
        <v>5508</v>
      </c>
      <c r="D642" s="53">
        <v>8</v>
      </c>
      <c r="E642" s="6"/>
      <c r="F642" s="6"/>
      <c r="G642">
        <f>_xlfn.XLOOKUP(Tanqueos[[#This Row],[PLACA]],[1]Hoja1!$A:$A,[1]Hoja1!$G:$G,0)</f>
        <v>31</v>
      </c>
      <c r="H642" s="11"/>
    </row>
    <row r="643" spans="1:8" ht="15" hidden="1" customHeight="1">
      <c r="A643" s="30">
        <v>45841</v>
      </c>
      <c r="B643" s="8" t="s">
        <v>12</v>
      </c>
      <c r="C643" s="32">
        <v>55348</v>
      </c>
      <c r="D643" s="53">
        <v>9</v>
      </c>
      <c r="E643" s="6"/>
      <c r="F643" s="6"/>
      <c r="G643">
        <f>_xlfn.XLOOKUP(Tanqueos[[#This Row],[PLACA]],[1]Hoja1!$A:$A,[1]Hoja1!$G:$G,0)</f>
        <v>33</v>
      </c>
      <c r="H643" s="11"/>
    </row>
    <row r="644" spans="1:8" ht="15" hidden="1" customHeight="1">
      <c r="A644" s="30">
        <v>45841</v>
      </c>
      <c r="B644" s="8" t="s">
        <v>92</v>
      </c>
      <c r="C644" s="32"/>
      <c r="D644" s="53"/>
      <c r="E644" s="6" t="s">
        <v>151</v>
      </c>
      <c r="F644" s="6">
        <v>3142.1</v>
      </c>
      <c r="G644">
        <f>_xlfn.XLOOKUP(Tanqueos[[#This Row],[PLACA]],[1]Hoja1!$A:$A,[1]Hoja1!$G:$G,0)</f>
        <v>0</v>
      </c>
      <c r="H644" s="11"/>
    </row>
    <row r="645" spans="1:8" ht="15" hidden="1" customHeight="1">
      <c r="A645" s="30">
        <v>45841</v>
      </c>
      <c r="B645" s="8" t="s">
        <v>10</v>
      </c>
      <c r="C645" s="32">
        <v>142850</v>
      </c>
      <c r="D645" s="53">
        <v>10</v>
      </c>
      <c r="E645" s="6"/>
      <c r="F645" s="6"/>
      <c r="G645">
        <f>_xlfn.XLOOKUP(Tanqueos[[#This Row],[PLACA]],[1]Hoja1!$A:$A,[1]Hoja1!$G:$G,0)</f>
        <v>40</v>
      </c>
      <c r="H645" s="11"/>
    </row>
    <row r="646" spans="1:8" ht="15" hidden="1" customHeight="1">
      <c r="A646" s="30">
        <v>45841</v>
      </c>
      <c r="B646" s="8" t="s">
        <v>11</v>
      </c>
      <c r="C646" s="32">
        <v>52951</v>
      </c>
      <c r="D646" s="53">
        <v>9</v>
      </c>
      <c r="E646" s="6" t="s">
        <v>152</v>
      </c>
      <c r="F646" s="6"/>
      <c r="G646">
        <f>_xlfn.XLOOKUP(Tanqueos[[#This Row],[PLACA]],[1]Hoja1!$A:$A,[1]Hoja1!$G:$G,0)</f>
        <v>35</v>
      </c>
      <c r="H646" s="11"/>
    </row>
    <row r="647" spans="1:8" ht="15" hidden="1" customHeight="1">
      <c r="A647" s="30">
        <v>45841</v>
      </c>
      <c r="B647" s="8" t="s">
        <v>88</v>
      </c>
      <c r="C647" s="32">
        <v>431590</v>
      </c>
      <c r="D647" s="53">
        <v>10</v>
      </c>
      <c r="E647" s="6"/>
      <c r="F647" s="6"/>
      <c r="G647">
        <f>_xlfn.XLOOKUP(Tanqueos[[#This Row],[PLACA]],[1]Hoja1!$A:$A,[1]Hoja1!$G:$G,0)</f>
        <v>21</v>
      </c>
      <c r="H647" s="11"/>
    </row>
    <row r="648" spans="1:8" ht="15" hidden="1" customHeight="1">
      <c r="A648" s="30">
        <v>45841</v>
      </c>
      <c r="B648" s="8" t="s">
        <v>73</v>
      </c>
      <c r="C648" s="32">
        <v>169194</v>
      </c>
      <c r="D648" s="53">
        <v>10</v>
      </c>
      <c r="E648" s="6"/>
      <c r="F648" s="6"/>
      <c r="G648">
        <f>_xlfn.XLOOKUP(Tanqueos[[#This Row],[PLACA]],[1]Hoja1!$A:$A,[1]Hoja1!$G:$G,0)</f>
        <v>38</v>
      </c>
      <c r="H648" s="11"/>
    </row>
    <row r="649" spans="1:8" ht="15" hidden="1" customHeight="1">
      <c r="A649" s="30">
        <v>45841</v>
      </c>
      <c r="B649" s="8" t="s">
        <v>37</v>
      </c>
      <c r="C649" s="32">
        <v>141709</v>
      </c>
      <c r="D649" s="53">
        <v>11</v>
      </c>
      <c r="E649" s="6"/>
      <c r="F649" s="6"/>
      <c r="G649">
        <f>_xlfn.XLOOKUP(Tanqueos[[#This Row],[PLACA]],[1]Hoja1!$A:$A,[1]Hoja1!$G:$G,0)</f>
        <v>32</v>
      </c>
      <c r="H649" s="11"/>
    </row>
    <row r="650" spans="1:8" ht="15" hidden="1" customHeight="1">
      <c r="A650" s="30">
        <v>45841</v>
      </c>
      <c r="B650" s="8" t="s">
        <v>30</v>
      </c>
      <c r="C650" s="32">
        <v>81822</v>
      </c>
      <c r="D650" s="53">
        <v>8</v>
      </c>
      <c r="E650" s="6"/>
      <c r="F650" s="6"/>
      <c r="G650">
        <f>_xlfn.XLOOKUP(Tanqueos[[#This Row],[PLACA]],[1]Hoja1!$A:$A,[1]Hoja1!$G:$G,0)</f>
        <v>33</v>
      </c>
      <c r="H650" s="11"/>
    </row>
    <row r="651" spans="1:8" ht="15" hidden="1" customHeight="1">
      <c r="A651" s="30">
        <v>45841</v>
      </c>
      <c r="B651" s="8" t="s">
        <v>65</v>
      </c>
      <c r="C651" s="32">
        <v>65273</v>
      </c>
      <c r="D651" s="53">
        <v>6</v>
      </c>
      <c r="E651" s="6"/>
      <c r="F651" s="6"/>
      <c r="G651">
        <f>_xlfn.XLOOKUP(Tanqueos[[#This Row],[PLACA]],[1]Hoja1!$A:$A,[1]Hoja1!$G:$G,0)</f>
        <v>31</v>
      </c>
      <c r="H651" s="11"/>
    </row>
    <row r="652" spans="1:8" ht="15" hidden="1" customHeight="1">
      <c r="A652" s="30">
        <v>45841</v>
      </c>
      <c r="B652" s="8" t="s">
        <v>22</v>
      </c>
      <c r="C652" s="32">
        <v>167762</v>
      </c>
      <c r="D652" s="53">
        <v>10</v>
      </c>
      <c r="E652" s="6"/>
      <c r="F652" s="6"/>
      <c r="G652">
        <f>_xlfn.XLOOKUP(Tanqueos[[#This Row],[PLACA]],[1]Hoja1!$A:$A,[1]Hoja1!$G:$G,0)</f>
        <v>38</v>
      </c>
      <c r="H652" s="11"/>
    </row>
    <row r="653" spans="1:8" ht="15" hidden="1" customHeight="1">
      <c r="A653" s="30">
        <v>45841</v>
      </c>
      <c r="B653" s="8" t="s">
        <v>101</v>
      </c>
      <c r="C653" s="32">
        <v>613753</v>
      </c>
      <c r="D653" s="53">
        <v>15</v>
      </c>
      <c r="E653" s="6"/>
      <c r="F653" s="6"/>
      <c r="G653">
        <f>_xlfn.XLOOKUP(Tanqueos[[#This Row],[PLACA]],[1]Hoja1!$A:$A,[1]Hoja1!$G:$G,0)</f>
        <v>17</v>
      </c>
      <c r="H653" s="11"/>
    </row>
    <row r="654" spans="1:8" ht="15" hidden="1" customHeight="1">
      <c r="A654" s="30">
        <v>45841</v>
      </c>
      <c r="B654" s="8" t="s">
        <v>17</v>
      </c>
      <c r="C654" s="32">
        <v>641622</v>
      </c>
      <c r="D654" s="53">
        <v>29</v>
      </c>
      <c r="E654" s="6"/>
      <c r="F654" s="6"/>
      <c r="G654">
        <f>_xlfn.XLOOKUP(Tanqueos[[#This Row],[PLACA]],[1]Hoja1!$A:$A,[1]Hoja1!$G:$G,0)</f>
        <v>14</v>
      </c>
      <c r="H654" s="11"/>
    </row>
    <row r="655" spans="1:8" ht="15" hidden="1" customHeight="1">
      <c r="A655" s="30">
        <v>45841</v>
      </c>
      <c r="B655" s="8" t="s">
        <v>20</v>
      </c>
      <c r="C655" s="32">
        <v>203731</v>
      </c>
      <c r="D655" s="53">
        <v>12</v>
      </c>
      <c r="E655" s="6"/>
      <c r="F655" s="6"/>
      <c r="G655">
        <f>_xlfn.XLOOKUP(Tanqueos[[#This Row],[PLACA]],[1]Hoja1!$A:$A,[1]Hoja1!$G:$G,0)</f>
        <v>26</v>
      </c>
      <c r="H655" s="11"/>
    </row>
    <row r="656" spans="1:8" ht="15" hidden="1" customHeight="1">
      <c r="A656" s="30">
        <v>45841</v>
      </c>
      <c r="B656" s="8" t="s">
        <v>43</v>
      </c>
      <c r="C656" s="32">
        <v>15160</v>
      </c>
      <c r="D656" s="53">
        <v>8</v>
      </c>
      <c r="E656" s="6"/>
      <c r="F656" s="6"/>
      <c r="G656">
        <f>_xlfn.XLOOKUP(Tanqueos[[#This Row],[PLACA]],[1]Hoja1!$A:$A,[1]Hoja1!$G:$G,0)</f>
        <v>35</v>
      </c>
      <c r="H656" s="11"/>
    </row>
    <row r="657" spans="1:8" ht="15" hidden="1" customHeight="1">
      <c r="A657" s="30">
        <v>45841</v>
      </c>
      <c r="B657" s="8" t="s">
        <v>62</v>
      </c>
      <c r="C657" s="32">
        <v>195179</v>
      </c>
      <c r="D657" s="53">
        <v>8</v>
      </c>
      <c r="E657" s="6"/>
      <c r="F657" s="6"/>
      <c r="G657">
        <f>_xlfn.XLOOKUP(Tanqueos[[#This Row],[PLACA]],[1]Hoja1!$A:$A,[1]Hoja1!$G:$G,0)</f>
        <v>39</v>
      </c>
      <c r="H657" s="11"/>
    </row>
    <row r="658" spans="1:8" ht="15" hidden="1" customHeight="1">
      <c r="A658" s="30">
        <v>45841</v>
      </c>
      <c r="B658" s="8" t="s">
        <v>93</v>
      </c>
      <c r="C658" s="32">
        <v>407693</v>
      </c>
      <c r="D658" s="53">
        <v>14</v>
      </c>
      <c r="E658" s="6"/>
      <c r="F658" s="6"/>
      <c r="G658">
        <f>_xlfn.XLOOKUP(Tanqueos[[#This Row],[PLACA]],[1]Hoja1!$A:$A,[1]Hoja1!$G:$G,0)</f>
        <v>30</v>
      </c>
      <c r="H658" s="11"/>
    </row>
    <row r="659" spans="1:8" ht="15" hidden="1" customHeight="1">
      <c r="A659" s="30">
        <v>45841</v>
      </c>
      <c r="B659" s="8" t="s">
        <v>32</v>
      </c>
      <c r="C659" s="32">
        <v>37708</v>
      </c>
      <c r="D659" s="53">
        <v>8</v>
      </c>
      <c r="E659" s="6"/>
      <c r="F659" s="6"/>
      <c r="G659">
        <f>_xlfn.XLOOKUP(Tanqueos[[#This Row],[PLACA]],[1]Hoja1!$A:$A,[1]Hoja1!$G:$G,0)</f>
        <v>30</v>
      </c>
      <c r="H659" s="11"/>
    </row>
    <row r="660" spans="1:8" ht="15" hidden="1" customHeight="1">
      <c r="A660" s="30">
        <v>45841</v>
      </c>
      <c r="B660" s="8" t="s">
        <v>18</v>
      </c>
      <c r="C660" s="32">
        <v>156809</v>
      </c>
      <c r="D660" s="53">
        <v>10</v>
      </c>
      <c r="E660" s="6"/>
      <c r="F660" s="6"/>
      <c r="G660">
        <f>_xlfn.XLOOKUP(Tanqueos[[#This Row],[PLACA]],[1]Hoja1!$A:$A,[1]Hoja1!$G:$G,0)</f>
        <v>42</v>
      </c>
      <c r="H660" s="11"/>
    </row>
    <row r="661" spans="1:8" ht="15" hidden="1" customHeight="1">
      <c r="A661" s="30">
        <v>45841</v>
      </c>
      <c r="B661" s="8" t="s">
        <v>38</v>
      </c>
      <c r="C661" s="32">
        <v>447991</v>
      </c>
      <c r="D661" s="53">
        <v>30</v>
      </c>
      <c r="E661" s="6"/>
      <c r="F661" s="6"/>
      <c r="G661">
        <f>_xlfn.XLOOKUP(Tanqueos[[#This Row],[PLACA]],[1]Hoja1!$A:$A,[1]Hoja1!$G:$G,0)</f>
        <v>15</v>
      </c>
      <c r="H661" s="11"/>
    </row>
    <row r="662" spans="1:8" ht="15" hidden="1" customHeight="1">
      <c r="A662" s="30">
        <v>45841</v>
      </c>
      <c r="B662" s="8" t="s">
        <v>19</v>
      </c>
      <c r="C662" s="32">
        <v>108313</v>
      </c>
      <c r="D662" s="53">
        <v>16</v>
      </c>
      <c r="E662" s="6"/>
      <c r="F662" s="6"/>
      <c r="G662">
        <f>_xlfn.XLOOKUP(Tanqueos[[#This Row],[PLACA]],[1]Hoja1!$A:$A,[1]Hoja1!$G:$G,0)</f>
        <v>20</v>
      </c>
      <c r="H662" s="11"/>
    </row>
    <row r="663" spans="1:8" ht="15" hidden="1" customHeight="1">
      <c r="A663" s="30">
        <v>45841</v>
      </c>
      <c r="B663" s="8" t="s">
        <v>45</v>
      </c>
      <c r="C663" s="33">
        <v>170800</v>
      </c>
      <c r="D663" s="53">
        <v>10</v>
      </c>
      <c r="E663" s="6"/>
      <c r="F663" s="6"/>
      <c r="G663">
        <f>_xlfn.XLOOKUP(Tanqueos[[#This Row],[PLACA]],[1]Hoja1!$A:$A,[1]Hoja1!$G:$G,0)</f>
        <v>29</v>
      </c>
      <c r="H663" s="11"/>
    </row>
    <row r="664" spans="1:8" ht="15" hidden="1" customHeight="1">
      <c r="A664" s="30">
        <v>45841</v>
      </c>
      <c r="B664" s="8" t="s">
        <v>8</v>
      </c>
      <c r="C664" s="32">
        <v>167854</v>
      </c>
      <c r="D664" s="53">
        <v>6</v>
      </c>
      <c r="E664" s="6"/>
      <c r="F664" s="6"/>
      <c r="G664">
        <f>_xlfn.XLOOKUP(Tanqueos[[#This Row],[PLACA]],[1]Hoja1!$A:$A,[1]Hoja1!$G:$G,0)</f>
        <v>42</v>
      </c>
      <c r="H664" s="11"/>
    </row>
    <row r="665" spans="1:8" ht="15" hidden="1" customHeight="1">
      <c r="A665" s="30">
        <v>45841</v>
      </c>
      <c r="B665" s="8" t="s">
        <v>15</v>
      </c>
      <c r="C665" s="32">
        <v>173943</v>
      </c>
      <c r="D665" s="53">
        <v>20</v>
      </c>
      <c r="E665" s="6"/>
      <c r="F665" s="6"/>
      <c r="G665">
        <f>_xlfn.XLOOKUP(Tanqueos[[#This Row],[PLACA]],[1]Hoja1!$A:$A,[1]Hoja1!$G:$G,0)</f>
        <v>16</v>
      </c>
      <c r="H665" s="11"/>
    </row>
    <row r="666" spans="1:8" ht="15" hidden="1" customHeight="1">
      <c r="A666" s="30">
        <v>45841</v>
      </c>
      <c r="B666" s="8" t="s">
        <v>62</v>
      </c>
      <c r="C666" s="32">
        <v>195463</v>
      </c>
      <c r="D666" s="53">
        <v>7</v>
      </c>
      <c r="E666" s="6"/>
      <c r="F666" s="6"/>
      <c r="G666">
        <f>_xlfn.XLOOKUP(Tanqueos[[#This Row],[PLACA]],[1]Hoja1!$A:$A,[1]Hoja1!$G:$G,0)</f>
        <v>39</v>
      </c>
      <c r="H666" s="11"/>
    </row>
    <row r="667" spans="1:8" ht="15" hidden="1" customHeight="1">
      <c r="A667" s="30">
        <v>45841</v>
      </c>
      <c r="B667" s="8" t="s">
        <v>46</v>
      </c>
      <c r="C667" s="32">
        <v>144195</v>
      </c>
      <c r="D667" s="53">
        <v>8</v>
      </c>
      <c r="E667" s="6"/>
      <c r="F667" s="6"/>
      <c r="G667">
        <f>_xlfn.XLOOKUP(Tanqueos[[#This Row],[PLACA]],[1]Hoja1!$A:$A,[1]Hoja1!$G:$G,0)</f>
        <v>30</v>
      </c>
      <c r="H667" s="11"/>
    </row>
    <row r="668" spans="1:8" ht="15" hidden="1" customHeight="1">
      <c r="A668" s="30">
        <v>45841</v>
      </c>
      <c r="B668" s="8" t="s">
        <v>35</v>
      </c>
      <c r="C668" s="32">
        <v>57599</v>
      </c>
      <c r="D668" s="53">
        <v>7</v>
      </c>
      <c r="E668" s="6"/>
      <c r="F668" s="6"/>
      <c r="G668">
        <f>_xlfn.XLOOKUP(Tanqueos[[#This Row],[PLACA]],[1]Hoja1!$A:$A,[1]Hoja1!$G:$G,0)</f>
        <v>35</v>
      </c>
      <c r="H668" s="11"/>
    </row>
    <row r="669" spans="1:8" ht="15" hidden="1" customHeight="1">
      <c r="A669" s="30">
        <v>45841</v>
      </c>
      <c r="B669" s="8" t="s">
        <v>26</v>
      </c>
      <c r="C669" s="32">
        <v>625054</v>
      </c>
      <c r="D669" s="53">
        <v>9</v>
      </c>
      <c r="E669" s="6"/>
      <c r="F669" s="6"/>
      <c r="G669">
        <f>_xlfn.XLOOKUP(Tanqueos[[#This Row],[PLACA]],[1]Hoja1!$A:$A,[1]Hoja1!$G:$G,0)</f>
        <v>17</v>
      </c>
      <c r="H669" s="11"/>
    </row>
    <row r="670" spans="1:8" ht="15" hidden="1" customHeight="1">
      <c r="A670" s="30">
        <v>45841</v>
      </c>
      <c r="B670" s="8" t="s">
        <v>34</v>
      </c>
      <c r="C670" s="32">
        <v>19322</v>
      </c>
      <c r="D670" s="53">
        <v>9</v>
      </c>
      <c r="E670" s="6" t="s">
        <v>100</v>
      </c>
      <c r="F670" s="6"/>
      <c r="G670">
        <f>_xlfn.XLOOKUP(Tanqueos[[#This Row],[PLACA]],[1]Hoja1!$A:$A,[1]Hoja1!$G:$G,0)</f>
        <v>38</v>
      </c>
      <c r="H670" s="11"/>
    </row>
    <row r="671" spans="1:8" ht="15" hidden="1" customHeight="1">
      <c r="A671" s="30">
        <v>45841</v>
      </c>
      <c r="B671" s="8" t="s">
        <v>148</v>
      </c>
      <c r="C671" s="32">
        <v>191165</v>
      </c>
      <c r="D671" s="53">
        <v>22</v>
      </c>
      <c r="E671" s="6"/>
      <c r="F671" s="6"/>
      <c r="G671">
        <f>_xlfn.XLOOKUP(Tanqueos[[#This Row],[PLACA]],[1]Hoja1!$A:$A,[1]Hoja1!$G:$G,0)</f>
        <v>15</v>
      </c>
      <c r="H671" s="11"/>
    </row>
    <row r="672" spans="1:8" ht="15" hidden="1" customHeight="1">
      <c r="A672" s="30">
        <v>45841</v>
      </c>
      <c r="B672" s="8" t="s">
        <v>60</v>
      </c>
      <c r="C672" s="32">
        <v>573400</v>
      </c>
      <c r="D672" s="53">
        <v>10</v>
      </c>
      <c r="E672" s="6"/>
      <c r="F672" s="6"/>
      <c r="G672">
        <f>_xlfn.XLOOKUP(Tanqueos[[#This Row],[PLACA]],[1]Hoja1!$A:$A,[1]Hoja1!$G:$G,0)</f>
        <v>29</v>
      </c>
      <c r="H672" s="11"/>
    </row>
    <row r="673" spans="1:8" ht="15" hidden="1" customHeight="1">
      <c r="A673" s="30">
        <v>45841</v>
      </c>
      <c r="B673" s="8" t="s">
        <v>67</v>
      </c>
      <c r="C673" s="32">
        <v>992542</v>
      </c>
      <c r="D673" s="53">
        <v>17</v>
      </c>
      <c r="E673" s="6" t="s">
        <v>100</v>
      </c>
      <c r="F673" s="6"/>
      <c r="G673">
        <f>_xlfn.XLOOKUP(Tanqueos[[#This Row],[PLACA]],[1]Hoja1!$A:$A,[1]Hoja1!$G:$G,0)</f>
        <v>19</v>
      </c>
      <c r="H673" s="11"/>
    </row>
    <row r="674" spans="1:8" ht="15" hidden="1" customHeight="1">
      <c r="A674" s="30">
        <v>45841</v>
      </c>
      <c r="B674" s="8" t="s">
        <v>21</v>
      </c>
      <c r="C674" s="32">
        <v>60510</v>
      </c>
      <c r="D674" s="53">
        <v>8</v>
      </c>
      <c r="E674" s="6" t="s">
        <v>100</v>
      </c>
      <c r="F674" s="6"/>
      <c r="G674">
        <f>_xlfn.XLOOKUP(Tanqueos[[#This Row],[PLACA]],[1]Hoja1!$A:$A,[1]Hoja1!$G:$G,0)</f>
        <v>33</v>
      </c>
      <c r="H674" s="11"/>
    </row>
    <row r="675" spans="1:8" ht="15" hidden="1" customHeight="1">
      <c r="A675" s="30">
        <v>45841</v>
      </c>
      <c r="B675" s="8" t="s">
        <v>137</v>
      </c>
      <c r="C675" s="32">
        <v>73755</v>
      </c>
      <c r="D675" s="53">
        <v>10</v>
      </c>
      <c r="E675" s="6" t="s">
        <v>100</v>
      </c>
      <c r="F675" s="6"/>
      <c r="G675">
        <f>_xlfn.XLOOKUP(Tanqueos[[#This Row],[PLACA]],[1]Hoja1!$A:$A,[1]Hoja1!$G:$G,0)</f>
        <v>33</v>
      </c>
      <c r="H675" s="11"/>
    </row>
    <row r="676" spans="1:8" ht="15" hidden="1" customHeight="1">
      <c r="A676" s="30">
        <v>45841</v>
      </c>
      <c r="B676" s="8" t="s">
        <v>92</v>
      </c>
      <c r="C676" s="32"/>
      <c r="D676" s="53">
        <f>8+12.772</f>
        <v>20.771999999999998</v>
      </c>
      <c r="E676" s="6"/>
      <c r="F676" s="6">
        <v>3360.1</v>
      </c>
      <c r="G676">
        <f>_xlfn.XLOOKUP(Tanqueos[[#This Row],[PLACA]],[1]Hoja1!$A:$A,[1]Hoja1!$G:$G,0)</f>
        <v>0</v>
      </c>
      <c r="H676" s="11"/>
    </row>
    <row r="677" spans="1:8" ht="15" hidden="1" customHeight="1">
      <c r="A677" s="30">
        <v>45841</v>
      </c>
      <c r="B677" s="8" t="s">
        <v>16</v>
      </c>
      <c r="C677" s="32">
        <v>210397</v>
      </c>
      <c r="D677" s="53">
        <v>10</v>
      </c>
      <c r="E677" s="6" t="s">
        <v>100</v>
      </c>
      <c r="F677" s="6"/>
      <c r="G677">
        <f>_xlfn.XLOOKUP(Tanqueos[[#This Row],[PLACA]],[1]Hoja1!$A:$A,[1]Hoja1!$G:$G,0)</f>
        <v>33</v>
      </c>
      <c r="H677" s="11"/>
    </row>
    <row r="678" spans="1:8" ht="15" hidden="1" customHeight="1">
      <c r="A678" s="30">
        <v>45841</v>
      </c>
      <c r="B678" s="8" t="s">
        <v>134</v>
      </c>
      <c r="C678" s="32">
        <v>429497</v>
      </c>
      <c r="D678" s="53">
        <v>25</v>
      </c>
      <c r="E678" s="6"/>
      <c r="F678" s="6"/>
      <c r="G678">
        <f>_xlfn.XLOOKUP(Tanqueos[[#This Row],[PLACA]],[1]Hoja1!$A:$A,[1]Hoja1!$G:$G,0)</f>
        <v>12</v>
      </c>
      <c r="H678" s="11"/>
    </row>
    <row r="679" spans="1:8" ht="15" hidden="1" customHeight="1">
      <c r="A679" s="30">
        <v>45841</v>
      </c>
      <c r="B679" s="8" t="s">
        <v>52</v>
      </c>
      <c r="C679" s="32">
        <v>32204</v>
      </c>
      <c r="D679" s="53">
        <v>5</v>
      </c>
      <c r="E679" s="6"/>
      <c r="F679" s="6"/>
      <c r="G679">
        <f>_xlfn.XLOOKUP(Tanqueos[[#This Row],[PLACA]],[1]Hoja1!$A:$A,[1]Hoja1!$G:$G,0)</f>
        <v>33</v>
      </c>
      <c r="H679" s="11"/>
    </row>
    <row r="680" spans="1:8" ht="15" hidden="1" customHeight="1">
      <c r="A680" s="30">
        <v>45841</v>
      </c>
      <c r="B680" s="8" t="s">
        <v>28</v>
      </c>
      <c r="C680" s="32">
        <v>215843</v>
      </c>
      <c r="D680" s="53">
        <v>9</v>
      </c>
      <c r="E680" s="6"/>
      <c r="F680" s="6"/>
      <c r="G680">
        <f>_xlfn.XLOOKUP(Tanqueos[[#This Row],[PLACA]],[1]Hoja1!$A:$A,[1]Hoja1!$G:$G,0)</f>
        <v>43</v>
      </c>
      <c r="H680" s="11"/>
    </row>
    <row r="681" spans="1:8" ht="15" hidden="1" customHeight="1">
      <c r="A681" s="30">
        <v>45841</v>
      </c>
      <c r="B681" s="8" t="s">
        <v>99</v>
      </c>
      <c r="C681" s="32">
        <v>16755</v>
      </c>
      <c r="D681" s="53">
        <v>12</v>
      </c>
      <c r="E681" s="6" t="s">
        <v>81</v>
      </c>
      <c r="F681" s="6"/>
      <c r="G681">
        <f>_xlfn.XLOOKUP(Tanqueos[[#This Row],[PLACA]],[1]Hoja1!$A:$A,[1]Hoja1!$G:$G,0)</f>
        <v>32</v>
      </c>
      <c r="H681" s="11"/>
    </row>
    <row r="682" spans="1:8" ht="15" hidden="1" customHeight="1">
      <c r="A682" s="30">
        <v>45841</v>
      </c>
      <c r="B682" s="8" t="s">
        <v>56</v>
      </c>
      <c r="C682" s="32">
        <v>10290</v>
      </c>
      <c r="D682" s="53">
        <v>10</v>
      </c>
      <c r="E682" s="6"/>
      <c r="F682" s="6"/>
      <c r="G682">
        <f>_xlfn.XLOOKUP(Tanqueos[[#This Row],[PLACA]],[1]Hoja1!$A:$A,[1]Hoja1!$G:$G,0)</f>
        <v>33</v>
      </c>
      <c r="H682" s="11"/>
    </row>
    <row r="683" spans="1:8" ht="15" hidden="1" customHeight="1">
      <c r="A683" s="30">
        <v>45841</v>
      </c>
      <c r="B683" s="8" t="s">
        <v>40</v>
      </c>
      <c r="C683" s="32">
        <v>143284</v>
      </c>
      <c r="D683" s="53">
        <v>9</v>
      </c>
      <c r="E683" s="6" t="s">
        <v>100</v>
      </c>
      <c r="F683" s="6"/>
      <c r="G683">
        <f>_xlfn.XLOOKUP(Tanqueos[[#This Row],[PLACA]],[1]Hoja1!$A:$A,[1]Hoja1!$G:$G,0)</f>
        <v>33</v>
      </c>
      <c r="H683" s="11"/>
    </row>
    <row r="684" spans="1:8" ht="15" customHeight="1">
      <c r="A684" s="30">
        <v>45841</v>
      </c>
      <c r="B684" s="8" t="s">
        <v>49</v>
      </c>
      <c r="C684" s="32">
        <v>53118</v>
      </c>
      <c r="D684" s="53">
        <v>8</v>
      </c>
      <c r="E684" s="6" t="s">
        <v>81</v>
      </c>
      <c r="F684" s="6"/>
      <c r="G684">
        <f>_xlfn.XLOOKUP(Tanqueos[[#This Row],[PLACA]],[1]Hoja1!$A:$A,[1]Hoja1!$G:$G,0)</f>
        <v>35</v>
      </c>
      <c r="H684" s="11"/>
    </row>
    <row r="685" spans="1:8" ht="15" hidden="1" customHeight="1">
      <c r="A685" s="30">
        <v>45841</v>
      </c>
      <c r="B685" s="8" t="s">
        <v>41</v>
      </c>
      <c r="C685" s="32">
        <v>52680</v>
      </c>
      <c r="D685" s="53">
        <v>10</v>
      </c>
      <c r="E685" s="6" t="s">
        <v>100</v>
      </c>
      <c r="F685" s="6"/>
      <c r="G685">
        <f>_xlfn.XLOOKUP(Tanqueos[[#This Row],[PLACA]],[1]Hoja1!$A:$A,[1]Hoja1!$G:$G,0)</f>
        <v>33</v>
      </c>
      <c r="H685" s="11"/>
    </row>
    <row r="686" spans="1:8" ht="15" hidden="1" customHeight="1">
      <c r="A686" s="30">
        <v>45841</v>
      </c>
      <c r="B686" s="8" t="s">
        <v>24</v>
      </c>
      <c r="C686" s="32">
        <v>99226</v>
      </c>
      <c r="D686" s="53">
        <v>8</v>
      </c>
      <c r="E686" s="6" t="s">
        <v>100</v>
      </c>
      <c r="F686" s="6"/>
      <c r="G686">
        <f>_xlfn.XLOOKUP(Tanqueos[[#This Row],[PLACA]],[1]Hoja1!$A:$A,[1]Hoja1!$G:$G,0)</f>
        <v>33</v>
      </c>
      <c r="H686" s="11"/>
    </row>
    <row r="687" spans="1:8" ht="15" hidden="1" customHeight="1">
      <c r="A687" s="30">
        <v>45841</v>
      </c>
      <c r="B687" s="8" t="s">
        <v>83</v>
      </c>
      <c r="C687" s="32"/>
      <c r="D687" s="53">
        <v>35</v>
      </c>
      <c r="E687" s="6"/>
      <c r="F687" s="6"/>
      <c r="G687">
        <f>_xlfn.XLOOKUP(Tanqueos[[#This Row],[PLACA]],[1]Hoja1!$A:$A,[1]Hoja1!$G:$G,0)</f>
        <v>12</v>
      </c>
      <c r="H687" s="11"/>
    </row>
    <row r="688" spans="1:8" ht="15" hidden="1" customHeight="1">
      <c r="A688" s="30">
        <v>45841</v>
      </c>
      <c r="B688" s="8" t="s">
        <v>55</v>
      </c>
      <c r="C688" s="32">
        <v>201285</v>
      </c>
      <c r="D688" s="53">
        <v>11</v>
      </c>
      <c r="E688" s="6"/>
      <c r="F688" s="6"/>
      <c r="G688">
        <f>_xlfn.XLOOKUP(Tanqueos[[#This Row],[PLACA]],[1]Hoja1!$A:$A,[1]Hoja1!$G:$G,0)</f>
        <v>38</v>
      </c>
      <c r="H688" s="11"/>
    </row>
    <row r="689" spans="1:8" ht="15" hidden="1" customHeight="1">
      <c r="A689" s="30">
        <v>45841</v>
      </c>
      <c r="B689" s="8" t="s">
        <v>53</v>
      </c>
      <c r="C689" s="32">
        <v>117636</v>
      </c>
      <c r="D689" s="53">
        <v>15</v>
      </c>
      <c r="E689" s="6" t="s">
        <v>153</v>
      </c>
      <c r="F689" s="6"/>
      <c r="G689">
        <f>_xlfn.XLOOKUP(Tanqueos[[#This Row],[PLACA]],[1]Hoja1!$A:$A,[1]Hoja1!$G:$G,0)</f>
        <v>20</v>
      </c>
      <c r="H689" s="11"/>
    </row>
    <row r="690" spans="1:8" ht="15" hidden="1" customHeight="1">
      <c r="A690" s="30">
        <v>45841</v>
      </c>
      <c r="B690" s="8" t="s">
        <v>101</v>
      </c>
      <c r="C690" s="32">
        <v>614034</v>
      </c>
      <c r="D690" s="53">
        <v>15</v>
      </c>
      <c r="E690" s="6"/>
      <c r="F690" s="6"/>
      <c r="G690">
        <f>_xlfn.XLOOKUP(Tanqueos[[#This Row],[PLACA]],[1]Hoja1!$A:$A,[1]Hoja1!$G:$G,0)</f>
        <v>17</v>
      </c>
      <c r="H690" s="11"/>
    </row>
    <row r="691" spans="1:8" ht="15" hidden="1" customHeight="1">
      <c r="A691" s="30">
        <v>45841</v>
      </c>
      <c r="B691" s="8" t="s">
        <v>71</v>
      </c>
      <c r="C691" s="32">
        <v>733114</v>
      </c>
      <c r="D691" s="53">
        <v>16.119</v>
      </c>
      <c r="E691" s="6"/>
      <c r="F691" s="6"/>
      <c r="G691">
        <f>_xlfn.XLOOKUP(Tanqueos[[#This Row],[PLACA]],[1]Hoja1!$A:$A,[1]Hoja1!$G:$G,0)</f>
        <v>33</v>
      </c>
      <c r="H691" s="11"/>
    </row>
    <row r="692" spans="1:8" ht="15" hidden="1" customHeight="1">
      <c r="A692" s="30">
        <v>45842</v>
      </c>
      <c r="B692" s="8" t="s">
        <v>44</v>
      </c>
      <c r="C692" s="32">
        <v>4024</v>
      </c>
      <c r="D692" s="53">
        <v>10</v>
      </c>
      <c r="E692" s="6" t="s">
        <v>81</v>
      </c>
      <c r="F692" s="6"/>
      <c r="G692">
        <f>_xlfn.XLOOKUP(Tanqueos[[#This Row],[PLACA]],[1]Hoja1!$A:$A,[1]Hoja1!$G:$G,0)</f>
        <v>35</v>
      </c>
      <c r="H692" s="11"/>
    </row>
    <row r="693" spans="1:8" ht="15" hidden="1" customHeight="1">
      <c r="A693" s="30">
        <v>45842</v>
      </c>
      <c r="B693" s="8" t="s">
        <v>18</v>
      </c>
      <c r="C693" s="32">
        <v>157142</v>
      </c>
      <c r="D693" s="53">
        <v>9</v>
      </c>
      <c r="E693" s="6"/>
      <c r="F693" s="6"/>
      <c r="G693">
        <f>_xlfn.XLOOKUP(Tanqueos[[#This Row],[PLACA]],[1]Hoja1!$A:$A,[1]Hoja1!$G:$G,0)</f>
        <v>42</v>
      </c>
      <c r="H693" s="11"/>
    </row>
    <row r="694" spans="1:8" ht="15" hidden="1" customHeight="1">
      <c r="A694" s="30">
        <v>45842</v>
      </c>
      <c r="B694" s="8" t="s">
        <v>15</v>
      </c>
      <c r="C694" s="32">
        <v>174138</v>
      </c>
      <c r="D694" s="53">
        <v>20</v>
      </c>
      <c r="E694" s="6"/>
      <c r="F694" s="6"/>
      <c r="G694">
        <f>_xlfn.XLOOKUP(Tanqueos[[#This Row],[PLACA]],[1]Hoja1!$A:$A,[1]Hoja1!$G:$G,0)</f>
        <v>16</v>
      </c>
      <c r="H694" s="11"/>
    </row>
    <row r="695" spans="1:8" ht="15" hidden="1" customHeight="1">
      <c r="A695" s="30">
        <v>45842</v>
      </c>
      <c r="B695" s="8" t="s">
        <v>36</v>
      </c>
      <c r="C695" s="32">
        <v>93416</v>
      </c>
      <c r="D695" s="53">
        <v>9</v>
      </c>
      <c r="E695" s="6"/>
      <c r="F695" s="6"/>
      <c r="G695">
        <f>_xlfn.XLOOKUP(Tanqueos[[#This Row],[PLACA]],[1]Hoja1!$A:$A,[1]Hoja1!$G:$G,0)</f>
        <v>32</v>
      </c>
      <c r="H695" s="11"/>
    </row>
    <row r="696" spans="1:8" ht="15" hidden="1" customHeight="1">
      <c r="A696" s="30">
        <v>45842</v>
      </c>
      <c r="B696" s="8" t="s">
        <v>26</v>
      </c>
      <c r="C696" s="32">
        <v>625191</v>
      </c>
      <c r="D696" s="53">
        <v>9</v>
      </c>
      <c r="E696" s="6"/>
      <c r="F696" s="6"/>
      <c r="G696">
        <f>_xlfn.XLOOKUP(Tanqueos[[#This Row],[PLACA]],[1]Hoja1!$A:$A,[1]Hoja1!$G:$G,0)</f>
        <v>17</v>
      </c>
      <c r="H696" s="11"/>
    </row>
    <row r="697" spans="1:8" ht="15" hidden="1" customHeight="1">
      <c r="A697" s="30">
        <v>45842</v>
      </c>
      <c r="B697" s="8" t="s">
        <v>83</v>
      </c>
      <c r="C697" s="32"/>
      <c r="D697" s="53">
        <v>35</v>
      </c>
      <c r="E697" s="6"/>
      <c r="F697" s="6"/>
      <c r="G697">
        <f>_xlfn.XLOOKUP(Tanqueos[[#This Row],[PLACA]],[1]Hoja1!$A:$A,[1]Hoja1!$G:$G,0)</f>
        <v>12</v>
      </c>
      <c r="H697" s="11"/>
    </row>
    <row r="698" spans="1:8" ht="15" hidden="1" customHeight="1">
      <c r="A698" s="30">
        <v>45842</v>
      </c>
      <c r="B698" s="8" t="s">
        <v>147</v>
      </c>
      <c r="C698" s="32">
        <v>476326</v>
      </c>
      <c r="D698" s="53">
        <v>32</v>
      </c>
      <c r="E698" s="6"/>
      <c r="F698" s="6"/>
      <c r="G698">
        <f>_xlfn.XLOOKUP(Tanqueos[[#This Row],[PLACA]],[1]Hoja1!$A:$A,[1]Hoja1!$G:$G,0)</f>
        <v>15</v>
      </c>
      <c r="H698" s="11"/>
    </row>
    <row r="699" spans="1:8" ht="15" hidden="1" customHeight="1">
      <c r="A699" s="30">
        <v>45842</v>
      </c>
      <c r="B699" s="8" t="s">
        <v>73</v>
      </c>
      <c r="C699" s="32">
        <v>169573</v>
      </c>
      <c r="D699" s="53">
        <v>10</v>
      </c>
      <c r="E699" s="6"/>
      <c r="F699" s="6"/>
      <c r="G699">
        <f>_xlfn.XLOOKUP(Tanqueos[[#This Row],[PLACA]],[1]Hoja1!$A:$A,[1]Hoja1!$G:$G,0)</f>
        <v>38</v>
      </c>
      <c r="H699" s="11"/>
    </row>
    <row r="700" spans="1:8" ht="15" hidden="1" customHeight="1">
      <c r="A700" s="30">
        <v>45842</v>
      </c>
      <c r="B700" s="8" t="s">
        <v>62</v>
      </c>
      <c r="C700" s="32">
        <v>195793</v>
      </c>
      <c r="D700" s="53">
        <v>9</v>
      </c>
      <c r="E700" s="6"/>
      <c r="F700" s="6"/>
      <c r="G700">
        <f>_xlfn.XLOOKUP(Tanqueos[[#This Row],[PLACA]],[1]Hoja1!$A:$A,[1]Hoja1!$G:$G,0)</f>
        <v>39</v>
      </c>
      <c r="H700" s="11"/>
    </row>
    <row r="701" spans="1:8" ht="15" hidden="1" customHeight="1">
      <c r="A701" s="30">
        <v>45842</v>
      </c>
      <c r="B701" s="8" t="s">
        <v>134</v>
      </c>
      <c r="C701" s="32">
        <v>429804</v>
      </c>
      <c r="D701" s="53">
        <v>26</v>
      </c>
      <c r="E701" s="6"/>
      <c r="F701" s="6"/>
      <c r="G701">
        <f>_xlfn.XLOOKUP(Tanqueos[[#This Row],[PLACA]],[1]Hoja1!$A:$A,[1]Hoja1!$G:$G,0)</f>
        <v>12</v>
      </c>
      <c r="H701" s="11"/>
    </row>
    <row r="702" spans="1:8" ht="15" hidden="1" customHeight="1">
      <c r="A702" s="30">
        <v>45842</v>
      </c>
      <c r="B702" s="8" t="s">
        <v>8</v>
      </c>
      <c r="C702" s="32">
        <v>168056</v>
      </c>
      <c r="D702" s="53">
        <v>7</v>
      </c>
      <c r="E702" s="6" t="s">
        <v>9</v>
      </c>
      <c r="F702" s="6"/>
      <c r="G702">
        <f>_xlfn.XLOOKUP(Tanqueos[[#This Row],[PLACA]],[1]Hoja1!$A:$A,[1]Hoja1!$G:$G,0)</f>
        <v>42</v>
      </c>
      <c r="H702" s="11"/>
    </row>
    <row r="703" spans="1:8" ht="15" hidden="1" customHeight="1">
      <c r="A703" s="30">
        <v>45842</v>
      </c>
      <c r="B703" s="8" t="s">
        <v>17</v>
      </c>
      <c r="C703" s="32">
        <v>641942</v>
      </c>
      <c r="D703" s="53">
        <v>29</v>
      </c>
      <c r="E703" s="6"/>
      <c r="F703" s="6"/>
      <c r="G703">
        <f>_xlfn.XLOOKUP(Tanqueos[[#This Row],[PLACA]],[1]Hoja1!$A:$A,[1]Hoja1!$G:$G,0)</f>
        <v>14</v>
      </c>
      <c r="H703" s="11"/>
    </row>
    <row r="704" spans="1:8" ht="15" hidden="1" customHeight="1">
      <c r="A704" s="30">
        <v>45842</v>
      </c>
      <c r="B704" s="8" t="s">
        <v>20</v>
      </c>
      <c r="C704" s="32">
        <v>203932</v>
      </c>
      <c r="D704" s="53">
        <v>7</v>
      </c>
      <c r="E704" s="6"/>
      <c r="F704" s="6"/>
      <c r="G704">
        <f>_xlfn.XLOOKUP(Tanqueos[[#This Row],[PLACA]],[1]Hoja1!$A:$A,[1]Hoja1!$G:$G,0)</f>
        <v>26</v>
      </c>
      <c r="H704" s="11"/>
    </row>
    <row r="705" spans="1:8" ht="15" hidden="1" customHeight="1">
      <c r="A705" s="30">
        <v>45842</v>
      </c>
      <c r="B705" s="8" t="s">
        <v>30</v>
      </c>
      <c r="C705" s="32">
        <v>82027</v>
      </c>
      <c r="D705" s="53">
        <v>8</v>
      </c>
      <c r="E705" s="6"/>
      <c r="F705" s="6"/>
      <c r="G705">
        <f>_xlfn.XLOOKUP(Tanqueos[[#This Row],[PLACA]],[1]Hoja1!$A:$A,[1]Hoja1!$G:$G,0)</f>
        <v>33</v>
      </c>
      <c r="H705" s="11"/>
    </row>
    <row r="706" spans="1:8" ht="15" hidden="1" customHeight="1">
      <c r="A706" s="30">
        <v>45842</v>
      </c>
      <c r="B706" s="8" t="s">
        <v>29</v>
      </c>
      <c r="C706" s="32">
        <v>416832</v>
      </c>
      <c r="D706" s="53">
        <v>12</v>
      </c>
      <c r="E706" s="6"/>
      <c r="F706" s="6"/>
      <c r="G706">
        <f>_xlfn.XLOOKUP(Tanqueos[[#This Row],[PLACA]],[1]Hoja1!$A:$A,[1]Hoja1!$G:$G,0)</f>
        <v>33</v>
      </c>
      <c r="H706" s="11"/>
    </row>
    <row r="707" spans="1:8" ht="15" hidden="1" customHeight="1">
      <c r="A707" s="30">
        <v>45842</v>
      </c>
      <c r="B707" s="8" t="s">
        <v>101</v>
      </c>
      <c r="C707" s="32">
        <v>614225</v>
      </c>
      <c r="D707" s="53">
        <v>15</v>
      </c>
      <c r="E707" s="6"/>
      <c r="F707" s="6"/>
      <c r="G707">
        <f>_xlfn.XLOOKUP(Tanqueos[[#This Row],[PLACA]],[1]Hoja1!$A:$A,[1]Hoja1!$G:$G,0)</f>
        <v>17</v>
      </c>
      <c r="H707" s="11"/>
    </row>
    <row r="708" spans="1:8" ht="15" hidden="1" customHeight="1">
      <c r="A708" s="30">
        <v>45842</v>
      </c>
      <c r="B708" s="8" t="s">
        <v>11</v>
      </c>
      <c r="C708" s="32">
        <v>53081</v>
      </c>
      <c r="D708" s="53">
        <v>7</v>
      </c>
      <c r="E708" s="6" t="s">
        <v>154</v>
      </c>
      <c r="F708" s="6">
        <v>130.5</v>
      </c>
      <c r="G708">
        <f>_xlfn.XLOOKUP(Tanqueos[[#This Row],[PLACA]],[1]Hoja1!$A:$A,[1]Hoja1!$G:$G,0)</f>
        <v>35</v>
      </c>
      <c r="H708" s="11"/>
    </row>
    <row r="709" spans="1:8" ht="15" hidden="1" customHeight="1">
      <c r="A709" s="30">
        <v>45842</v>
      </c>
      <c r="B709" s="8" t="s">
        <v>63</v>
      </c>
      <c r="C709" s="32">
        <v>13864</v>
      </c>
      <c r="D709" s="53">
        <v>10</v>
      </c>
      <c r="E709" s="6"/>
      <c r="F709" s="6"/>
      <c r="G709">
        <f>_xlfn.XLOOKUP(Tanqueos[[#This Row],[PLACA]],[1]Hoja1!$A:$A,[1]Hoja1!$G:$G,0)</f>
        <v>38</v>
      </c>
      <c r="H709" s="11"/>
    </row>
    <row r="710" spans="1:8" ht="15" hidden="1" customHeight="1">
      <c r="A710" s="30">
        <v>45842</v>
      </c>
      <c r="B710" s="8" t="s">
        <v>66</v>
      </c>
      <c r="C710" s="32">
        <v>196525</v>
      </c>
      <c r="D710" s="53">
        <v>8</v>
      </c>
      <c r="E710" s="6"/>
      <c r="F710" s="6"/>
      <c r="G710">
        <f>_xlfn.XLOOKUP(Tanqueos[[#This Row],[PLACA]],[1]Hoja1!$A:$A,[1]Hoja1!$G:$G,0)</f>
        <v>33</v>
      </c>
      <c r="H710" s="11"/>
    </row>
    <row r="711" spans="1:8" ht="15" hidden="1" customHeight="1">
      <c r="A711" s="30">
        <v>45842</v>
      </c>
      <c r="B711" s="8" t="s">
        <v>25</v>
      </c>
      <c r="C711" s="32">
        <v>236198</v>
      </c>
      <c r="D711" s="53">
        <v>11</v>
      </c>
      <c r="E711" s="6"/>
      <c r="F711" s="6"/>
      <c r="G711">
        <f>_xlfn.XLOOKUP(Tanqueos[[#This Row],[PLACA]],[1]Hoja1!$A:$A,[1]Hoja1!$G:$G,0)</f>
        <v>33</v>
      </c>
      <c r="H711" s="11"/>
    </row>
    <row r="712" spans="1:8" ht="15" hidden="1" customHeight="1">
      <c r="A712" s="30">
        <v>45842</v>
      </c>
      <c r="B712" s="8" t="s">
        <v>54</v>
      </c>
      <c r="C712" s="32">
        <v>5622</v>
      </c>
      <c r="D712" s="53">
        <v>10</v>
      </c>
      <c r="E712" s="6" t="s">
        <v>155</v>
      </c>
      <c r="F712" s="6"/>
      <c r="G712">
        <f>_xlfn.XLOOKUP(Tanqueos[[#This Row],[PLACA]],[1]Hoja1!$A:$A,[1]Hoja1!$G:$G,0)</f>
        <v>31</v>
      </c>
      <c r="H712" s="11"/>
    </row>
    <row r="713" spans="1:8" ht="15" hidden="1" customHeight="1">
      <c r="A713" s="30">
        <v>45842</v>
      </c>
      <c r="B713" s="8" t="s">
        <v>37</v>
      </c>
      <c r="C713" s="32">
        <v>142079</v>
      </c>
      <c r="D713" s="53">
        <v>11</v>
      </c>
      <c r="E713" s="6"/>
      <c r="F713" s="6"/>
      <c r="G713">
        <f>_xlfn.XLOOKUP(Tanqueos[[#This Row],[PLACA]],[1]Hoja1!$A:$A,[1]Hoja1!$G:$G,0)</f>
        <v>32</v>
      </c>
      <c r="H713" s="11"/>
    </row>
    <row r="714" spans="1:8" ht="15" hidden="1" customHeight="1">
      <c r="A714" s="30">
        <v>45842</v>
      </c>
      <c r="B714" s="8" t="s">
        <v>10</v>
      </c>
      <c r="C714" s="32">
        <v>143151</v>
      </c>
      <c r="D714" s="53">
        <v>8</v>
      </c>
      <c r="E714" s="6"/>
      <c r="F714" s="6"/>
      <c r="G714">
        <f>_xlfn.XLOOKUP(Tanqueos[[#This Row],[PLACA]],[1]Hoja1!$A:$A,[1]Hoja1!$G:$G,0)</f>
        <v>40</v>
      </c>
      <c r="H714" s="11"/>
    </row>
    <row r="715" spans="1:8" ht="15" hidden="1" customHeight="1">
      <c r="A715" s="30">
        <v>45842</v>
      </c>
      <c r="B715" s="8" t="s">
        <v>32</v>
      </c>
      <c r="C715" s="32">
        <v>37965</v>
      </c>
      <c r="D715" s="53">
        <v>8</v>
      </c>
      <c r="E715" s="6"/>
      <c r="F715" s="6"/>
      <c r="G715">
        <f>_xlfn.XLOOKUP(Tanqueos[[#This Row],[PLACA]],[1]Hoja1!$A:$A,[1]Hoja1!$G:$G,0)</f>
        <v>30</v>
      </c>
      <c r="H715" s="11"/>
    </row>
    <row r="716" spans="1:8" ht="15" hidden="1" customHeight="1">
      <c r="A716" s="30">
        <v>45842</v>
      </c>
      <c r="B716" s="8" t="s">
        <v>21</v>
      </c>
      <c r="C716" s="32">
        <v>60639</v>
      </c>
      <c r="D716" s="53">
        <v>4</v>
      </c>
      <c r="E716" s="6"/>
      <c r="F716" s="6"/>
      <c r="G716">
        <f>_xlfn.XLOOKUP(Tanqueos[[#This Row],[PLACA]],[1]Hoja1!$A:$A,[1]Hoja1!$G:$G,0)</f>
        <v>33</v>
      </c>
      <c r="H716" s="11"/>
    </row>
    <row r="717" spans="1:8" ht="15" hidden="1" customHeight="1">
      <c r="A717" s="30">
        <v>45842</v>
      </c>
      <c r="B717" s="8" t="s">
        <v>97</v>
      </c>
      <c r="C717" s="32">
        <v>252793</v>
      </c>
      <c r="D717" s="53">
        <v>10</v>
      </c>
      <c r="E717" s="6"/>
      <c r="F717" s="6"/>
      <c r="G717">
        <f>_xlfn.XLOOKUP(Tanqueos[[#This Row],[PLACA]],[1]Hoja1!$A:$A,[1]Hoja1!$G:$G,0)</f>
        <v>28</v>
      </c>
      <c r="H717" s="11"/>
    </row>
    <row r="718" spans="1:8" ht="15" hidden="1" customHeight="1">
      <c r="A718" s="30">
        <v>45842</v>
      </c>
      <c r="B718" s="8" t="s">
        <v>43</v>
      </c>
      <c r="C718" s="32">
        <v>15302</v>
      </c>
      <c r="D718" s="53">
        <v>4</v>
      </c>
      <c r="E718" s="6"/>
      <c r="F718" s="6"/>
      <c r="G718">
        <f>_xlfn.XLOOKUP(Tanqueos[[#This Row],[PLACA]],[1]Hoja1!$A:$A,[1]Hoja1!$G:$G,0)</f>
        <v>35</v>
      </c>
      <c r="H718" s="11"/>
    </row>
    <row r="719" spans="1:8" ht="15" hidden="1" customHeight="1">
      <c r="A719" s="30">
        <v>45842</v>
      </c>
      <c r="B719" s="8" t="s">
        <v>22</v>
      </c>
      <c r="C719" s="32">
        <v>168131</v>
      </c>
      <c r="D719" s="53">
        <v>10</v>
      </c>
      <c r="E719" s="6"/>
      <c r="F719" s="6"/>
      <c r="G719">
        <f>_xlfn.XLOOKUP(Tanqueos[[#This Row],[PLACA]],[1]Hoja1!$A:$A,[1]Hoja1!$G:$G,0)</f>
        <v>38</v>
      </c>
      <c r="H719" s="11"/>
    </row>
    <row r="720" spans="1:8" ht="15" hidden="1" customHeight="1">
      <c r="A720" s="30">
        <v>45842</v>
      </c>
      <c r="B720" s="8" t="s">
        <v>38</v>
      </c>
      <c r="C720" s="32">
        <v>448339</v>
      </c>
      <c r="D720" s="53">
        <v>24.649000000000001</v>
      </c>
      <c r="E720" s="6"/>
      <c r="F720" s="6"/>
      <c r="G720">
        <f>_xlfn.XLOOKUP(Tanqueos[[#This Row],[PLACA]],[1]Hoja1!$A:$A,[1]Hoja1!$G:$G,0)</f>
        <v>15</v>
      </c>
      <c r="H720" s="11"/>
    </row>
    <row r="721" spans="1:8" ht="15" hidden="1" customHeight="1">
      <c r="A721" s="30">
        <v>45842</v>
      </c>
      <c r="B721" s="8" t="s">
        <v>156</v>
      </c>
      <c r="C721" s="32">
        <v>102512</v>
      </c>
      <c r="D721" s="53">
        <v>10</v>
      </c>
      <c r="E721" s="6"/>
      <c r="F721" s="6"/>
      <c r="G721">
        <f>_xlfn.XLOOKUP(Tanqueos[[#This Row],[PLACA]],[1]Hoja1!$A:$A,[1]Hoja1!$G:$G,0)</f>
        <v>35</v>
      </c>
      <c r="H721" s="11"/>
    </row>
    <row r="722" spans="1:8" ht="15" hidden="1" customHeight="1">
      <c r="A722" s="30">
        <v>45842</v>
      </c>
      <c r="B722" s="8" t="s">
        <v>27</v>
      </c>
      <c r="C722" s="32">
        <v>199359</v>
      </c>
      <c r="D722" s="53">
        <v>11</v>
      </c>
      <c r="E722" s="6" t="s">
        <v>81</v>
      </c>
      <c r="F722" s="6"/>
      <c r="G722">
        <f>_xlfn.XLOOKUP(Tanqueos[[#This Row],[PLACA]],[1]Hoja1!$A:$A,[1]Hoja1!$G:$G,0)</f>
        <v>35</v>
      </c>
      <c r="H722" s="11"/>
    </row>
    <row r="723" spans="1:8" ht="15" hidden="1" customHeight="1">
      <c r="A723" s="30">
        <v>45842</v>
      </c>
      <c r="B723" s="8" t="s">
        <v>88</v>
      </c>
      <c r="C723" s="32">
        <v>431773</v>
      </c>
      <c r="D723" s="53">
        <v>10</v>
      </c>
      <c r="E723" s="6" t="s">
        <v>100</v>
      </c>
      <c r="F723" s="6"/>
      <c r="G723">
        <f>_xlfn.XLOOKUP(Tanqueos[[#This Row],[PLACA]],[1]Hoja1!$A:$A,[1]Hoja1!$G:$G,0)</f>
        <v>21</v>
      </c>
      <c r="H723" s="11"/>
    </row>
    <row r="724" spans="1:8" ht="15" hidden="1" customHeight="1">
      <c r="A724" s="30">
        <v>45842</v>
      </c>
      <c r="B724" s="8" t="s">
        <v>26</v>
      </c>
      <c r="C724" s="32">
        <v>625345</v>
      </c>
      <c r="D724" s="53">
        <v>9</v>
      </c>
      <c r="E724" s="6" t="s">
        <v>81</v>
      </c>
      <c r="F724" s="6"/>
      <c r="G724">
        <f>_xlfn.XLOOKUP(Tanqueos[[#This Row],[PLACA]],[1]Hoja1!$A:$A,[1]Hoja1!$G:$G,0)</f>
        <v>17</v>
      </c>
      <c r="H724" s="11"/>
    </row>
    <row r="725" spans="1:8" ht="15" hidden="1" customHeight="1">
      <c r="A725" s="30">
        <v>45842</v>
      </c>
      <c r="B725" s="8" t="s">
        <v>65</v>
      </c>
      <c r="C725" s="32">
        <v>65438</v>
      </c>
      <c r="D725" s="53">
        <v>7</v>
      </c>
      <c r="E725" s="6" t="s">
        <v>100</v>
      </c>
      <c r="F725" s="6"/>
      <c r="G725">
        <f>_xlfn.XLOOKUP(Tanqueos[[#This Row],[PLACA]],[1]Hoja1!$A:$A,[1]Hoja1!$G:$G,0)</f>
        <v>31</v>
      </c>
      <c r="H725" s="11"/>
    </row>
    <row r="726" spans="1:8" ht="15" hidden="1" customHeight="1">
      <c r="A726" s="30">
        <v>45842</v>
      </c>
      <c r="B726" s="8" t="s">
        <v>67</v>
      </c>
      <c r="C726" s="32">
        <v>992860</v>
      </c>
      <c r="D726" s="53">
        <v>14.5</v>
      </c>
      <c r="E726" s="6" t="s">
        <v>100</v>
      </c>
      <c r="F726" s="6"/>
      <c r="G726">
        <f>_xlfn.XLOOKUP(Tanqueos[[#This Row],[PLACA]],[1]Hoja1!$A:$A,[1]Hoja1!$G:$G,0)</f>
        <v>19</v>
      </c>
      <c r="H726" s="11"/>
    </row>
    <row r="727" spans="1:8" ht="15" hidden="1" customHeight="1">
      <c r="A727" s="30">
        <v>45842</v>
      </c>
      <c r="B727" s="8" t="s">
        <v>147</v>
      </c>
      <c r="C727" s="32">
        <v>476705</v>
      </c>
      <c r="D727" s="53">
        <v>25</v>
      </c>
      <c r="E727" s="6" t="s">
        <v>81</v>
      </c>
      <c r="F727" s="6"/>
      <c r="G727">
        <f>_xlfn.XLOOKUP(Tanqueos[[#This Row],[PLACA]],[1]Hoja1!$A:$A,[1]Hoja1!$G:$G,0)</f>
        <v>15</v>
      </c>
      <c r="H727" s="11"/>
    </row>
    <row r="728" spans="1:8" ht="15" hidden="1" customHeight="1">
      <c r="A728" s="30">
        <v>45842</v>
      </c>
      <c r="B728" s="8" t="s">
        <v>48</v>
      </c>
      <c r="C728" s="32">
        <v>5647</v>
      </c>
      <c r="D728" s="53">
        <v>8</v>
      </c>
      <c r="E728" s="6" t="s">
        <v>100</v>
      </c>
      <c r="F728" s="6"/>
      <c r="G728">
        <f>_xlfn.XLOOKUP(Tanqueos[[#This Row],[PLACA]],[1]Hoja1!$A:$A,[1]Hoja1!$G:$G,0)</f>
        <v>38</v>
      </c>
      <c r="H728" s="11" t="s">
        <v>246</v>
      </c>
    </row>
    <row r="729" spans="1:8" ht="15" hidden="1" customHeight="1">
      <c r="A729" s="30">
        <v>45842</v>
      </c>
      <c r="B729" s="8" t="s">
        <v>8</v>
      </c>
      <c r="C729" s="32">
        <v>168363</v>
      </c>
      <c r="D729" s="53">
        <v>6</v>
      </c>
      <c r="E729" s="6" t="s">
        <v>81</v>
      </c>
      <c r="F729" s="6"/>
      <c r="G729">
        <f>_xlfn.XLOOKUP(Tanqueos[[#This Row],[PLACA]],[1]Hoja1!$A:$A,[1]Hoja1!$G:$G,0)</f>
        <v>42</v>
      </c>
      <c r="H729" s="11"/>
    </row>
    <row r="730" spans="1:8" ht="15" hidden="1" customHeight="1">
      <c r="A730" s="30">
        <v>45842</v>
      </c>
      <c r="B730" s="8" t="s">
        <v>134</v>
      </c>
      <c r="C730" s="32">
        <v>430108</v>
      </c>
      <c r="D730" s="53">
        <v>24</v>
      </c>
      <c r="E730" s="6" t="s">
        <v>81</v>
      </c>
      <c r="F730" s="6"/>
      <c r="G730">
        <f>_xlfn.XLOOKUP(Tanqueos[[#This Row],[PLACA]],[1]Hoja1!$A:$A,[1]Hoja1!$G:$G,0)</f>
        <v>12</v>
      </c>
      <c r="H730" s="11"/>
    </row>
    <row r="731" spans="1:8" ht="15" hidden="1" customHeight="1">
      <c r="A731" s="30">
        <v>45842</v>
      </c>
      <c r="B731" s="8" t="s">
        <v>83</v>
      </c>
      <c r="C731" s="32"/>
      <c r="D731" s="53">
        <v>35</v>
      </c>
      <c r="E731" s="6"/>
      <c r="F731" s="6"/>
      <c r="G731">
        <f>_xlfn.XLOOKUP(Tanqueos[[#This Row],[PLACA]],[1]Hoja1!$A:$A,[1]Hoja1!$G:$G,0)</f>
        <v>12</v>
      </c>
      <c r="H731" s="11"/>
    </row>
    <row r="732" spans="1:8" ht="15" hidden="1" customHeight="1">
      <c r="A732" s="30">
        <v>45842</v>
      </c>
      <c r="B732" s="8" t="s">
        <v>101</v>
      </c>
      <c r="C732" s="32">
        <v>614544</v>
      </c>
      <c r="D732" s="53">
        <v>15</v>
      </c>
      <c r="E732" s="6"/>
      <c r="F732" s="6"/>
      <c r="G732">
        <f>_xlfn.XLOOKUP(Tanqueos[[#This Row],[PLACA]],[1]Hoja1!$A:$A,[1]Hoja1!$G:$G,0)</f>
        <v>17</v>
      </c>
      <c r="H732" s="11"/>
    </row>
    <row r="733" spans="1:8" ht="15" hidden="1" customHeight="1">
      <c r="A733" s="30">
        <v>45842</v>
      </c>
      <c r="B733" s="8" t="s">
        <v>20</v>
      </c>
      <c r="C733" s="32">
        <v>204072</v>
      </c>
      <c r="D733" s="53">
        <v>3</v>
      </c>
      <c r="E733" s="6"/>
      <c r="F733" s="6"/>
      <c r="G733">
        <f>_xlfn.XLOOKUP(Tanqueos[[#This Row],[PLACA]],[1]Hoja1!$A:$A,[1]Hoja1!$G:$G,0)</f>
        <v>26</v>
      </c>
      <c r="H733" s="11"/>
    </row>
    <row r="734" spans="1:8" ht="15" hidden="1" customHeight="1">
      <c r="A734" s="30">
        <v>45842</v>
      </c>
      <c r="B734" s="8" t="s">
        <v>35</v>
      </c>
      <c r="C734" s="32">
        <v>57935</v>
      </c>
      <c r="D734" s="53">
        <v>8</v>
      </c>
      <c r="E734" s="6" t="s">
        <v>81</v>
      </c>
      <c r="F734" s="6"/>
      <c r="G734">
        <f>_xlfn.XLOOKUP(Tanqueos[[#This Row],[PLACA]],[1]Hoja1!$A:$A,[1]Hoja1!$G:$G,0)</f>
        <v>35</v>
      </c>
      <c r="H734" s="11"/>
    </row>
    <row r="735" spans="1:8" ht="15" hidden="1" customHeight="1">
      <c r="A735" s="30">
        <v>45842</v>
      </c>
      <c r="B735" s="8" t="s">
        <v>69</v>
      </c>
      <c r="C735" s="32">
        <v>4623</v>
      </c>
      <c r="D735" s="53">
        <v>10</v>
      </c>
      <c r="E735" s="6" t="s">
        <v>81</v>
      </c>
      <c r="F735" s="6"/>
      <c r="G735">
        <f>_xlfn.XLOOKUP(Tanqueos[[#This Row],[PLACA]],[1]Hoja1!$A:$A,[1]Hoja1!$G:$G,0)</f>
        <v>35</v>
      </c>
      <c r="H735" s="11"/>
    </row>
    <row r="736" spans="1:8" ht="15" hidden="1" customHeight="1">
      <c r="A736" s="30">
        <v>45842</v>
      </c>
      <c r="B736" s="8" t="s">
        <v>58</v>
      </c>
      <c r="C736" s="32">
        <v>11918</v>
      </c>
      <c r="D736" s="53">
        <v>8</v>
      </c>
      <c r="E736" s="6" t="s">
        <v>100</v>
      </c>
      <c r="F736" s="6"/>
      <c r="G736">
        <f>_xlfn.XLOOKUP(Tanqueos[[#This Row],[PLACA]],[1]Hoja1!$A:$A,[1]Hoja1!$G:$G,0)</f>
        <v>35</v>
      </c>
      <c r="H736" s="11"/>
    </row>
    <row r="737" spans="1:8" ht="15" hidden="1" customHeight="1">
      <c r="A737" s="30">
        <v>45842</v>
      </c>
      <c r="B737" s="8" t="s">
        <v>52</v>
      </c>
      <c r="C737" s="32">
        <v>32311</v>
      </c>
      <c r="D737" s="53">
        <v>5</v>
      </c>
      <c r="E737" s="6"/>
      <c r="F737" s="6"/>
      <c r="G737">
        <f>_xlfn.XLOOKUP(Tanqueos[[#This Row],[PLACA]],[1]Hoja1!$A:$A,[1]Hoja1!$G:$G,0)</f>
        <v>33</v>
      </c>
      <c r="H737" s="11"/>
    </row>
    <row r="738" spans="1:8" ht="15" hidden="1" customHeight="1">
      <c r="A738" s="30">
        <v>45842</v>
      </c>
      <c r="B738" s="8" t="s">
        <v>60</v>
      </c>
      <c r="C738" s="32">
        <v>573673</v>
      </c>
      <c r="D738" s="53">
        <v>10</v>
      </c>
      <c r="E738" s="6"/>
      <c r="F738" s="6"/>
      <c r="G738">
        <f>_xlfn.XLOOKUP(Tanqueos[[#This Row],[PLACA]],[1]Hoja1!$A:$A,[1]Hoja1!$G:$G,0)</f>
        <v>29</v>
      </c>
      <c r="H738" s="11"/>
    </row>
    <row r="739" spans="1:8" ht="15" hidden="1" customHeight="1">
      <c r="A739" s="30">
        <v>45842</v>
      </c>
      <c r="B739" s="8" t="s">
        <v>15</v>
      </c>
      <c r="C739" s="32"/>
      <c r="D739" s="53">
        <v>10</v>
      </c>
      <c r="E739" s="6" t="s">
        <v>157</v>
      </c>
      <c r="F739" s="6"/>
      <c r="G739">
        <f>_xlfn.XLOOKUP(Tanqueos[[#This Row],[PLACA]],[1]Hoja1!$A:$A,[1]Hoja1!$G:$G,0)</f>
        <v>16</v>
      </c>
      <c r="H739" s="11"/>
    </row>
    <row r="740" spans="1:8" ht="15" hidden="1" customHeight="1">
      <c r="A740" s="30">
        <v>45842</v>
      </c>
      <c r="B740" s="8" t="s">
        <v>28</v>
      </c>
      <c r="C740" s="32">
        <v>216136</v>
      </c>
      <c r="D740" s="53">
        <v>8</v>
      </c>
      <c r="E740" s="6"/>
      <c r="F740" s="6"/>
      <c r="G740">
        <f>_xlfn.XLOOKUP(Tanqueos[[#This Row],[PLACA]],[1]Hoja1!$A:$A,[1]Hoja1!$G:$G,0)</f>
        <v>43</v>
      </c>
      <c r="H740" s="11"/>
    </row>
    <row r="741" spans="1:8" ht="15" hidden="1" customHeight="1">
      <c r="A741" s="30">
        <v>45842</v>
      </c>
      <c r="B741" s="8" t="s">
        <v>137</v>
      </c>
      <c r="C741" s="32">
        <v>73919</v>
      </c>
      <c r="D741" s="53">
        <v>10</v>
      </c>
      <c r="E741" s="6" t="s">
        <v>100</v>
      </c>
      <c r="F741" s="6"/>
      <c r="G741">
        <f>_xlfn.XLOOKUP(Tanqueos[[#This Row],[PLACA]],[1]Hoja1!$A:$A,[1]Hoja1!$G:$G,0)</f>
        <v>33</v>
      </c>
      <c r="H741" s="11"/>
    </row>
    <row r="742" spans="1:8" ht="15" hidden="1" customHeight="1">
      <c r="A742" s="30">
        <v>45842</v>
      </c>
      <c r="B742" s="8" t="s">
        <v>51</v>
      </c>
      <c r="C742" s="32">
        <v>858896</v>
      </c>
      <c r="D742" s="53">
        <v>30</v>
      </c>
      <c r="E742" s="6" t="s">
        <v>81</v>
      </c>
      <c r="F742" s="6"/>
      <c r="G742">
        <f>_xlfn.XLOOKUP(Tanqueos[[#This Row],[PLACA]],[1]Hoja1!$A:$A,[1]Hoja1!$G:$G,0)</f>
        <v>19</v>
      </c>
      <c r="H742" s="11"/>
    </row>
    <row r="743" spans="1:8" ht="15" hidden="1" customHeight="1">
      <c r="A743" s="30">
        <v>45842</v>
      </c>
      <c r="B743" s="8" t="s">
        <v>39</v>
      </c>
      <c r="C743" s="32">
        <v>43227</v>
      </c>
      <c r="D743" s="53">
        <v>9</v>
      </c>
      <c r="E743" s="6" t="s">
        <v>158</v>
      </c>
      <c r="F743" s="6"/>
      <c r="G743">
        <f>_xlfn.XLOOKUP(Tanqueos[[#This Row],[PLACA]],[1]Hoja1!$A:$A,[1]Hoja1!$G:$G,0)</f>
        <v>35</v>
      </c>
      <c r="H743" s="11"/>
    </row>
    <row r="744" spans="1:8" ht="15" hidden="1" customHeight="1">
      <c r="A744" s="30">
        <v>45842</v>
      </c>
      <c r="B744" s="8" t="s">
        <v>148</v>
      </c>
      <c r="C744" s="32">
        <v>191474</v>
      </c>
      <c r="D744" s="53">
        <v>25</v>
      </c>
      <c r="E744" s="6"/>
      <c r="F744" s="6"/>
      <c r="G744">
        <f>_xlfn.XLOOKUP(Tanqueos[[#This Row],[PLACA]],[1]Hoja1!$A:$A,[1]Hoja1!$G:$G,0)</f>
        <v>15</v>
      </c>
      <c r="H744" s="11"/>
    </row>
    <row r="745" spans="1:8" ht="15" hidden="1" customHeight="1">
      <c r="A745" s="30">
        <v>45842</v>
      </c>
      <c r="B745" s="8" t="s">
        <v>70</v>
      </c>
      <c r="C745" s="32">
        <v>238056</v>
      </c>
      <c r="D745" s="53">
        <v>9</v>
      </c>
      <c r="E745" s="6" t="s">
        <v>100</v>
      </c>
      <c r="F745" s="6"/>
      <c r="G745">
        <f>_xlfn.XLOOKUP(Tanqueos[[#This Row],[PLACA]],[1]Hoja1!$A:$A,[1]Hoja1!$G:$G,0)</f>
        <v>33</v>
      </c>
      <c r="H745" s="11"/>
    </row>
    <row r="746" spans="1:8" ht="15" hidden="1" customHeight="1">
      <c r="A746" s="30">
        <v>45842</v>
      </c>
      <c r="B746" s="8" t="s">
        <v>41</v>
      </c>
      <c r="C746" s="32">
        <v>52988</v>
      </c>
      <c r="D746" s="53">
        <v>10</v>
      </c>
      <c r="E746" s="6" t="s">
        <v>100</v>
      </c>
      <c r="F746" s="6"/>
      <c r="G746">
        <f>_xlfn.XLOOKUP(Tanqueos[[#This Row],[PLACA]],[1]Hoja1!$A:$A,[1]Hoja1!$G:$G,0)</f>
        <v>33</v>
      </c>
      <c r="H746" s="11"/>
    </row>
    <row r="747" spans="1:8" ht="15" hidden="1" customHeight="1">
      <c r="A747" s="30">
        <v>45842</v>
      </c>
      <c r="B747" s="8" t="s">
        <v>16</v>
      </c>
      <c r="C747" s="32">
        <v>210640</v>
      </c>
      <c r="D747" s="53">
        <v>10</v>
      </c>
      <c r="E747" s="6" t="s">
        <v>100</v>
      </c>
      <c r="F747" s="6"/>
      <c r="G747">
        <f>_xlfn.XLOOKUP(Tanqueos[[#This Row],[PLACA]],[1]Hoja1!$A:$A,[1]Hoja1!$G:$G,0)</f>
        <v>33</v>
      </c>
      <c r="H747" s="11"/>
    </row>
    <row r="748" spans="1:8" ht="15" hidden="1" customHeight="1">
      <c r="A748" s="30">
        <v>45842</v>
      </c>
      <c r="B748" s="8" t="s">
        <v>12</v>
      </c>
      <c r="C748" s="32">
        <v>55592</v>
      </c>
      <c r="D748" s="53">
        <v>8</v>
      </c>
      <c r="E748" s="6" t="s">
        <v>81</v>
      </c>
      <c r="F748" s="6"/>
      <c r="G748">
        <f>_xlfn.XLOOKUP(Tanqueos[[#This Row],[PLACA]],[1]Hoja1!$A:$A,[1]Hoja1!$G:$G,0)</f>
        <v>33</v>
      </c>
      <c r="H748" s="11"/>
    </row>
    <row r="749" spans="1:8" ht="15" hidden="1" customHeight="1">
      <c r="A749" s="30">
        <v>45843</v>
      </c>
      <c r="B749" s="8" t="s">
        <v>40</v>
      </c>
      <c r="C749" s="32"/>
      <c r="D749" s="53">
        <v>5</v>
      </c>
      <c r="E749" s="6" t="s">
        <v>159</v>
      </c>
      <c r="F749" s="6"/>
      <c r="G749">
        <f>_xlfn.XLOOKUP(Tanqueos[[#This Row],[PLACA]],[1]Hoja1!$A:$A,[1]Hoja1!$G:$G,0)</f>
        <v>33</v>
      </c>
      <c r="H749" s="11"/>
    </row>
    <row r="750" spans="1:8" ht="15" hidden="1" customHeight="1">
      <c r="A750" s="30">
        <v>45843</v>
      </c>
      <c r="B750" s="8" t="s">
        <v>18</v>
      </c>
      <c r="C750" s="32">
        <v>157451</v>
      </c>
      <c r="D750" s="53">
        <v>9</v>
      </c>
      <c r="E750" s="6" t="s">
        <v>81</v>
      </c>
      <c r="F750" s="6"/>
      <c r="G750">
        <f>_xlfn.XLOOKUP(Tanqueos[[#This Row],[PLACA]],[1]Hoja1!$A:$A,[1]Hoja1!$G:$G,0)</f>
        <v>42</v>
      </c>
      <c r="H750" s="11"/>
    </row>
    <row r="751" spans="1:8" ht="15" hidden="1" customHeight="1">
      <c r="A751" s="30">
        <v>45843</v>
      </c>
      <c r="B751" s="8" t="s">
        <v>145</v>
      </c>
      <c r="C751" s="32">
        <v>208600</v>
      </c>
      <c r="D751" s="53">
        <v>9</v>
      </c>
      <c r="E751" s="6" t="s">
        <v>100</v>
      </c>
      <c r="F751" s="6"/>
      <c r="G751">
        <f>_xlfn.XLOOKUP(Tanqueos[[#This Row],[PLACA]],[1]Hoja1!$A:$A,[1]Hoja1!$G:$G,0)</f>
        <v>40</v>
      </c>
      <c r="H751" s="11"/>
    </row>
    <row r="752" spans="1:8" ht="15" hidden="1" customHeight="1">
      <c r="A752" s="30">
        <v>45843</v>
      </c>
      <c r="B752" s="8" t="s">
        <v>26</v>
      </c>
      <c r="C752" s="32">
        <v>625497</v>
      </c>
      <c r="D752" s="53">
        <v>9</v>
      </c>
      <c r="E752" s="6" t="s">
        <v>81</v>
      </c>
      <c r="F752" s="6"/>
      <c r="G752">
        <f>_xlfn.XLOOKUP(Tanqueos[[#This Row],[PLACA]],[1]Hoja1!$A:$A,[1]Hoja1!$G:$G,0)</f>
        <v>17</v>
      </c>
      <c r="H752" s="11"/>
    </row>
    <row r="753" spans="1:8" ht="15" hidden="1" customHeight="1">
      <c r="A753" s="30">
        <v>45843</v>
      </c>
      <c r="B753" s="8" t="s">
        <v>12</v>
      </c>
      <c r="C753" s="32">
        <v>55840</v>
      </c>
      <c r="D753" s="53">
        <v>8</v>
      </c>
      <c r="E753" s="6" t="s">
        <v>81</v>
      </c>
      <c r="F753" s="6"/>
      <c r="G753">
        <f>_xlfn.XLOOKUP(Tanqueos[[#This Row],[PLACA]],[1]Hoja1!$A:$A,[1]Hoja1!$G:$G,0)</f>
        <v>33</v>
      </c>
      <c r="H753" s="11"/>
    </row>
    <row r="754" spans="1:8" ht="15" hidden="1" customHeight="1">
      <c r="A754" s="30">
        <v>45843</v>
      </c>
      <c r="B754" s="8" t="s">
        <v>73</v>
      </c>
      <c r="C754" s="32">
        <v>169946</v>
      </c>
      <c r="D754" s="53">
        <v>10</v>
      </c>
      <c r="E754" s="6" t="s">
        <v>81</v>
      </c>
      <c r="F754" s="6"/>
      <c r="G754">
        <f>_xlfn.XLOOKUP(Tanqueos[[#This Row],[PLACA]],[1]Hoja1!$A:$A,[1]Hoja1!$G:$G,0)</f>
        <v>38</v>
      </c>
      <c r="H754" s="11"/>
    </row>
    <row r="755" spans="1:8" ht="15" hidden="1" customHeight="1">
      <c r="A755" s="30">
        <v>45843</v>
      </c>
      <c r="B755" s="8" t="s">
        <v>30</v>
      </c>
      <c r="C755" s="32">
        <v>82261</v>
      </c>
      <c r="D755" s="53">
        <v>8</v>
      </c>
      <c r="E755" s="6" t="s">
        <v>81</v>
      </c>
      <c r="F755" s="6"/>
      <c r="G755">
        <f>_xlfn.XLOOKUP(Tanqueos[[#This Row],[PLACA]],[1]Hoja1!$A:$A,[1]Hoja1!$G:$G,0)</f>
        <v>33</v>
      </c>
      <c r="H755" s="11"/>
    </row>
    <row r="756" spans="1:8" ht="15" hidden="1" customHeight="1">
      <c r="A756" s="30">
        <v>45843</v>
      </c>
      <c r="B756" s="8" t="s">
        <v>61</v>
      </c>
      <c r="C756" s="32"/>
      <c r="D756" s="53">
        <v>12</v>
      </c>
      <c r="E756" s="6" t="s">
        <v>100</v>
      </c>
      <c r="F756" s="6"/>
      <c r="G756">
        <f>_xlfn.XLOOKUP(Tanqueos[[#This Row],[PLACA]],[1]Hoja1!$A:$A,[1]Hoja1!$G:$G,0)</f>
        <v>29</v>
      </c>
      <c r="H756" s="11"/>
    </row>
    <row r="757" spans="1:8" ht="15" hidden="1" customHeight="1">
      <c r="A757" s="30">
        <v>45843</v>
      </c>
      <c r="B757" s="8" t="s">
        <v>56</v>
      </c>
      <c r="C757" s="32">
        <v>10459</v>
      </c>
      <c r="D757" s="53">
        <v>10</v>
      </c>
      <c r="E757" s="6" t="s">
        <v>100</v>
      </c>
      <c r="F757" s="6"/>
      <c r="G757">
        <f>_xlfn.XLOOKUP(Tanqueos[[#This Row],[PLACA]],[1]Hoja1!$A:$A,[1]Hoja1!$G:$G,0)</f>
        <v>33</v>
      </c>
      <c r="H757" s="11"/>
    </row>
    <row r="758" spans="1:8" ht="15" hidden="1" customHeight="1">
      <c r="A758" s="30">
        <v>45843</v>
      </c>
      <c r="B758" s="8" t="s">
        <v>32</v>
      </c>
      <c r="C758" s="32">
        <v>38130</v>
      </c>
      <c r="D758" s="53">
        <v>8</v>
      </c>
      <c r="E758" s="6" t="s">
        <v>81</v>
      </c>
      <c r="F758" s="6"/>
      <c r="G758">
        <f>_xlfn.XLOOKUP(Tanqueos[[#This Row],[PLACA]],[1]Hoja1!$A:$A,[1]Hoja1!$G:$G,0)</f>
        <v>30</v>
      </c>
      <c r="H758" s="11"/>
    </row>
    <row r="759" spans="1:8" ht="15" hidden="1" customHeight="1">
      <c r="A759" s="30">
        <v>45843</v>
      </c>
      <c r="B759" s="8" t="s">
        <v>8</v>
      </c>
      <c r="C759" s="32">
        <v>168601</v>
      </c>
      <c r="D759" s="53">
        <v>6</v>
      </c>
      <c r="E759" s="6" t="s">
        <v>81</v>
      </c>
      <c r="F759" s="6"/>
      <c r="G759">
        <f>_xlfn.XLOOKUP(Tanqueos[[#This Row],[PLACA]],[1]Hoja1!$A:$A,[1]Hoja1!$G:$G,0)</f>
        <v>42</v>
      </c>
      <c r="H759" s="11"/>
    </row>
    <row r="760" spans="1:8" ht="14.5" hidden="1">
      <c r="A760" s="30">
        <v>45843</v>
      </c>
      <c r="B760" s="8" t="s">
        <v>11</v>
      </c>
      <c r="C760" s="32">
        <v>53222</v>
      </c>
      <c r="D760" s="53">
        <v>7</v>
      </c>
      <c r="E760" s="6" t="s">
        <v>160</v>
      </c>
      <c r="F760" s="6"/>
      <c r="G760">
        <f>_xlfn.XLOOKUP(Tanqueos[[#This Row],[PLACA]],[1]Hoja1!$A:$A,[1]Hoja1!$G:$G,0)</f>
        <v>35</v>
      </c>
      <c r="H760" s="11"/>
    </row>
    <row r="761" spans="1:8" ht="15" hidden="1" customHeight="1">
      <c r="A761" s="29">
        <v>45843</v>
      </c>
      <c r="B761" s="8" t="s">
        <v>29</v>
      </c>
      <c r="C761" s="32">
        <v>416832</v>
      </c>
      <c r="D761" s="53">
        <v>12</v>
      </c>
      <c r="E761" s="11" t="s">
        <v>100</v>
      </c>
      <c r="F761" s="11"/>
      <c r="G761">
        <f>_xlfn.XLOOKUP(Tanqueos[[#This Row],[PLACA]],[1]Hoja1!$A:$A,[1]Hoja1!$G:$G,0)</f>
        <v>33</v>
      </c>
      <c r="H761" s="11"/>
    </row>
    <row r="762" spans="1:8" ht="15" hidden="1" customHeight="1">
      <c r="A762" s="30">
        <v>45843</v>
      </c>
      <c r="B762" s="8" t="s">
        <v>22</v>
      </c>
      <c r="C762" s="32">
        <v>168567</v>
      </c>
      <c r="D762" s="53">
        <v>10</v>
      </c>
      <c r="E762" s="6" t="s">
        <v>81</v>
      </c>
      <c r="F762" s="6"/>
      <c r="G762">
        <f>_xlfn.XLOOKUP(Tanqueos[[#This Row],[PLACA]],[1]Hoja1!$A:$A,[1]Hoja1!$G:$G,0)</f>
        <v>38</v>
      </c>
      <c r="H762" s="11"/>
    </row>
    <row r="763" spans="1:8" ht="15" hidden="1" customHeight="1">
      <c r="A763" s="30">
        <v>45843</v>
      </c>
      <c r="B763" s="8" t="s">
        <v>93</v>
      </c>
      <c r="C763" s="32">
        <v>407994</v>
      </c>
      <c r="D763" s="53">
        <v>14</v>
      </c>
      <c r="E763" s="6" t="s">
        <v>81</v>
      </c>
      <c r="F763" s="6"/>
      <c r="G763">
        <f>_xlfn.XLOOKUP(Tanqueos[[#This Row],[PLACA]],[1]Hoja1!$A:$A,[1]Hoja1!$G:$G,0)</f>
        <v>30</v>
      </c>
      <c r="H763" s="11"/>
    </row>
    <row r="764" spans="1:8" ht="15" customHeight="1">
      <c r="A764" s="30">
        <v>45843</v>
      </c>
      <c r="B764" s="8" t="s">
        <v>49</v>
      </c>
      <c r="C764" s="32">
        <v>53507</v>
      </c>
      <c r="D764" s="53">
        <v>8</v>
      </c>
      <c r="E764" s="6" t="s">
        <v>161</v>
      </c>
      <c r="F764" s="6"/>
      <c r="G764">
        <f>_xlfn.XLOOKUP(Tanqueos[[#This Row],[PLACA]],[1]Hoja1!$A:$A,[1]Hoja1!$G:$G,0)</f>
        <v>35</v>
      </c>
      <c r="H764" s="11"/>
    </row>
    <row r="765" spans="1:8" ht="15" hidden="1" customHeight="1">
      <c r="A765" s="29">
        <v>45843</v>
      </c>
      <c r="B765" s="8" t="s">
        <v>45</v>
      </c>
      <c r="C765" s="33">
        <v>170800</v>
      </c>
      <c r="D765" s="53">
        <v>10</v>
      </c>
      <c r="E765" s="11" t="s">
        <v>81</v>
      </c>
      <c r="F765" s="11"/>
      <c r="G765">
        <f>_xlfn.XLOOKUP(Tanqueos[[#This Row],[PLACA]],[1]Hoja1!$A:$A,[1]Hoja1!$G:$G,0)</f>
        <v>29</v>
      </c>
      <c r="H765" s="11"/>
    </row>
    <row r="766" spans="1:8" ht="15" hidden="1" customHeight="1">
      <c r="A766" s="30">
        <v>45843</v>
      </c>
      <c r="B766" s="8" t="s">
        <v>68</v>
      </c>
      <c r="C766" s="32"/>
      <c r="D766" s="53">
        <v>5</v>
      </c>
      <c r="E766" s="6" t="s">
        <v>100</v>
      </c>
      <c r="F766" s="6"/>
      <c r="G766">
        <f>_xlfn.XLOOKUP(Tanqueos[[#This Row],[PLACA]],[1]Hoja1!$A:$A,[1]Hoja1!$G:$G,0)</f>
        <v>33</v>
      </c>
      <c r="H766" s="11"/>
    </row>
    <row r="767" spans="1:8" ht="15" hidden="1" customHeight="1">
      <c r="A767" s="29">
        <v>45843</v>
      </c>
      <c r="B767" s="8" t="s">
        <v>26</v>
      </c>
      <c r="C767" s="33">
        <v>625630</v>
      </c>
      <c r="D767" s="53">
        <v>9</v>
      </c>
      <c r="E767" s="11" t="s">
        <v>81</v>
      </c>
      <c r="F767" s="11"/>
      <c r="G767">
        <f>_xlfn.XLOOKUP(Tanqueos[[#This Row],[PLACA]],[1]Hoja1!$A:$A,[1]Hoja1!$G:$G,0)</f>
        <v>17</v>
      </c>
      <c r="H767" s="11"/>
    </row>
    <row r="768" spans="1:8" ht="15" hidden="1" customHeight="1">
      <c r="A768" s="30">
        <v>45843</v>
      </c>
      <c r="B768" s="8" t="s">
        <v>35</v>
      </c>
      <c r="C768" s="32">
        <v>58126</v>
      </c>
      <c r="D768" s="53">
        <v>8</v>
      </c>
      <c r="E768" s="6" t="s">
        <v>81</v>
      </c>
      <c r="F768" s="6"/>
      <c r="G768">
        <f>_xlfn.XLOOKUP(Tanqueos[[#This Row],[PLACA]],[1]Hoja1!$A:$A,[1]Hoja1!$G:$G,0)</f>
        <v>35</v>
      </c>
      <c r="H768" s="11"/>
    </row>
    <row r="769" spans="1:8" ht="15" hidden="1" customHeight="1">
      <c r="A769" s="29">
        <v>45843</v>
      </c>
      <c r="B769" s="8" t="s">
        <v>34</v>
      </c>
      <c r="C769" s="32">
        <v>19750</v>
      </c>
      <c r="D769" s="53">
        <v>9</v>
      </c>
      <c r="E769" s="6" t="s">
        <v>100</v>
      </c>
      <c r="F769" s="6"/>
      <c r="G769">
        <f>_xlfn.XLOOKUP(Tanqueos[[#This Row],[PLACA]],[1]Hoja1!$A:$A,[1]Hoja1!$G:$G,0)</f>
        <v>38</v>
      </c>
      <c r="H769" s="11"/>
    </row>
    <row r="770" spans="1:8" ht="15" hidden="1" customHeight="1">
      <c r="A770" s="30">
        <v>45843</v>
      </c>
      <c r="B770" s="8" t="s">
        <v>156</v>
      </c>
      <c r="C770" s="32">
        <v>102815</v>
      </c>
      <c r="D770" s="53">
        <v>10</v>
      </c>
      <c r="E770" s="6" t="s">
        <v>161</v>
      </c>
      <c r="F770" s="6"/>
      <c r="G770">
        <f>_xlfn.XLOOKUP(Tanqueos[[#This Row],[PLACA]],[1]Hoja1!$A:$A,[1]Hoja1!$G:$G,0)</f>
        <v>35</v>
      </c>
      <c r="H770" s="11"/>
    </row>
    <row r="771" spans="1:8" ht="15" hidden="1" customHeight="1">
      <c r="A771" s="30">
        <v>45843</v>
      </c>
      <c r="B771" s="8" t="s">
        <v>51</v>
      </c>
      <c r="C771" s="32">
        <v>859485</v>
      </c>
      <c r="D771" s="53">
        <v>16</v>
      </c>
      <c r="E771" s="6" t="s">
        <v>81</v>
      </c>
      <c r="F771" s="6"/>
      <c r="G771">
        <f>_xlfn.XLOOKUP(Tanqueos[[#This Row],[PLACA]],[1]Hoja1!$A:$A,[1]Hoja1!$G:$G,0)</f>
        <v>19</v>
      </c>
      <c r="H771" s="11"/>
    </row>
    <row r="772" spans="1:8" ht="15" hidden="1" customHeight="1">
      <c r="A772" s="29">
        <v>45843</v>
      </c>
      <c r="B772" s="8" t="s">
        <v>60</v>
      </c>
      <c r="C772" s="33">
        <v>574066</v>
      </c>
      <c r="D772" s="53">
        <v>10</v>
      </c>
      <c r="E772" s="11" t="s">
        <v>100</v>
      </c>
      <c r="F772" s="11">
        <v>909</v>
      </c>
      <c r="G772">
        <f>_xlfn.XLOOKUP(Tanqueos[[#This Row],[PLACA]],[1]Hoja1!$A:$A,[1]Hoja1!$G:$G,0)</f>
        <v>29</v>
      </c>
      <c r="H772" s="11"/>
    </row>
    <row r="773" spans="1:8" ht="15" hidden="1" customHeight="1">
      <c r="A773" s="30">
        <v>45843</v>
      </c>
      <c r="B773" s="8" t="s">
        <v>21</v>
      </c>
      <c r="C773" s="32">
        <v>60875</v>
      </c>
      <c r="D773" s="53">
        <v>8</v>
      </c>
      <c r="E773" s="6" t="s">
        <v>100</v>
      </c>
      <c r="F773" s="6"/>
      <c r="G773">
        <f>_xlfn.XLOOKUP(Tanqueos[[#This Row],[PLACA]],[1]Hoja1!$A:$A,[1]Hoja1!$G:$G,0)</f>
        <v>33</v>
      </c>
      <c r="H773" s="11"/>
    </row>
    <row r="774" spans="1:8" ht="15" hidden="1" customHeight="1">
      <c r="A774" s="30">
        <v>45843</v>
      </c>
      <c r="B774" s="8" t="s">
        <v>52</v>
      </c>
      <c r="C774" s="32">
        <v>32418</v>
      </c>
      <c r="D774" s="53">
        <v>5</v>
      </c>
      <c r="E774" s="6" t="s">
        <v>81</v>
      </c>
      <c r="F774" s="6"/>
      <c r="G774">
        <f>_xlfn.XLOOKUP(Tanqueos[[#This Row],[PLACA]],[1]Hoja1!$A:$A,[1]Hoja1!$G:$G,0)</f>
        <v>33</v>
      </c>
      <c r="H774" s="11"/>
    </row>
    <row r="775" spans="1:8" ht="15" hidden="1" customHeight="1">
      <c r="A775" s="29">
        <v>45843</v>
      </c>
      <c r="B775" s="8" t="s">
        <v>88</v>
      </c>
      <c r="C775" s="33">
        <v>431981</v>
      </c>
      <c r="D775" s="53">
        <v>10</v>
      </c>
      <c r="E775" s="6" t="s">
        <v>162</v>
      </c>
      <c r="F775" s="11"/>
      <c r="G775">
        <f>_xlfn.XLOOKUP(Tanqueos[[#This Row],[PLACA]],[1]Hoja1!$A:$A,[1]Hoja1!$G:$G,0)</f>
        <v>21</v>
      </c>
      <c r="H775" s="11"/>
    </row>
    <row r="776" spans="1:8" ht="15" hidden="1" customHeight="1">
      <c r="A776" s="30">
        <v>45843</v>
      </c>
      <c r="B776" s="8" t="s">
        <v>28</v>
      </c>
      <c r="C776" s="32">
        <v>216429</v>
      </c>
      <c r="D776" s="53">
        <v>8</v>
      </c>
      <c r="E776" s="6" t="s">
        <v>81</v>
      </c>
      <c r="F776" s="6"/>
      <c r="G776">
        <f>_xlfn.XLOOKUP(Tanqueos[[#This Row],[PLACA]],[1]Hoja1!$A:$A,[1]Hoja1!$G:$G,0)</f>
        <v>43</v>
      </c>
      <c r="H776" s="11"/>
    </row>
    <row r="777" spans="1:8" ht="15" customHeight="1">
      <c r="A777" s="30">
        <v>45843</v>
      </c>
      <c r="B777" s="8" t="s">
        <v>49</v>
      </c>
      <c r="C777" s="32">
        <v>53732</v>
      </c>
      <c r="D777" s="53">
        <v>11</v>
      </c>
      <c r="E777" s="6" t="s">
        <v>161</v>
      </c>
      <c r="F777" s="6"/>
      <c r="G777">
        <f>_xlfn.XLOOKUP(Tanqueos[[#This Row],[PLACA]],[1]Hoja1!$A:$A,[1]Hoja1!$G:$G,0)</f>
        <v>35</v>
      </c>
      <c r="H777" s="11"/>
    </row>
    <row r="778" spans="1:8" ht="15" hidden="1" customHeight="1">
      <c r="A778" s="29">
        <v>45843</v>
      </c>
      <c r="B778" s="8" t="s">
        <v>67</v>
      </c>
      <c r="C778" s="33">
        <v>993283</v>
      </c>
      <c r="D778" s="54">
        <v>20</v>
      </c>
      <c r="E778" s="11" t="s">
        <v>100</v>
      </c>
      <c r="F778" s="11"/>
      <c r="G778">
        <f>_xlfn.XLOOKUP(Tanqueos[[#This Row],[PLACA]],[1]Hoja1!$A:$A,[1]Hoja1!$G:$G,0)</f>
        <v>19</v>
      </c>
      <c r="H778" s="11"/>
    </row>
    <row r="779" spans="1:8" ht="15" hidden="1" customHeight="1">
      <c r="A779" s="30">
        <v>45843</v>
      </c>
      <c r="B779" s="8" t="s">
        <v>145</v>
      </c>
      <c r="C779" s="32">
        <v>208976</v>
      </c>
      <c r="D779" s="53">
        <v>9</v>
      </c>
      <c r="E779" s="6" t="s">
        <v>100</v>
      </c>
      <c r="F779" s="6"/>
      <c r="G779">
        <f>_xlfn.XLOOKUP(Tanqueos[[#This Row],[PLACA]],[1]Hoja1!$A:$A,[1]Hoja1!$G:$G,0)</f>
        <v>40</v>
      </c>
      <c r="H779" s="11"/>
    </row>
    <row r="780" spans="1:8" ht="15" hidden="1" customHeight="1">
      <c r="A780" s="30">
        <v>45843</v>
      </c>
      <c r="B780" s="8" t="s">
        <v>62</v>
      </c>
      <c r="C780" s="32">
        <v>196004</v>
      </c>
      <c r="D780" s="53">
        <v>6.6319999999999997</v>
      </c>
      <c r="E780" s="6"/>
      <c r="F780" s="6"/>
      <c r="G780">
        <f>_xlfn.XLOOKUP(Tanqueos[[#This Row],[PLACA]],[1]Hoja1!$A:$A,[1]Hoja1!$G:$G,0)</f>
        <v>39</v>
      </c>
      <c r="H780" s="11"/>
    </row>
    <row r="781" spans="1:8" ht="15" hidden="1" customHeight="1">
      <c r="A781" s="30">
        <v>45843</v>
      </c>
      <c r="B781" s="8" t="s">
        <v>37</v>
      </c>
      <c r="C781" s="32">
        <v>142371</v>
      </c>
      <c r="D781" s="53">
        <v>9.6959999999999997</v>
      </c>
      <c r="E781" s="6"/>
      <c r="F781" s="6"/>
      <c r="G781">
        <f>_xlfn.XLOOKUP(Tanqueos[[#This Row],[PLACA]],[1]Hoja1!$A:$A,[1]Hoja1!$G:$G,0)</f>
        <v>32</v>
      </c>
      <c r="H781" s="11"/>
    </row>
    <row r="782" spans="1:8" ht="15" hidden="1" customHeight="1">
      <c r="A782" s="29">
        <v>45844</v>
      </c>
      <c r="B782" s="8" t="s">
        <v>114</v>
      </c>
      <c r="C782" s="33">
        <v>437616</v>
      </c>
      <c r="D782" s="53">
        <v>10</v>
      </c>
      <c r="E782" s="6"/>
      <c r="F782" s="11"/>
      <c r="G782">
        <f>_xlfn.XLOOKUP(Tanqueos[[#This Row],[PLACA]],[1]Hoja1!$A:$A,[1]Hoja1!$G:$G,0)</f>
        <v>33</v>
      </c>
      <c r="H782" s="11"/>
    </row>
    <row r="783" spans="1:8" ht="15" hidden="1" customHeight="1">
      <c r="A783" s="30">
        <v>45844</v>
      </c>
      <c r="B783" s="8" t="s">
        <v>53</v>
      </c>
      <c r="C783" s="32">
        <v>117636</v>
      </c>
      <c r="D783" s="53">
        <v>17</v>
      </c>
      <c r="E783" s="6" t="s">
        <v>153</v>
      </c>
      <c r="F783" s="6"/>
      <c r="G783">
        <f>_xlfn.XLOOKUP(Tanqueos[[#This Row],[PLACA]],[1]Hoja1!$A:$A,[1]Hoja1!$G:$G,0)</f>
        <v>20</v>
      </c>
      <c r="H783" s="11"/>
    </row>
    <row r="784" spans="1:8" ht="15" hidden="1" customHeight="1">
      <c r="A784" s="29">
        <v>45844</v>
      </c>
      <c r="B784" s="8" t="s">
        <v>147</v>
      </c>
      <c r="C784" s="33">
        <v>477111</v>
      </c>
      <c r="D784" s="53">
        <v>25.626999999999999</v>
      </c>
      <c r="E784" s="11"/>
      <c r="F784" s="11"/>
      <c r="G784">
        <f>_xlfn.XLOOKUP(Tanqueos[[#This Row],[PLACA]],[1]Hoja1!$A:$A,[1]Hoja1!$G:$G,0)</f>
        <v>15</v>
      </c>
      <c r="H784" s="11"/>
    </row>
    <row r="785" spans="1:8" ht="15" hidden="1" customHeight="1">
      <c r="A785" s="30">
        <v>45844</v>
      </c>
      <c r="B785" s="8" t="s">
        <v>83</v>
      </c>
      <c r="C785" s="32"/>
      <c r="D785" s="54">
        <v>60</v>
      </c>
      <c r="E785" s="6"/>
      <c r="F785" s="6"/>
      <c r="G785">
        <f>_xlfn.XLOOKUP(Tanqueos[[#This Row],[PLACA]],[1]Hoja1!$A:$A,[1]Hoja1!$G:$G,0)</f>
        <v>12</v>
      </c>
      <c r="H785" s="11"/>
    </row>
    <row r="786" spans="1:8" ht="15" hidden="1" customHeight="1">
      <c r="A786" s="30">
        <v>45844</v>
      </c>
      <c r="B786" s="8" t="s">
        <v>62</v>
      </c>
      <c r="C786" s="32">
        <v>196376</v>
      </c>
      <c r="D786" s="53">
        <v>9.5850000000000009</v>
      </c>
      <c r="E786" s="6"/>
      <c r="F786" s="6"/>
      <c r="G786">
        <f>_xlfn.XLOOKUP(Tanqueos[[#This Row],[PLACA]],[1]Hoja1!$A:$A,[1]Hoja1!$G:$G,0)</f>
        <v>39</v>
      </c>
      <c r="H786" s="11"/>
    </row>
    <row r="787" spans="1:8" ht="15" hidden="1" customHeight="1">
      <c r="A787" s="29">
        <v>45844</v>
      </c>
      <c r="B787" s="8" t="s">
        <v>40</v>
      </c>
      <c r="C787" s="33">
        <v>143411</v>
      </c>
      <c r="D787" s="53">
        <v>5</v>
      </c>
      <c r="E787" s="6"/>
      <c r="F787" s="11"/>
      <c r="G787">
        <f>_xlfn.XLOOKUP(Tanqueos[[#This Row],[PLACA]],[1]Hoja1!$A:$A,[1]Hoja1!$G:$G,0)</f>
        <v>33</v>
      </c>
      <c r="H787" s="11"/>
    </row>
    <row r="788" spans="1:8" ht="15" hidden="1" customHeight="1">
      <c r="A788" s="29">
        <v>45844</v>
      </c>
      <c r="B788" s="8" t="s">
        <v>101</v>
      </c>
      <c r="C788" s="33">
        <v>614796</v>
      </c>
      <c r="D788" s="53">
        <v>15</v>
      </c>
      <c r="E788" s="6"/>
      <c r="F788" s="11"/>
      <c r="G788">
        <f>_xlfn.XLOOKUP(Tanqueos[[#This Row],[PLACA]],[1]Hoja1!$A:$A,[1]Hoja1!$G:$G,0)</f>
        <v>17</v>
      </c>
      <c r="H788" s="11"/>
    </row>
    <row r="789" spans="1:8" ht="15" hidden="1" customHeight="1">
      <c r="A789" s="29">
        <v>45844</v>
      </c>
      <c r="B789" s="8" t="s">
        <v>101</v>
      </c>
      <c r="C789" s="33">
        <v>615076</v>
      </c>
      <c r="D789" s="53">
        <v>15</v>
      </c>
      <c r="E789" s="6"/>
      <c r="F789" s="11"/>
      <c r="G789">
        <f>_xlfn.XLOOKUP(Tanqueos[[#This Row],[PLACA]],[1]Hoja1!$A:$A,[1]Hoja1!$G:$G,0)</f>
        <v>17</v>
      </c>
      <c r="H789" s="11"/>
    </row>
    <row r="790" spans="1:8" ht="15" hidden="1" customHeight="1">
      <c r="A790" s="30">
        <v>45844</v>
      </c>
      <c r="B790" s="8" t="s">
        <v>25</v>
      </c>
      <c r="C790" s="32">
        <v>236708</v>
      </c>
      <c r="D790" s="53">
        <v>15</v>
      </c>
      <c r="E790" s="6"/>
      <c r="F790" s="6"/>
      <c r="G790">
        <f>_xlfn.XLOOKUP(Tanqueos[[#This Row],[PLACA]],[1]Hoja1!$A:$A,[1]Hoja1!$G:$G,0)</f>
        <v>33</v>
      </c>
      <c r="H790" s="11"/>
    </row>
    <row r="791" spans="1:8" ht="15" hidden="1" customHeight="1">
      <c r="A791" s="30">
        <v>45845</v>
      </c>
      <c r="B791" s="8" t="s">
        <v>18</v>
      </c>
      <c r="C791" s="32">
        <v>157764</v>
      </c>
      <c r="D791" s="53">
        <v>9</v>
      </c>
      <c r="E791" s="6" t="s">
        <v>81</v>
      </c>
      <c r="F791" s="6"/>
      <c r="G791">
        <f>_xlfn.XLOOKUP(Tanqueos[[#This Row],[PLACA]],[1]Hoja1!$A:$A,[1]Hoja1!$G:$G,0)</f>
        <v>42</v>
      </c>
      <c r="H791" s="11"/>
    </row>
    <row r="792" spans="1:8" ht="15" hidden="1" customHeight="1">
      <c r="A792" s="30">
        <v>45845</v>
      </c>
      <c r="B792" s="8" t="s">
        <v>15</v>
      </c>
      <c r="C792" s="32">
        <v>174900</v>
      </c>
      <c r="D792" s="53">
        <v>25</v>
      </c>
      <c r="E792" s="6" t="s">
        <v>81</v>
      </c>
      <c r="F792" s="6"/>
      <c r="G792">
        <f>_xlfn.XLOOKUP(Tanqueos[[#This Row],[PLACA]],[1]Hoja1!$A:$A,[1]Hoja1!$G:$G,0)</f>
        <v>16</v>
      </c>
      <c r="H792" s="11"/>
    </row>
    <row r="793" spans="1:8" ht="15" hidden="1" customHeight="1">
      <c r="A793" s="29">
        <v>45845</v>
      </c>
      <c r="B793" s="8" t="s">
        <v>120</v>
      </c>
      <c r="C793" s="33">
        <v>327646</v>
      </c>
      <c r="D793" s="53">
        <v>13</v>
      </c>
      <c r="E793" s="6" t="s">
        <v>81</v>
      </c>
      <c r="F793" s="11"/>
      <c r="G793">
        <f>_xlfn.XLOOKUP(Tanqueos[[#This Row],[PLACA]],[1]Hoja1!$A:$A,[1]Hoja1!$G:$G,0)</f>
        <v>38</v>
      </c>
      <c r="H793" s="11"/>
    </row>
    <row r="794" spans="1:8" ht="15" hidden="1" customHeight="1">
      <c r="A794" s="30">
        <v>45845</v>
      </c>
      <c r="B794" s="8" t="s">
        <v>51</v>
      </c>
      <c r="C794" s="32">
        <v>859919</v>
      </c>
      <c r="D794" s="53">
        <v>16</v>
      </c>
      <c r="E794" s="6" t="s">
        <v>81</v>
      </c>
      <c r="F794" s="6"/>
      <c r="G794">
        <f>_xlfn.XLOOKUP(Tanqueos[[#This Row],[PLACA]],[1]Hoja1!$A:$A,[1]Hoja1!$G:$G,0)</f>
        <v>19</v>
      </c>
      <c r="H794" s="11"/>
    </row>
    <row r="795" spans="1:8" ht="15" hidden="1" customHeight="1">
      <c r="A795" s="30">
        <v>45845</v>
      </c>
      <c r="B795" s="8" t="s">
        <v>8</v>
      </c>
      <c r="C795" s="32">
        <v>168882</v>
      </c>
      <c r="D795" s="53">
        <v>6</v>
      </c>
      <c r="E795" s="6" t="s">
        <v>81</v>
      </c>
      <c r="F795" s="6"/>
      <c r="G795">
        <f>_xlfn.XLOOKUP(Tanqueos[[#This Row],[PLACA]],[1]Hoja1!$A:$A,[1]Hoja1!$G:$G,0)</f>
        <v>42</v>
      </c>
      <c r="H795" s="11"/>
    </row>
    <row r="796" spans="1:8" ht="15" hidden="1" customHeight="1">
      <c r="A796" s="29">
        <v>45845</v>
      </c>
      <c r="B796" s="8" t="s">
        <v>26</v>
      </c>
      <c r="C796" s="33">
        <v>625633</v>
      </c>
      <c r="D796" s="53">
        <v>9</v>
      </c>
      <c r="E796" s="6" t="s">
        <v>81</v>
      </c>
      <c r="F796" s="11"/>
      <c r="G796">
        <f>_xlfn.XLOOKUP(Tanqueos[[#This Row],[PLACA]],[1]Hoja1!$A:$A,[1]Hoja1!$G:$G,0)</f>
        <v>17</v>
      </c>
      <c r="H796" s="11"/>
    </row>
    <row r="797" spans="1:8" ht="15" hidden="1" customHeight="1">
      <c r="A797" s="30">
        <v>45845</v>
      </c>
      <c r="B797" s="8" t="s">
        <v>36</v>
      </c>
      <c r="C797" s="32">
        <v>93742</v>
      </c>
      <c r="D797" s="53">
        <v>9</v>
      </c>
      <c r="E797" s="6" t="s">
        <v>100</v>
      </c>
      <c r="F797" s="6"/>
      <c r="G797">
        <f>_xlfn.XLOOKUP(Tanqueos[[#This Row],[PLACA]],[1]Hoja1!$A:$A,[1]Hoja1!$G:$G,0)</f>
        <v>32</v>
      </c>
      <c r="H797" s="11"/>
    </row>
    <row r="798" spans="1:8" ht="15" hidden="1" customHeight="1">
      <c r="A798" s="30">
        <v>45845</v>
      </c>
      <c r="B798" s="8" t="s">
        <v>83</v>
      </c>
      <c r="C798" s="32"/>
      <c r="D798" s="53">
        <f>30+23+20</f>
        <v>73</v>
      </c>
      <c r="E798" s="6" t="s">
        <v>81</v>
      </c>
      <c r="F798" s="6"/>
      <c r="G798">
        <f>_xlfn.XLOOKUP(Tanqueos[[#This Row],[PLACA]],[1]Hoja1!$A:$A,[1]Hoja1!$G:$G,0)</f>
        <v>12</v>
      </c>
      <c r="H798" s="11"/>
    </row>
    <row r="799" spans="1:8" ht="15" hidden="1" customHeight="1">
      <c r="A799" s="30">
        <v>45845</v>
      </c>
      <c r="B799" s="8" t="s">
        <v>73</v>
      </c>
      <c r="C799" s="32">
        <v>170325</v>
      </c>
      <c r="D799" s="53">
        <v>10</v>
      </c>
      <c r="E799" s="6" t="s">
        <v>81</v>
      </c>
      <c r="F799" s="6"/>
      <c r="G799">
        <f>_xlfn.XLOOKUP(Tanqueos[[#This Row],[PLACA]],[1]Hoja1!$A:$A,[1]Hoja1!$G:$G,0)</f>
        <v>38</v>
      </c>
      <c r="H799" s="11"/>
    </row>
    <row r="800" spans="1:8" ht="15" hidden="1" customHeight="1">
      <c r="A800" s="30">
        <v>45845</v>
      </c>
      <c r="B800" s="8" t="s">
        <v>12</v>
      </c>
      <c r="C800" s="32">
        <v>56080</v>
      </c>
      <c r="D800" s="53">
        <v>8</v>
      </c>
      <c r="E800" s="6" t="s">
        <v>81</v>
      </c>
      <c r="F800" s="6"/>
      <c r="G800">
        <f>_xlfn.XLOOKUP(Tanqueos[[#This Row],[PLACA]],[1]Hoja1!$A:$A,[1]Hoja1!$G:$G,0)</f>
        <v>33</v>
      </c>
      <c r="H800" s="11"/>
    </row>
    <row r="801" spans="1:8" ht="15" hidden="1" customHeight="1">
      <c r="A801" s="30">
        <v>45845</v>
      </c>
      <c r="B801" s="8" t="s">
        <v>44</v>
      </c>
      <c r="C801" s="32">
        <v>4418</v>
      </c>
      <c r="D801" s="53">
        <v>10</v>
      </c>
      <c r="E801" s="6" t="s">
        <v>81</v>
      </c>
      <c r="F801" s="6"/>
      <c r="G801">
        <f>_xlfn.XLOOKUP(Tanqueos[[#This Row],[PLACA]],[1]Hoja1!$A:$A,[1]Hoja1!$G:$G,0)</f>
        <v>35</v>
      </c>
      <c r="H801" s="11"/>
    </row>
    <row r="802" spans="1:8" ht="15" hidden="1" customHeight="1">
      <c r="A802" s="30">
        <v>45845</v>
      </c>
      <c r="B802" s="8" t="s">
        <v>46</v>
      </c>
      <c r="C802" s="32">
        <v>144362</v>
      </c>
      <c r="D802" s="53">
        <v>8</v>
      </c>
      <c r="E802" s="6" t="s">
        <v>81</v>
      </c>
      <c r="F802" s="6"/>
      <c r="G802">
        <f>_xlfn.XLOOKUP(Tanqueos[[#This Row],[PLACA]],[1]Hoja1!$A:$A,[1]Hoja1!$G:$G,0)</f>
        <v>30</v>
      </c>
      <c r="H802" s="11"/>
    </row>
    <row r="803" spans="1:8" ht="15" hidden="1" customHeight="1">
      <c r="A803" s="29">
        <v>45845</v>
      </c>
      <c r="B803" s="8" t="s">
        <v>17</v>
      </c>
      <c r="C803" s="33">
        <v>642461</v>
      </c>
      <c r="D803" s="53">
        <v>29</v>
      </c>
      <c r="E803" s="6" t="s">
        <v>81</v>
      </c>
      <c r="F803" s="11"/>
      <c r="G803">
        <f>_xlfn.XLOOKUP(Tanqueos[[#This Row],[PLACA]],[1]Hoja1!$A:$A,[1]Hoja1!$G:$G,0)</f>
        <v>14</v>
      </c>
      <c r="H803" s="11"/>
    </row>
    <row r="804" spans="1:8" ht="15" hidden="1" customHeight="1">
      <c r="A804" s="30">
        <v>45845</v>
      </c>
      <c r="B804" s="8" t="s">
        <v>11</v>
      </c>
      <c r="C804" s="32">
        <v>53695</v>
      </c>
      <c r="D804" s="53">
        <v>9</v>
      </c>
      <c r="E804" s="6" t="s">
        <v>81</v>
      </c>
      <c r="F804" s="6"/>
      <c r="G804">
        <f>_xlfn.XLOOKUP(Tanqueos[[#This Row],[PLACA]],[1]Hoja1!$A:$A,[1]Hoja1!$G:$G,0)</f>
        <v>35</v>
      </c>
      <c r="H804" s="11"/>
    </row>
    <row r="805" spans="1:8" ht="15" hidden="1" customHeight="1">
      <c r="A805" s="29">
        <v>45845</v>
      </c>
      <c r="B805" s="8" t="s">
        <v>29</v>
      </c>
      <c r="C805" s="33">
        <v>416832</v>
      </c>
      <c r="D805" s="54">
        <v>12</v>
      </c>
      <c r="E805" s="11" t="s">
        <v>100</v>
      </c>
      <c r="F805" s="11"/>
      <c r="G805">
        <f>_xlfn.XLOOKUP(Tanqueos[[#This Row],[PLACA]],[1]Hoja1!$A:$A,[1]Hoja1!$G:$G,0)</f>
        <v>33</v>
      </c>
      <c r="H805" s="11"/>
    </row>
    <row r="806" spans="1:8" ht="15" hidden="1" customHeight="1">
      <c r="A806" s="30">
        <v>45845</v>
      </c>
      <c r="B806" s="8" t="s">
        <v>41</v>
      </c>
      <c r="C806" s="32">
        <v>53291</v>
      </c>
      <c r="D806" s="53">
        <v>10</v>
      </c>
      <c r="E806" s="6" t="s">
        <v>100</v>
      </c>
      <c r="F806" s="6"/>
      <c r="G806">
        <f>_xlfn.XLOOKUP(Tanqueos[[#This Row],[PLACA]],[1]Hoja1!$A:$A,[1]Hoja1!$G:$G,0)</f>
        <v>33</v>
      </c>
      <c r="H806" s="11"/>
    </row>
    <row r="807" spans="1:8" ht="15" hidden="1" customHeight="1">
      <c r="A807" s="30">
        <v>45845</v>
      </c>
      <c r="B807" s="8" t="s">
        <v>24</v>
      </c>
      <c r="C807" s="32">
        <v>99378</v>
      </c>
      <c r="D807" s="53">
        <v>8</v>
      </c>
      <c r="E807" s="6" t="s">
        <v>100</v>
      </c>
      <c r="F807" s="6"/>
      <c r="G807">
        <f>_xlfn.XLOOKUP(Tanqueos[[#This Row],[PLACA]],[1]Hoja1!$A:$A,[1]Hoja1!$G:$G,0)</f>
        <v>33</v>
      </c>
      <c r="H807" s="11"/>
    </row>
    <row r="808" spans="1:8" ht="15" hidden="1" customHeight="1">
      <c r="A808" s="30">
        <v>45845</v>
      </c>
      <c r="B808" s="8" t="s">
        <v>18</v>
      </c>
      <c r="C808" s="32">
        <v>158076</v>
      </c>
      <c r="D808" s="53">
        <v>9</v>
      </c>
      <c r="E808" s="6" t="s">
        <v>163</v>
      </c>
      <c r="F808" s="6"/>
      <c r="G808">
        <f>_xlfn.XLOOKUP(Tanqueos[[#This Row],[PLACA]],[1]Hoja1!$A:$A,[1]Hoja1!$G:$G,0)</f>
        <v>42</v>
      </c>
      <c r="H808" s="11"/>
    </row>
    <row r="809" spans="1:8" ht="15" hidden="1" customHeight="1">
      <c r="A809" s="29">
        <v>45845</v>
      </c>
      <c r="B809" s="8" t="s">
        <v>101</v>
      </c>
      <c r="C809" s="33">
        <v>615383</v>
      </c>
      <c r="D809" s="54">
        <v>15</v>
      </c>
      <c r="E809" s="11" t="s">
        <v>100</v>
      </c>
      <c r="F809" s="11"/>
      <c r="G809">
        <f>_xlfn.XLOOKUP(Tanqueos[[#This Row],[PLACA]],[1]Hoja1!$A:$A,[1]Hoja1!$G:$G,0)</f>
        <v>17</v>
      </c>
      <c r="H809" s="11"/>
    </row>
    <row r="810" spans="1:8" ht="15" hidden="1" customHeight="1">
      <c r="A810" s="30">
        <v>45845</v>
      </c>
      <c r="B810" s="8" t="s">
        <v>62</v>
      </c>
      <c r="C810" s="32">
        <v>196602</v>
      </c>
      <c r="D810" s="53">
        <v>6.81</v>
      </c>
      <c r="E810" s="6" t="s">
        <v>164</v>
      </c>
      <c r="F810" s="6"/>
      <c r="G810">
        <f>_xlfn.XLOOKUP(Tanqueos[[#This Row],[PLACA]],[1]Hoja1!$A:$A,[1]Hoja1!$G:$G,0)</f>
        <v>39</v>
      </c>
      <c r="H810" s="11"/>
    </row>
    <row r="811" spans="1:8" ht="15" hidden="1" customHeight="1">
      <c r="A811" s="29">
        <v>45845</v>
      </c>
      <c r="B811" s="8" t="s">
        <v>59</v>
      </c>
      <c r="C811" s="33">
        <v>277690</v>
      </c>
      <c r="D811" s="54">
        <v>15</v>
      </c>
      <c r="E811" s="11" t="s">
        <v>100</v>
      </c>
      <c r="F811" s="11"/>
      <c r="G811">
        <f>_xlfn.XLOOKUP(Tanqueos[[#This Row],[PLACA]],[1]Hoja1!$A:$A,[1]Hoja1!$G:$G,0)</f>
        <v>28</v>
      </c>
      <c r="H811" s="11"/>
    </row>
    <row r="812" spans="1:8" ht="15" hidden="1" customHeight="1">
      <c r="A812" s="29">
        <v>45845</v>
      </c>
      <c r="B812" s="8" t="s">
        <v>38</v>
      </c>
      <c r="C812" s="33">
        <v>448512</v>
      </c>
      <c r="D812" s="53">
        <v>13</v>
      </c>
      <c r="E812" s="6" t="s">
        <v>81</v>
      </c>
      <c r="F812" s="11"/>
      <c r="G812">
        <f>_xlfn.XLOOKUP(Tanqueos[[#This Row],[PLACA]],[1]Hoja1!$A:$A,[1]Hoja1!$G:$G,0)</f>
        <v>15</v>
      </c>
      <c r="H812" s="11"/>
    </row>
    <row r="813" spans="1:8" ht="15" hidden="1" customHeight="1">
      <c r="A813" s="30">
        <v>45845</v>
      </c>
      <c r="B813" s="8" t="s">
        <v>62</v>
      </c>
      <c r="C813" s="32">
        <v>196984</v>
      </c>
      <c r="D813" s="53">
        <v>8.01</v>
      </c>
      <c r="E813" s="6" t="s">
        <v>163</v>
      </c>
      <c r="F813" s="6"/>
      <c r="G813">
        <f>_xlfn.XLOOKUP(Tanqueos[[#This Row],[PLACA]],[1]Hoja1!$A:$A,[1]Hoja1!$G:$G,0)</f>
        <v>39</v>
      </c>
      <c r="H813" s="11"/>
    </row>
    <row r="814" spans="1:8" ht="15" hidden="1" customHeight="1">
      <c r="A814" s="30">
        <v>45845</v>
      </c>
      <c r="B814" s="8" t="s">
        <v>137</v>
      </c>
      <c r="C814" s="32">
        <v>74161</v>
      </c>
      <c r="D814" s="53">
        <v>10</v>
      </c>
      <c r="E814" s="6" t="s">
        <v>100</v>
      </c>
      <c r="F814" s="6"/>
      <c r="G814">
        <f>_xlfn.XLOOKUP(Tanqueos[[#This Row],[PLACA]],[1]Hoja1!$A:$A,[1]Hoja1!$G:$G,0)</f>
        <v>33</v>
      </c>
      <c r="H814" s="11"/>
    </row>
    <row r="815" spans="1:8" ht="15" hidden="1" customHeight="1">
      <c r="A815" s="29">
        <v>45845</v>
      </c>
      <c r="B815" s="8" t="s">
        <v>45</v>
      </c>
      <c r="C815" s="33">
        <v>170800</v>
      </c>
      <c r="D815" s="53">
        <v>10</v>
      </c>
      <c r="E815" s="6" t="s">
        <v>81</v>
      </c>
      <c r="F815" s="11"/>
      <c r="G815">
        <f>_xlfn.XLOOKUP(Tanqueos[[#This Row],[PLACA]],[1]Hoja1!$A:$A,[1]Hoja1!$G:$G,0)</f>
        <v>29</v>
      </c>
      <c r="H815" s="11"/>
    </row>
    <row r="816" spans="1:8" ht="15" hidden="1" customHeight="1">
      <c r="A816" s="30">
        <v>45845</v>
      </c>
      <c r="B816" s="8" t="s">
        <v>21</v>
      </c>
      <c r="C816" s="32">
        <v>61218</v>
      </c>
      <c r="D816" s="53">
        <v>8</v>
      </c>
      <c r="E816" s="6" t="s">
        <v>100</v>
      </c>
      <c r="F816" s="6"/>
      <c r="G816">
        <f>_xlfn.XLOOKUP(Tanqueos[[#This Row],[PLACA]],[1]Hoja1!$A:$A,[1]Hoja1!$G:$G,0)</f>
        <v>33</v>
      </c>
      <c r="H816" s="11"/>
    </row>
    <row r="817" spans="1:8" ht="15" hidden="1" customHeight="1">
      <c r="A817" s="30">
        <v>45845</v>
      </c>
      <c r="B817" s="8" t="s">
        <v>16</v>
      </c>
      <c r="C817" s="32">
        <v>211108</v>
      </c>
      <c r="D817" s="53">
        <v>10</v>
      </c>
      <c r="E817" s="6" t="s">
        <v>100</v>
      </c>
      <c r="F817" s="6"/>
      <c r="G817">
        <f>_xlfn.XLOOKUP(Tanqueos[[#This Row],[PLACA]],[1]Hoja1!$A:$A,[1]Hoja1!$G:$G,0)</f>
        <v>33</v>
      </c>
      <c r="H817" s="11"/>
    </row>
    <row r="818" spans="1:8" ht="15" hidden="1" customHeight="1">
      <c r="A818" s="30">
        <v>45845</v>
      </c>
      <c r="B818" s="8" t="s">
        <v>65</v>
      </c>
      <c r="C818" s="32">
        <v>65586</v>
      </c>
      <c r="D818" s="53">
        <v>7</v>
      </c>
      <c r="E818" s="6" t="s">
        <v>100</v>
      </c>
      <c r="F818" s="6"/>
      <c r="G818">
        <f>_xlfn.XLOOKUP(Tanqueos[[#This Row],[PLACA]],[1]Hoja1!$A:$A,[1]Hoja1!$G:$G,0)</f>
        <v>31</v>
      </c>
      <c r="H818" s="11"/>
    </row>
    <row r="819" spans="1:8" ht="15" hidden="1" customHeight="1">
      <c r="A819" s="30">
        <v>45845</v>
      </c>
      <c r="B819" s="8" t="s">
        <v>71</v>
      </c>
      <c r="C819" s="32">
        <v>734125</v>
      </c>
      <c r="D819" s="53">
        <v>18</v>
      </c>
      <c r="E819" s="6" t="s">
        <v>81</v>
      </c>
      <c r="F819" s="6"/>
      <c r="G819">
        <f>_xlfn.XLOOKUP(Tanqueos[[#This Row],[PLACA]],[1]Hoja1!$A:$A,[1]Hoja1!$G:$G,0)</f>
        <v>33</v>
      </c>
      <c r="H819" s="11"/>
    </row>
    <row r="820" spans="1:8" ht="15" hidden="1" customHeight="1">
      <c r="A820" s="30">
        <v>45845</v>
      </c>
      <c r="B820" s="8" t="s">
        <v>25</v>
      </c>
      <c r="C820" s="32">
        <v>237142</v>
      </c>
      <c r="D820" s="53">
        <v>15</v>
      </c>
      <c r="E820" s="6" t="s">
        <v>100</v>
      </c>
      <c r="F820" s="6"/>
      <c r="G820">
        <f>_xlfn.XLOOKUP(Tanqueos[[#This Row],[PLACA]],[1]Hoja1!$A:$A,[1]Hoja1!$G:$G,0)</f>
        <v>33</v>
      </c>
      <c r="H820" s="11"/>
    </row>
    <row r="821" spans="1:8" ht="15" hidden="1" customHeight="1">
      <c r="A821" s="29">
        <v>45845</v>
      </c>
      <c r="B821" s="8" t="s">
        <v>70</v>
      </c>
      <c r="C821" s="33">
        <v>238216</v>
      </c>
      <c r="D821" s="53">
        <v>9</v>
      </c>
      <c r="E821" s="6" t="s">
        <v>100</v>
      </c>
      <c r="F821" s="11"/>
      <c r="G821">
        <f>_xlfn.XLOOKUP(Tanqueos[[#This Row],[PLACA]],[1]Hoja1!$A:$A,[1]Hoja1!$G:$G,0)</f>
        <v>33</v>
      </c>
      <c r="H821" t="s">
        <v>247</v>
      </c>
    </row>
    <row r="822" spans="1:8" ht="15" hidden="1" customHeight="1">
      <c r="A822" s="30">
        <v>45845</v>
      </c>
      <c r="B822" s="8" t="s">
        <v>20</v>
      </c>
      <c r="C822" s="32">
        <v>204285</v>
      </c>
      <c r="D822" s="53">
        <v>10</v>
      </c>
      <c r="E822" s="6" t="s">
        <v>100</v>
      </c>
      <c r="F822" s="6"/>
      <c r="G822">
        <f>_xlfn.XLOOKUP(Tanqueos[[#This Row],[PLACA]],[1]Hoja1!$A:$A,[1]Hoja1!$G:$G,0)</f>
        <v>26</v>
      </c>
      <c r="H822" s="11"/>
    </row>
    <row r="823" spans="1:8" ht="15" hidden="1" customHeight="1">
      <c r="A823" s="30">
        <v>45845</v>
      </c>
      <c r="B823" s="8" t="s">
        <v>32</v>
      </c>
      <c r="C823" s="32">
        <v>38439</v>
      </c>
      <c r="D823" s="53">
        <v>9</v>
      </c>
      <c r="E823" s="6"/>
      <c r="F823" s="6"/>
      <c r="G823">
        <f>_xlfn.XLOOKUP(Tanqueos[[#This Row],[PLACA]],[1]Hoja1!$A:$A,[1]Hoja1!$G:$G,0)</f>
        <v>30</v>
      </c>
      <c r="H823" s="11"/>
    </row>
    <row r="824" spans="1:8" ht="15" hidden="1" customHeight="1">
      <c r="A824" s="30">
        <v>45845</v>
      </c>
      <c r="B824" s="8" t="s">
        <v>43</v>
      </c>
      <c r="C824" s="32">
        <v>15582</v>
      </c>
      <c r="D824" s="53">
        <v>7</v>
      </c>
      <c r="E824" s="6"/>
      <c r="F824" s="6"/>
      <c r="G824">
        <f>_xlfn.XLOOKUP(Tanqueos[[#This Row],[PLACA]],[1]Hoja1!$A:$A,[1]Hoja1!$G:$G,0)</f>
        <v>35</v>
      </c>
      <c r="H824" s="11"/>
    </row>
    <row r="825" spans="1:8" ht="15" hidden="1" customHeight="1">
      <c r="A825" s="29">
        <v>45845</v>
      </c>
      <c r="B825" s="8" t="s">
        <v>26</v>
      </c>
      <c r="C825" s="33">
        <v>625931</v>
      </c>
      <c r="D825" s="54">
        <v>9</v>
      </c>
      <c r="E825" s="11"/>
      <c r="F825" s="11"/>
      <c r="G825">
        <f>_xlfn.XLOOKUP(Tanqueos[[#This Row],[PLACA]],[1]Hoja1!$A:$A,[1]Hoja1!$G:$G,0)</f>
        <v>17</v>
      </c>
      <c r="H825" s="11"/>
    </row>
    <row r="826" spans="1:8" ht="15" hidden="1" customHeight="1">
      <c r="A826" s="29">
        <v>45845</v>
      </c>
      <c r="B826" s="8" t="s">
        <v>101</v>
      </c>
      <c r="C826" s="33">
        <v>615574</v>
      </c>
      <c r="D826" s="54">
        <v>15</v>
      </c>
      <c r="E826" s="11"/>
      <c r="F826" s="11"/>
      <c r="G826">
        <f>_xlfn.XLOOKUP(Tanqueos[[#This Row],[PLACA]],[1]Hoja1!$A:$A,[1]Hoja1!$G:$G,0)</f>
        <v>17</v>
      </c>
      <c r="H826" s="11"/>
    </row>
    <row r="827" spans="1:8" ht="15" hidden="1" customHeight="1">
      <c r="A827" s="29">
        <v>45845</v>
      </c>
      <c r="B827" s="8" t="s">
        <v>118</v>
      </c>
      <c r="C827" s="33"/>
      <c r="D827" s="54">
        <v>7</v>
      </c>
      <c r="E827" s="11" t="s">
        <v>166</v>
      </c>
      <c r="F827" s="11"/>
      <c r="G827">
        <f>_xlfn.XLOOKUP(Tanqueos[[#This Row],[PLACA]],[1]Hoja1!$A:$A,[1]Hoja1!$G:$G,0)</f>
        <v>0</v>
      </c>
      <c r="H827" s="11"/>
    </row>
    <row r="828" spans="1:8" ht="15" hidden="1" customHeight="1">
      <c r="A828" s="30">
        <v>45845</v>
      </c>
      <c r="B828" s="8" t="s">
        <v>35</v>
      </c>
      <c r="C828" s="32">
        <v>58453</v>
      </c>
      <c r="D828" s="53">
        <v>9</v>
      </c>
      <c r="E828" s="6" t="s">
        <v>167</v>
      </c>
      <c r="F828" s="6"/>
      <c r="G828">
        <f>_xlfn.XLOOKUP(Tanqueos[[#This Row],[PLACA]],[1]Hoja1!$A:$A,[1]Hoja1!$G:$G,0)</f>
        <v>35</v>
      </c>
      <c r="H828" s="11"/>
    </row>
    <row r="829" spans="1:8" ht="15" hidden="1" customHeight="1">
      <c r="A829" s="30">
        <v>45845</v>
      </c>
      <c r="B829" s="8" t="s">
        <v>8</v>
      </c>
      <c r="C829" s="32">
        <v>169145</v>
      </c>
      <c r="D829" s="53">
        <v>7</v>
      </c>
      <c r="E829" s="6"/>
      <c r="F829" s="6"/>
      <c r="G829">
        <f>_xlfn.XLOOKUP(Tanqueos[[#This Row],[PLACA]],[1]Hoja1!$A:$A,[1]Hoja1!$G:$G,0)</f>
        <v>42</v>
      </c>
      <c r="H829" s="11"/>
    </row>
    <row r="830" spans="1:8" ht="15" hidden="1" customHeight="1">
      <c r="A830" s="30">
        <v>45845</v>
      </c>
      <c r="B830" s="8" t="s">
        <v>30</v>
      </c>
      <c r="C830" s="32">
        <v>82526</v>
      </c>
      <c r="D830" s="53">
        <v>8</v>
      </c>
      <c r="E830" s="6"/>
      <c r="F830" s="6"/>
      <c r="G830">
        <f>_xlfn.XLOOKUP(Tanqueos[[#This Row],[PLACA]],[1]Hoja1!$A:$A,[1]Hoja1!$G:$G,0)</f>
        <v>33</v>
      </c>
      <c r="H830" s="11"/>
    </row>
    <row r="831" spans="1:8" ht="15" hidden="1" customHeight="1">
      <c r="A831" s="29">
        <v>45845</v>
      </c>
      <c r="B831" s="8" t="s">
        <v>148</v>
      </c>
      <c r="C831" s="33">
        <v>191772</v>
      </c>
      <c r="D831" s="54">
        <v>20</v>
      </c>
      <c r="E831" s="11"/>
      <c r="F831" s="11"/>
      <c r="G831">
        <f>_xlfn.XLOOKUP(Tanqueos[[#This Row],[PLACA]],[1]Hoja1!$A:$A,[1]Hoja1!$G:$G,0)</f>
        <v>15</v>
      </c>
      <c r="H831" s="11"/>
    </row>
    <row r="832" spans="1:8" ht="15" hidden="1" customHeight="1">
      <c r="A832" s="30">
        <v>45845</v>
      </c>
      <c r="B832" s="8" t="s">
        <v>58</v>
      </c>
      <c r="C832" s="32">
        <v>12274</v>
      </c>
      <c r="D832" s="53">
        <v>8</v>
      </c>
      <c r="E832" s="6"/>
      <c r="F832" s="6"/>
      <c r="G832">
        <f>_xlfn.XLOOKUP(Tanqueos[[#This Row],[PLACA]],[1]Hoja1!$A:$A,[1]Hoja1!$G:$G,0)</f>
        <v>35</v>
      </c>
      <c r="H832" s="11"/>
    </row>
    <row r="833" spans="1:8" ht="15" hidden="1" customHeight="1">
      <c r="A833" s="30">
        <v>45845</v>
      </c>
      <c r="B833" s="8" t="s">
        <v>168</v>
      </c>
      <c r="C833" s="32">
        <v>175184</v>
      </c>
      <c r="D833" s="53">
        <v>14.93</v>
      </c>
      <c r="E833" s="6" t="s">
        <v>169</v>
      </c>
      <c r="F833" s="6"/>
      <c r="G833">
        <f>_xlfn.XLOOKUP(Tanqueos[[#This Row],[PLACA]],[1]Hoja1!$A:$A,[1]Hoja1!$G:$G,0)</f>
        <v>33</v>
      </c>
      <c r="H833" s="11"/>
    </row>
    <row r="834" spans="1:8" ht="15" hidden="1" customHeight="1">
      <c r="A834" s="30">
        <v>45845</v>
      </c>
      <c r="B834" s="8" t="s">
        <v>66</v>
      </c>
      <c r="C834" s="32">
        <v>196716</v>
      </c>
      <c r="D834" s="53">
        <v>7</v>
      </c>
      <c r="E834" s="6"/>
      <c r="F834" s="6"/>
      <c r="G834">
        <f>_xlfn.XLOOKUP(Tanqueos[[#This Row],[PLACA]],[1]Hoja1!$A:$A,[1]Hoja1!$G:$G,0)</f>
        <v>33</v>
      </c>
      <c r="H834" s="11"/>
    </row>
    <row r="835" spans="1:8" ht="15" hidden="1" customHeight="1">
      <c r="A835" s="30">
        <v>45845</v>
      </c>
      <c r="B835" s="8" t="s">
        <v>55</v>
      </c>
      <c r="C835" s="32">
        <v>201779</v>
      </c>
      <c r="D835" s="53">
        <v>13</v>
      </c>
      <c r="E835" s="6"/>
      <c r="F835" s="6"/>
      <c r="G835">
        <f>_xlfn.XLOOKUP(Tanqueos[[#This Row],[PLACA]],[1]Hoja1!$A:$A,[1]Hoja1!$G:$G,0)</f>
        <v>38</v>
      </c>
      <c r="H835" s="11"/>
    </row>
    <row r="836" spans="1:8" ht="15" hidden="1" customHeight="1">
      <c r="A836" s="29">
        <v>45845</v>
      </c>
      <c r="B836" s="8" t="s">
        <v>67</v>
      </c>
      <c r="C836" s="33">
        <v>993709</v>
      </c>
      <c r="D836" s="54">
        <v>22</v>
      </c>
      <c r="E836" s="11"/>
      <c r="F836" s="11"/>
      <c r="G836">
        <f>_xlfn.XLOOKUP(Tanqueos[[#This Row],[PLACA]],[1]Hoja1!$A:$A,[1]Hoja1!$G:$G,0)</f>
        <v>19</v>
      </c>
      <c r="H836" s="11"/>
    </row>
    <row r="837" spans="1:8" ht="15" hidden="1" customHeight="1">
      <c r="A837" s="29">
        <v>45845</v>
      </c>
      <c r="B837" s="8" t="s">
        <v>114</v>
      </c>
      <c r="C837" s="33">
        <v>437948</v>
      </c>
      <c r="D837" s="53">
        <v>11</v>
      </c>
      <c r="E837" s="11"/>
      <c r="F837" s="11"/>
      <c r="G837">
        <f>_xlfn.XLOOKUP(Tanqueos[[#This Row],[PLACA]],[1]Hoja1!$A:$A,[1]Hoja1!$G:$G,0)</f>
        <v>33</v>
      </c>
      <c r="H837" s="11"/>
    </row>
    <row r="838" spans="1:8" ht="15" hidden="1" customHeight="1">
      <c r="A838" s="30">
        <v>45845</v>
      </c>
      <c r="B838" s="8" t="s">
        <v>51</v>
      </c>
      <c r="C838" s="32">
        <v>860088</v>
      </c>
      <c r="D838" s="53">
        <v>19</v>
      </c>
      <c r="E838" s="6" t="s">
        <v>170</v>
      </c>
      <c r="F838" s="6"/>
      <c r="G838">
        <f>_xlfn.XLOOKUP(Tanqueos[[#This Row],[PLACA]],[1]Hoja1!$A:$A,[1]Hoja1!$G:$G,0)</f>
        <v>19</v>
      </c>
      <c r="H838" s="11"/>
    </row>
    <row r="839" spans="1:8" ht="15" hidden="1" customHeight="1">
      <c r="A839" s="30">
        <v>45845</v>
      </c>
      <c r="B839" s="8" t="s">
        <v>99</v>
      </c>
      <c r="C839" s="32">
        <v>17044</v>
      </c>
      <c r="D839" s="53">
        <v>9</v>
      </c>
      <c r="E839" s="6"/>
      <c r="F839" s="6"/>
      <c r="G839">
        <f>_xlfn.XLOOKUP(Tanqueos[[#This Row],[PLACA]],[1]Hoja1!$A:$A,[1]Hoja1!$G:$G,0)</f>
        <v>32</v>
      </c>
      <c r="H839" s="11"/>
    </row>
    <row r="840" spans="1:8" ht="15" customHeight="1">
      <c r="A840" s="30">
        <v>45845</v>
      </c>
      <c r="B840" s="8" t="s">
        <v>49</v>
      </c>
      <c r="C840" s="32">
        <v>54012</v>
      </c>
      <c r="D840" s="53">
        <v>9</v>
      </c>
      <c r="E840" s="6"/>
      <c r="F840" s="6"/>
      <c r="G840">
        <f>_xlfn.XLOOKUP(Tanqueos[[#This Row],[PLACA]],[1]Hoja1!$A:$A,[1]Hoja1!$G:$G,0)</f>
        <v>35</v>
      </c>
      <c r="H840" s="11"/>
    </row>
    <row r="841" spans="1:8" ht="15" hidden="1" customHeight="1">
      <c r="A841" s="30">
        <v>45845</v>
      </c>
      <c r="B841" s="8" t="s">
        <v>93</v>
      </c>
      <c r="C841" s="32">
        <v>408439</v>
      </c>
      <c r="D841" s="53">
        <v>15</v>
      </c>
      <c r="E841" s="6"/>
      <c r="F841" s="6"/>
      <c r="G841">
        <f>_xlfn.XLOOKUP(Tanqueos[[#This Row],[PLACA]],[1]Hoja1!$A:$A,[1]Hoja1!$G:$G,0)</f>
        <v>30</v>
      </c>
      <c r="H841" s="11"/>
    </row>
    <row r="842" spans="1:8" ht="15" hidden="1" customHeight="1">
      <c r="A842" s="30">
        <v>45845</v>
      </c>
      <c r="B842" s="8" t="s">
        <v>156</v>
      </c>
      <c r="C842" s="32">
        <v>103139</v>
      </c>
      <c r="D842" s="53">
        <v>7</v>
      </c>
      <c r="E842" s="6"/>
      <c r="F842" s="6"/>
      <c r="G842">
        <f>_xlfn.XLOOKUP(Tanqueos[[#This Row],[PLACA]],[1]Hoja1!$A:$A,[1]Hoja1!$G:$G,0)</f>
        <v>35</v>
      </c>
      <c r="H842" s="11"/>
    </row>
    <row r="843" spans="1:8" ht="15" hidden="1" customHeight="1">
      <c r="A843" s="30">
        <v>45845</v>
      </c>
      <c r="B843" s="8" t="s">
        <v>48</v>
      </c>
      <c r="C843" s="32">
        <v>6097</v>
      </c>
      <c r="D843" s="53">
        <v>13</v>
      </c>
      <c r="E843" s="6"/>
      <c r="F843" s="6"/>
      <c r="G843">
        <f>_xlfn.XLOOKUP(Tanqueos[[#This Row],[PLACA]],[1]Hoja1!$A:$A,[1]Hoja1!$G:$G,0)</f>
        <v>38</v>
      </c>
      <c r="H843" s="11" t="s">
        <v>246</v>
      </c>
    </row>
    <row r="844" spans="1:8" ht="15" hidden="1" customHeight="1">
      <c r="A844" s="30">
        <v>45845</v>
      </c>
      <c r="B844" s="8" t="s">
        <v>53</v>
      </c>
      <c r="C844" s="32">
        <v>117636</v>
      </c>
      <c r="D844" s="53">
        <v>20</v>
      </c>
      <c r="E844" s="6"/>
      <c r="F844" s="6"/>
      <c r="G844">
        <f>_xlfn.XLOOKUP(Tanqueos[[#This Row],[PLACA]],[1]Hoja1!$A:$A,[1]Hoja1!$G:$G,0)</f>
        <v>20</v>
      </c>
      <c r="H844" s="11"/>
    </row>
    <row r="845" spans="1:8" ht="15" hidden="1" customHeight="1">
      <c r="A845" s="29">
        <v>45845</v>
      </c>
      <c r="B845" s="8" t="s">
        <v>33</v>
      </c>
      <c r="C845" s="32">
        <v>314129</v>
      </c>
      <c r="D845" s="54">
        <v>10</v>
      </c>
      <c r="E845" s="11"/>
      <c r="F845" s="11"/>
      <c r="G845">
        <f>_xlfn.XLOOKUP(Tanqueos[[#This Row],[PLACA]],[1]Hoja1!$A:$A,[1]Hoja1!$G:$G,0)</f>
        <v>21</v>
      </c>
      <c r="H845" s="11"/>
    </row>
    <row r="846" spans="1:8" ht="15" hidden="1" customHeight="1">
      <c r="A846" s="30">
        <v>45845</v>
      </c>
      <c r="B846" s="8" t="s">
        <v>41</v>
      </c>
      <c r="C846" s="32">
        <v>53577</v>
      </c>
      <c r="D846" s="53">
        <v>9</v>
      </c>
      <c r="E846" s="6"/>
      <c r="F846" s="6"/>
      <c r="G846">
        <f>_xlfn.XLOOKUP(Tanqueos[[#This Row],[PLACA]],[1]Hoja1!$A:$A,[1]Hoja1!$G:$G,0)</f>
        <v>33</v>
      </c>
      <c r="H846" s="11"/>
    </row>
    <row r="847" spans="1:8" ht="15" hidden="1" customHeight="1">
      <c r="A847" s="30">
        <v>45845</v>
      </c>
      <c r="B847" s="8" t="s">
        <v>52</v>
      </c>
      <c r="C847" s="32">
        <v>32524</v>
      </c>
      <c r="D847" s="53">
        <v>3</v>
      </c>
      <c r="E847" s="6"/>
      <c r="F847" s="6"/>
      <c r="G847">
        <f>_xlfn.XLOOKUP(Tanqueos[[#This Row],[PLACA]],[1]Hoja1!$A:$A,[1]Hoja1!$G:$G,0)</f>
        <v>33</v>
      </c>
      <c r="H847" s="11"/>
    </row>
    <row r="848" spans="1:8" ht="15" hidden="1" customHeight="1">
      <c r="A848" s="30">
        <v>45845</v>
      </c>
      <c r="B848" s="8" t="s">
        <v>28</v>
      </c>
      <c r="C848" s="32">
        <v>216760</v>
      </c>
      <c r="D848" s="53">
        <v>8</v>
      </c>
      <c r="E848" s="6"/>
      <c r="F848" s="6"/>
      <c r="G848">
        <f>_xlfn.XLOOKUP(Tanqueos[[#This Row],[PLACA]],[1]Hoja1!$A:$A,[1]Hoja1!$G:$G,0)</f>
        <v>43</v>
      </c>
      <c r="H848" s="11"/>
    </row>
    <row r="849" spans="1:8" ht="15" hidden="1" customHeight="1">
      <c r="A849" s="29">
        <v>45845</v>
      </c>
      <c r="B849" s="8" t="s">
        <v>60</v>
      </c>
      <c r="C849" s="33">
        <v>574266</v>
      </c>
      <c r="D849" s="53">
        <v>7</v>
      </c>
      <c r="E849" s="11"/>
      <c r="F849" s="11">
        <v>169.1</v>
      </c>
      <c r="G849">
        <f>_xlfn.XLOOKUP(Tanqueos[[#This Row],[PLACA]],[1]Hoja1!$A:$A,[1]Hoja1!$G:$G,0)</f>
        <v>29</v>
      </c>
      <c r="H849" s="11"/>
    </row>
    <row r="850" spans="1:8" ht="15" hidden="1" customHeight="1">
      <c r="A850" s="29">
        <v>45845</v>
      </c>
      <c r="B850" s="8" t="s">
        <v>40</v>
      </c>
      <c r="C850" s="33">
        <v>143535</v>
      </c>
      <c r="D850" s="53">
        <v>9</v>
      </c>
      <c r="E850" s="6" t="s">
        <v>138</v>
      </c>
      <c r="F850" s="11"/>
      <c r="G850">
        <f>_xlfn.XLOOKUP(Tanqueos[[#This Row],[PLACA]],[1]Hoja1!$A:$A,[1]Hoja1!$G:$G,0)</f>
        <v>33</v>
      </c>
      <c r="H850" s="11"/>
    </row>
    <row r="851" spans="1:8" ht="15" hidden="1" customHeight="1">
      <c r="A851" s="30">
        <v>45845</v>
      </c>
      <c r="B851" s="8" t="s">
        <v>15</v>
      </c>
      <c r="C851" s="32">
        <v>175226</v>
      </c>
      <c r="D851" s="53">
        <v>22</v>
      </c>
      <c r="E851" s="6"/>
      <c r="F851" s="6"/>
      <c r="G851">
        <f>_xlfn.XLOOKUP(Tanqueos[[#This Row],[PLACA]],[1]Hoja1!$A:$A,[1]Hoja1!$G:$G,0)</f>
        <v>16</v>
      </c>
      <c r="H851" s="11"/>
    </row>
    <row r="852" spans="1:8" ht="15" hidden="1" customHeight="1">
      <c r="A852" s="30">
        <v>45845</v>
      </c>
      <c r="B852" s="8" t="s">
        <v>51</v>
      </c>
      <c r="C852" s="32">
        <v>860346</v>
      </c>
      <c r="D852" s="53">
        <v>14</v>
      </c>
      <c r="E852" s="6" t="s">
        <v>171</v>
      </c>
      <c r="F852" s="6"/>
      <c r="G852">
        <f>_xlfn.XLOOKUP(Tanqueos[[#This Row],[PLACA]],[1]Hoja1!$A:$A,[1]Hoja1!$G:$G,0)</f>
        <v>19</v>
      </c>
      <c r="H852" s="11"/>
    </row>
    <row r="853" spans="1:8" ht="15" hidden="1" customHeight="1">
      <c r="A853" s="30">
        <v>45845</v>
      </c>
      <c r="B853" s="8" t="s">
        <v>22</v>
      </c>
      <c r="C853" s="32">
        <v>168945</v>
      </c>
      <c r="D853" s="53">
        <v>10</v>
      </c>
      <c r="E853" s="6"/>
      <c r="F853" s="6"/>
      <c r="G853">
        <f>_xlfn.XLOOKUP(Tanqueos[[#This Row],[PLACA]],[1]Hoja1!$A:$A,[1]Hoja1!$G:$G,0)</f>
        <v>38</v>
      </c>
      <c r="H853" s="11"/>
    </row>
    <row r="854" spans="1:8" ht="15" hidden="1" customHeight="1">
      <c r="A854" s="30">
        <v>45845</v>
      </c>
      <c r="B854" s="8" t="s">
        <v>37</v>
      </c>
      <c r="C854" s="32">
        <v>142671</v>
      </c>
      <c r="D854" s="53">
        <v>11</v>
      </c>
      <c r="E854" s="6"/>
      <c r="F854" s="6"/>
      <c r="G854">
        <f>_xlfn.XLOOKUP(Tanqueos[[#This Row],[PLACA]],[1]Hoja1!$A:$A,[1]Hoja1!$G:$G,0)</f>
        <v>32</v>
      </c>
      <c r="H854" s="11"/>
    </row>
    <row r="855" spans="1:8" ht="15" hidden="1" customHeight="1">
      <c r="A855" s="30">
        <v>45845</v>
      </c>
      <c r="B855" s="8" t="s">
        <v>25</v>
      </c>
      <c r="C855" s="32">
        <v>227186</v>
      </c>
      <c r="D855" s="53">
        <v>12</v>
      </c>
      <c r="E855" s="6"/>
      <c r="F855" s="6"/>
      <c r="G855">
        <f>_xlfn.XLOOKUP(Tanqueos[[#This Row],[PLACA]],[1]Hoja1!$A:$A,[1]Hoja1!$G:$G,0)</f>
        <v>33</v>
      </c>
      <c r="H855" s="11"/>
    </row>
    <row r="856" spans="1:8" ht="15" hidden="1" customHeight="1">
      <c r="A856" s="30">
        <v>45846</v>
      </c>
      <c r="B856" s="8" t="s">
        <v>62</v>
      </c>
      <c r="C856" s="32">
        <v>197377</v>
      </c>
      <c r="D856" s="53">
        <v>9</v>
      </c>
      <c r="E856" s="6" t="s">
        <v>81</v>
      </c>
      <c r="F856" s="6"/>
      <c r="G856">
        <f>_xlfn.XLOOKUP(Tanqueos[[#This Row],[PLACA]],[1]Hoja1!$A:$A,[1]Hoja1!$G:$G,0)</f>
        <v>39</v>
      </c>
      <c r="H856" s="11"/>
    </row>
    <row r="857" spans="1:8" ht="15" hidden="1" customHeight="1">
      <c r="A857" s="30">
        <v>45846</v>
      </c>
      <c r="B857" s="8" t="s">
        <v>18</v>
      </c>
      <c r="C857" s="32">
        <v>158392</v>
      </c>
      <c r="D857" s="53">
        <v>9</v>
      </c>
      <c r="E857" s="6" t="s">
        <v>81</v>
      </c>
      <c r="F857" s="6"/>
      <c r="G857">
        <f>_xlfn.XLOOKUP(Tanqueos[[#This Row],[PLACA]],[1]Hoja1!$A:$A,[1]Hoja1!$G:$G,0)</f>
        <v>42</v>
      </c>
      <c r="H857" s="11"/>
    </row>
    <row r="858" spans="1:8" ht="15" hidden="1" customHeight="1">
      <c r="A858" s="30">
        <v>45846</v>
      </c>
      <c r="B858" s="8" t="s">
        <v>120</v>
      </c>
      <c r="C858" s="32">
        <v>328182</v>
      </c>
      <c r="D858" s="53">
        <v>13</v>
      </c>
      <c r="E858" s="6" t="s">
        <v>81</v>
      </c>
      <c r="F858" s="6"/>
      <c r="G858">
        <f>_xlfn.XLOOKUP(Tanqueos[[#This Row],[PLACA]],[1]Hoja1!$A:$A,[1]Hoja1!$G:$G,0)</f>
        <v>38</v>
      </c>
      <c r="H858" s="11"/>
    </row>
    <row r="859" spans="1:8" ht="15" hidden="1" customHeight="1">
      <c r="A859" s="30">
        <v>45846</v>
      </c>
      <c r="B859" s="8" t="s">
        <v>17</v>
      </c>
      <c r="C859" s="32">
        <v>642822</v>
      </c>
      <c r="D859" s="53">
        <v>27</v>
      </c>
      <c r="E859" s="6" t="s">
        <v>81</v>
      </c>
      <c r="F859" s="6"/>
      <c r="G859">
        <f>_xlfn.XLOOKUP(Tanqueos[[#This Row],[PLACA]],[1]Hoja1!$A:$A,[1]Hoja1!$G:$G,0)</f>
        <v>14</v>
      </c>
      <c r="H859" s="11"/>
    </row>
    <row r="860" spans="1:8" ht="15" hidden="1" customHeight="1">
      <c r="A860" s="29">
        <v>45846</v>
      </c>
      <c r="B860" s="8" t="s">
        <v>34</v>
      </c>
      <c r="C860" s="32">
        <v>20095</v>
      </c>
      <c r="D860" s="53">
        <v>10</v>
      </c>
      <c r="E860" s="6" t="s">
        <v>100</v>
      </c>
      <c r="F860" s="6"/>
      <c r="G860">
        <f>_xlfn.XLOOKUP(Tanqueos[[#This Row],[PLACA]],[1]Hoja1!$A:$A,[1]Hoja1!$G:$G,0)</f>
        <v>38</v>
      </c>
      <c r="H860" s="11"/>
    </row>
    <row r="861" spans="1:8" ht="15" hidden="1" customHeight="1">
      <c r="A861" s="30">
        <v>45846</v>
      </c>
      <c r="B861" s="8" t="s">
        <v>36</v>
      </c>
      <c r="C861" s="32">
        <v>93929</v>
      </c>
      <c r="D861" s="53">
        <v>7</v>
      </c>
      <c r="E861" s="6" t="s">
        <v>172</v>
      </c>
      <c r="F861" s="6"/>
      <c r="G861">
        <f>_xlfn.XLOOKUP(Tanqueos[[#This Row],[PLACA]],[1]Hoja1!$A:$A,[1]Hoja1!$G:$G,0)</f>
        <v>32</v>
      </c>
      <c r="H861" s="11"/>
    </row>
    <row r="862" spans="1:8" ht="15" hidden="1" customHeight="1">
      <c r="A862" s="30">
        <v>45846</v>
      </c>
      <c r="B862" s="8" t="s">
        <v>83</v>
      </c>
      <c r="C862" s="32"/>
      <c r="D862" s="53">
        <v>35</v>
      </c>
      <c r="E862" s="6" t="s">
        <v>81</v>
      </c>
      <c r="F862" s="6"/>
      <c r="G862">
        <f>_xlfn.XLOOKUP(Tanqueos[[#This Row],[PLACA]],[1]Hoja1!$A:$A,[1]Hoja1!$G:$G,0)</f>
        <v>12</v>
      </c>
      <c r="H862" s="11"/>
    </row>
    <row r="863" spans="1:8" ht="15" hidden="1" customHeight="1">
      <c r="A863" s="30">
        <v>45846</v>
      </c>
      <c r="B863" s="8" t="s">
        <v>10</v>
      </c>
      <c r="C863" s="32">
        <v>143457</v>
      </c>
      <c r="D863" s="53">
        <v>9</v>
      </c>
      <c r="E863" s="6" t="s">
        <v>81</v>
      </c>
      <c r="F863" s="6"/>
      <c r="G863">
        <f>_xlfn.XLOOKUP(Tanqueos[[#This Row],[PLACA]],[1]Hoja1!$A:$A,[1]Hoja1!$G:$G,0)</f>
        <v>40</v>
      </c>
      <c r="H863" s="11"/>
    </row>
    <row r="864" spans="1:8" ht="15" hidden="1" customHeight="1">
      <c r="A864" s="30">
        <v>45846</v>
      </c>
      <c r="B864" s="8" t="s">
        <v>12</v>
      </c>
      <c r="C864" s="32">
        <v>56268</v>
      </c>
      <c r="D864" s="53">
        <v>8</v>
      </c>
      <c r="E864" s="6" t="s">
        <v>81</v>
      </c>
      <c r="F864" s="6"/>
      <c r="G864">
        <f>_xlfn.XLOOKUP(Tanqueos[[#This Row],[PLACA]],[1]Hoja1!$A:$A,[1]Hoja1!$G:$G,0)</f>
        <v>33</v>
      </c>
      <c r="H864" s="11"/>
    </row>
    <row r="865" spans="1:8" ht="15" hidden="1" customHeight="1">
      <c r="A865" s="30">
        <v>45846</v>
      </c>
      <c r="B865" s="8" t="s">
        <v>66</v>
      </c>
      <c r="C865" s="32">
        <v>196744</v>
      </c>
      <c r="D865" s="53">
        <v>10</v>
      </c>
      <c r="E865" s="6" t="s">
        <v>81</v>
      </c>
      <c r="F865" s="6"/>
      <c r="G865">
        <f>_xlfn.XLOOKUP(Tanqueos[[#This Row],[PLACA]],[1]Hoja1!$A:$A,[1]Hoja1!$G:$G,0)</f>
        <v>33</v>
      </c>
      <c r="H865" s="11"/>
    </row>
    <row r="866" spans="1:8" ht="15" hidden="1" customHeight="1">
      <c r="A866" s="30">
        <v>45846</v>
      </c>
      <c r="B866" s="8" t="s">
        <v>54</v>
      </c>
      <c r="C866" s="32">
        <v>5927</v>
      </c>
      <c r="D866" s="53">
        <v>8</v>
      </c>
      <c r="E866" s="6" t="s">
        <v>100</v>
      </c>
      <c r="F866" s="6"/>
      <c r="G866">
        <f>_xlfn.XLOOKUP(Tanqueos[[#This Row],[PLACA]],[1]Hoja1!$A:$A,[1]Hoja1!$G:$G,0)</f>
        <v>31</v>
      </c>
      <c r="H866" s="11"/>
    </row>
    <row r="867" spans="1:8" ht="15" hidden="1" customHeight="1">
      <c r="A867" s="30">
        <v>45846</v>
      </c>
      <c r="B867" s="8" t="s">
        <v>73</v>
      </c>
      <c r="C867" s="32">
        <v>170706</v>
      </c>
      <c r="D867" s="53">
        <v>10</v>
      </c>
      <c r="E867" s="6" t="s">
        <v>81</v>
      </c>
      <c r="F867" s="6"/>
      <c r="G867">
        <f>_xlfn.XLOOKUP(Tanqueos[[#This Row],[PLACA]],[1]Hoja1!$A:$A,[1]Hoja1!$G:$G,0)</f>
        <v>38</v>
      </c>
      <c r="H867" s="11"/>
    </row>
    <row r="868" spans="1:8" ht="15" hidden="1" customHeight="1">
      <c r="A868" s="30">
        <v>45846</v>
      </c>
      <c r="B868" s="8" t="s">
        <v>8</v>
      </c>
      <c r="C868" s="32">
        <v>169317</v>
      </c>
      <c r="D868" s="53">
        <v>6</v>
      </c>
      <c r="E868" s="6" t="s">
        <v>81</v>
      </c>
      <c r="F868" s="6"/>
      <c r="G868">
        <f>_xlfn.XLOOKUP(Tanqueos[[#This Row],[PLACA]],[1]Hoja1!$A:$A,[1]Hoja1!$G:$G,0)</f>
        <v>42</v>
      </c>
      <c r="H868" s="11"/>
    </row>
    <row r="869" spans="1:8" ht="15" hidden="1" customHeight="1">
      <c r="A869" s="30">
        <v>45846</v>
      </c>
      <c r="B869" s="8" t="s">
        <v>134</v>
      </c>
      <c r="C869" s="32">
        <v>430425</v>
      </c>
      <c r="D869" s="53">
        <v>50</v>
      </c>
      <c r="E869" s="6" t="s">
        <v>81</v>
      </c>
      <c r="F869" s="6"/>
      <c r="G869">
        <f>_xlfn.XLOOKUP(Tanqueos[[#This Row],[PLACA]],[1]Hoja1!$A:$A,[1]Hoja1!$G:$G,0)</f>
        <v>12</v>
      </c>
      <c r="H869" s="11"/>
    </row>
    <row r="870" spans="1:8" ht="15" hidden="1" customHeight="1">
      <c r="A870" s="30">
        <v>45846</v>
      </c>
      <c r="B870" s="8" t="s">
        <v>26</v>
      </c>
      <c r="C870" s="32">
        <v>626117</v>
      </c>
      <c r="D870" s="53">
        <v>8</v>
      </c>
      <c r="E870" s="6" t="s">
        <v>81</v>
      </c>
      <c r="F870" s="6"/>
      <c r="G870">
        <f>_xlfn.XLOOKUP(Tanqueos[[#This Row],[PLACA]],[1]Hoja1!$A:$A,[1]Hoja1!$G:$G,0)</f>
        <v>17</v>
      </c>
      <c r="H870" s="11"/>
    </row>
    <row r="871" spans="1:8" ht="15" hidden="1" customHeight="1">
      <c r="A871" s="29">
        <v>45846</v>
      </c>
      <c r="B871" s="8" t="s">
        <v>29</v>
      </c>
      <c r="C871" s="33">
        <v>416832</v>
      </c>
      <c r="D871" s="54">
        <v>15</v>
      </c>
      <c r="E871" s="11" t="s">
        <v>81</v>
      </c>
      <c r="F871" s="11"/>
      <c r="G871">
        <f>_xlfn.XLOOKUP(Tanqueos[[#This Row],[PLACA]],[1]Hoja1!$A:$A,[1]Hoja1!$G:$G,0)</f>
        <v>33</v>
      </c>
      <c r="H871" s="11"/>
    </row>
    <row r="872" spans="1:8" ht="15" hidden="1" customHeight="1">
      <c r="A872" s="30">
        <v>45846</v>
      </c>
      <c r="B872" s="8" t="s">
        <v>69</v>
      </c>
      <c r="C872" s="32">
        <v>4963</v>
      </c>
      <c r="D872" s="53">
        <v>10</v>
      </c>
      <c r="E872" s="6" t="s">
        <v>81</v>
      </c>
      <c r="F872" s="6"/>
      <c r="G872">
        <f>_xlfn.XLOOKUP(Tanqueos[[#This Row],[PLACA]],[1]Hoja1!$A:$A,[1]Hoja1!$G:$G,0)</f>
        <v>35</v>
      </c>
      <c r="H872" s="11"/>
    </row>
    <row r="873" spans="1:8" ht="15" hidden="1" customHeight="1">
      <c r="A873" s="30">
        <v>45846</v>
      </c>
      <c r="B873" s="8" t="s">
        <v>21</v>
      </c>
      <c r="C873" s="32">
        <v>61481</v>
      </c>
      <c r="D873" s="53">
        <v>8</v>
      </c>
      <c r="E873" s="6" t="s">
        <v>100</v>
      </c>
      <c r="F873" s="6"/>
      <c r="G873">
        <f>_xlfn.XLOOKUP(Tanqueos[[#This Row],[PLACA]],[1]Hoja1!$A:$A,[1]Hoja1!$G:$G,0)</f>
        <v>33</v>
      </c>
      <c r="H873" s="11"/>
    </row>
    <row r="874" spans="1:8" ht="15" hidden="1" customHeight="1">
      <c r="A874" s="30">
        <v>45846</v>
      </c>
      <c r="B874" s="8" t="s">
        <v>46</v>
      </c>
      <c r="C874" s="32">
        <v>144512</v>
      </c>
      <c r="D874" s="53">
        <v>8</v>
      </c>
      <c r="E874" s="6" t="s">
        <v>81</v>
      </c>
      <c r="F874" s="6"/>
      <c r="G874">
        <f>_xlfn.XLOOKUP(Tanqueos[[#This Row],[PLACA]],[1]Hoja1!$A:$A,[1]Hoja1!$G:$G,0)</f>
        <v>30</v>
      </c>
      <c r="H874" s="11"/>
    </row>
    <row r="875" spans="1:8" ht="15" hidden="1" customHeight="1">
      <c r="A875" s="30">
        <v>45846</v>
      </c>
      <c r="B875" s="8" t="s">
        <v>32</v>
      </c>
      <c r="C875" s="32">
        <v>38606</v>
      </c>
      <c r="D875" s="53">
        <v>9</v>
      </c>
      <c r="E875" s="6" t="s">
        <v>81</v>
      </c>
      <c r="F875" s="6"/>
      <c r="G875">
        <f>_xlfn.XLOOKUP(Tanqueos[[#This Row],[PLACA]],[1]Hoja1!$A:$A,[1]Hoja1!$G:$G,0)</f>
        <v>30</v>
      </c>
      <c r="H875" s="11"/>
    </row>
    <row r="876" spans="1:8" ht="15" hidden="1" customHeight="1">
      <c r="A876" s="30">
        <v>45846</v>
      </c>
      <c r="B876" s="8" t="s">
        <v>38</v>
      </c>
      <c r="C876" s="32">
        <v>448818</v>
      </c>
      <c r="D876" s="53">
        <v>30</v>
      </c>
      <c r="E876" s="6" t="s">
        <v>81</v>
      </c>
      <c r="F876" s="6"/>
      <c r="G876">
        <f>_xlfn.XLOOKUP(Tanqueos[[#This Row],[PLACA]],[1]Hoja1!$A:$A,[1]Hoja1!$G:$G,0)</f>
        <v>15</v>
      </c>
      <c r="H876" s="11"/>
    </row>
    <row r="877" spans="1:8" ht="15" hidden="1" customHeight="1">
      <c r="A877" s="29">
        <v>45846</v>
      </c>
      <c r="B877" s="8" t="s">
        <v>45</v>
      </c>
      <c r="C877" s="33">
        <v>170800</v>
      </c>
      <c r="D877" s="53">
        <v>10</v>
      </c>
      <c r="E877" s="6" t="s">
        <v>81</v>
      </c>
      <c r="F877" s="11"/>
      <c r="G877">
        <f>_xlfn.XLOOKUP(Tanqueos[[#This Row],[PLACA]],[1]Hoja1!$A:$A,[1]Hoja1!$G:$G,0)</f>
        <v>29</v>
      </c>
      <c r="H877" s="11"/>
    </row>
    <row r="878" spans="1:8" ht="15" hidden="1" customHeight="1">
      <c r="A878" s="30">
        <v>45846</v>
      </c>
      <c r="B878" s="8" t="s">
        <v>20</v>
      </c>
      <c r="C878" s="32">
        <v>204442</v>
      </c>
      <c r="D878" s="53">
        <v>10</v>
      </c>
      <c r="E878" s="6" t="s">
        <v>81</v>
      </c>
      <c r="F878" s="6"/>
      <c r="G878">
        <f>_xlfn.XLOOKUP(Tanqueos[[#This Row],[PLACA]],[1]Hoja1!$A:$A,[1]Hoja1!$G:$G,0)</f>
        <v>26</v>
      </c>
      <c r="H878" s="11"/>
    </row>
    <row r="879" spans="1:8" ht="15" hidden="1" customHeight="1">
      <c r="A879" s="30">
        <v>45846</v>
      </c>
      <c r="B879" s="8" t="s">
        <v>65</v>
      </c>
      <c r="C879" s="32">
        <v>65741</v>
      </c>
      <c r="D879" s="53">
        <v>4</v>
      </c>
      <c r="E879" s="6" t="s">
        <v>100</v>
      </c>
      <c r="F879" s="6"/>
      <c r="G879">
        <f>_xlfn.XLOOKUP(Tanqueos[[#This Row],[PLACA]],[1]Hoja1!$A:$A,[1]Hoja1!$G:$G,0)</f>
        <v>31</v>
      </c>
      <c r="H879" s="11"/>
    </row>
    <row r="880" spans="1:8" ht="15" hidden="1" customHeight="1">
      <c r="A880" s="30">
        <v>45846</v>
      </c>
      <c r="B880" s="8" t="s">
        <v>53</v>
      </c>
      <c r="C880" s="32">
        <v>117636</v>
      </c>
      <c r="D880" s="53">
        <v>20</v>
      </c>
      <c r="E880" s="6"/>
      <c r="F880" s="6"/>
      <c r="G880">
        <f>_xlfn.XLOOKUP(Tanqueos[[#This Row],[PLACA]],[1]Hoja1!$A:$A,[1]Hoja1!$G:$G,0)</f>
        <v>20</v>
      </c>
      <c r="H880" s="11"/>
    </row>
    <row r="881" spans="1:8" ht="15" hidden="1" customHeight="1">
      <c r="A881" s="30">
        <v>45846</v>
      </c>
      <c r="B881" s="8" t="s">
        <v>27</v>
      </c>
      <c r="C881" s="32">
        <v>199685</v>
      </c>
      <c r="D881" s="53">
        <v>8</v>
      </c>
      <c r="E881" s="6" t="s">
        <v>81</v>
      </c>
      <c r="F881" s="6"/>
      <c r="G881">
        <f>_xlfn.XLOOKUP(Tanqueos[[#This Row],[PLACA]],[1]Hoja1!$A:$A,[1]Hoja1!$G:$G,0)</f>
        <v>35</v>
      </c>
      <c r="H881" s="11"/>
    </row>
    <row r="882" spans="1:8" ht="15" hidden="1" customHeight="1">
      <c r="A882" s="30">
        <v>45846</v>
      </c>
      <c r="B882" s="8" t="s">
        <v>137</v>
      </c>
      <c r="C882" s="32">
        <v>74332</v>
      </c>
      <c r="D882" s="53">
        <v>10</v>
      </c>
      <c r="E882" s="6" t="s">
        <v>135</v>
      </c>
      <c r="F882" s="6"/>
      <c r="G882">
        <f>_xlfn.XLOOKUP(Tanqueos[[#This Row],[PLACA]],[1]Hoja1!$A:$A,[1]Hoja1!$G:$G,0)</f>
        <v>33</v>
      </c>
      <c r="H882" s="11"/>
    </row>
    <row r="883" spans="1:8" ht="15" hidden="1" customHeight="1">
      <c r="A883" s="30">
        <v>45846</v>
      </c>
      <c r="B883" s="8" t="s">
        <v>41</v>
      </c>
      <c r="C883" s="32">
        <v>53840</v>
      </c>
      <c r="D883" s="53">
        <v>8</v>
      </c>
      <c r="E883" s="6" t="s">
        <v>100</v>
      </c>
      <c r="F883" s="6"/>
      <c r="G883">
        <f>_xlfn.XLOOKUP(Tanqueos[[#This Row],[PLACA]],[1]Hoja1!$A:$A,[1]Hoja1!$G:$G,0)</f>
        <v>33</v>
      </c>
      <c r="H883" s="11"/>
    </row>
    <row r="884" spans="1:8" ht="15" hidden="1" customHeight="1">
      <c r="A884" s="30">
        <v>45846</v>
      </c>
      <c r="B884" s="8" t="s">
        <v>15</v>
      </c>
      <c r="C884" s="32">
        <v>175614</v>
      </c>
      <c r="D884" s="53">
        <v>26</v>
      </c>
      <c r="E884" s="6"/>
      <c r="F884" s="6"/>
      <c r="G884">
        <f>_xlfn.XLOOKUP(Tanqueos[[#This Row],[PLACA]],[1]Hoja1!$A:$A,[1]Hoja1!$G:$G,0)</f>
        <v>16</v>
      </c>
      <c r="H884" s="11"/>
    </row>
    <row r="885" spans="1:8" ht="15" hidden="1" customHeight="1">
      <c r="A885" s="30">
        <v>45846</v>
      </c>
      <c r="B885" s="8" t="s">
        <v>26</v>
      </c>
      <c r="C885" s="32">
        <v>626218</v>
      </c>
      <c r="D885" s="53">
        <v>8</v>
      </c>
      <c r="E885" s="6"/>
      <c r="F885" s="6"/>
      <c r="G885">
        <f>_xlfn.XLOOKUP(Tanqueos[[#This Row],[PLACA]],[1]Hoja1!$A:$A,[1]Hoja1!$G:$G,0)</f>
        <v>17</v>
      </c>
      <c r="H885" s="11"/>
    </row>
    <row r="886" spans="1:8" ht="15" hidden="1" customHeight="1">
      <c r="A886" s="30">
        <v>45846</v>
      </c>
      <c r="B886" s="8" t="s">
        <v>18</v>
      </c>
      <c r="C886" s="32">
        <v>158779</v>
      </c>
      <c r="D886" s="53"/>
      <c r="E886" s="6"/>
      <c r="F886" s="6"/>
      <c r="G886">
        <f>_xlfn.XLOOKUP(Tanqueos[[#This Row],[PLACA]],[1]Hoja1!$A:$A,[1]Hoja1!$G:$G,0)</f>
        <v>42</v>
      </c>
      <c r="H886" s="11"/>
    </row>
    <row r="887" spans="1:8" ht="15" hidden="1" customHeight="1">
      <c r="A887" s="29">
        <v>45846</v>
      </c>
      <c r="B887" s="8" t="s">
        <v>70</v>
      </c>
      <c r="C887" s="33">
        <v>234831</v>
      </c>
      <c r="D887" s="54">
        <v>8</v>
      </c>
      <c r="E887" s="11"/>
      <c r="F887" s="11"/>
      <c r="G887">
        <f>_xlfn.XLOOKUP(Tanqueos[[#This Row],[PLACA]],[1]Hoja1!$A:$A,[1]Hoja1!$G:$G,0)</f>
        <v>33</v>
      </c>
      <c r="H887" t="s">
        <v>247</v>
      </c>
    </row>
    <row r="888" spans="1:8" ht="15" hidden="1" customHeight="1">
      <c r="A888" s="30">
        <v>45846</v>
      </c>
      <c r="B888" s="8" t="s">
        <v>25</v>
      </c>
      <c r="C888" s="32">
        <v>227560</v>
      </c>
      <c r="D888" s="53">
        <v>10</v>
      </c>
      <c r="E888" s="6"/>
      <c r="F888" s="6"/>
      <c r="G888">
        <f>_xlfn.XLOOKUP(Tanqueos[[#This Row],[PLACA]],[1]Hoja1!$A:$A,[1]Hoja1!$G:$G,0)</f>
        <v>33</v>
      </c>
      <c r="H888" s="11"/>
    </row>
    <row r="889" spans="1:8" ht="15" hidden="1" customHeight="1">
      <c r="A889" s="30">
        <v>45847</v>
      </c>
      <c r="B889" s="8" t="s">
        <v>15</v>
      </c>
      <c r="C889" s="32">
        <v>176041</v>
      </c>
      <c r="D889" s="53">
        <v>26</v>
      </c>
      <c r="E889" s="6"/>
      <c r="F889" s="6"/>
      <c r="G889">
        <f>_xlfn.XLOOKUP(Tanqueos[[#This Row],[PLACA]],[1]Hoja1!$A:$A,[1]Hoja1!$G:$G,0)</f>
        <v>16</v>
      </c>
      <c r="H889" s="11"/>
    </row>
    <row r="890" spans="1:8" ht="15" hidden="1" customHeight="1">
      <c r="A890" s="29">
        <v>45847</v>
      </c>
      <c r="B890" s="8" t="s">
        <v>120</v>
      </c>
      <c r="C890" s="33">
        <v>328628</v>
      </c>
      <c r="D890" s="54">
        <v>12</v>
      </c>
      <c r="E890" s="6" t="s">
        <v>81</v>
      </c>
      <c r="F890" s="11"/>
      <c r="G890">
        <f>_xlfn.XLOOKUP(Tanqueos[[#This Row],[PLACA]],[1]Hoja1!$A:$A,[1]Hoja1!$G:$G,0)</f>
        <v>38</v>
      </c>
      <c r="H890" s="11"/>
    </row>
    <row r="891" spans="1:8" ht="15" hidden="1" customHeight="1">
      <c r="A891" s="29">
        <v>45847</v>
      </c>
      <c r="B891" s="8" t="s">
        <v>26</v>
      </c>
      <c r="C891" s="33">
        <v>626342</v>
      </c>
      <c r="D891" s="54">
        <v>7</v>
      </c>
      <c r="E891" s="11" t="s">
        <v>81</v>
      </c>
      <c r="F891" s="11"/>
      <c r="G891">
        <f>_xlfn.XLOOKUP(Tanqueos[[#This Row],[PLACA]],[1]Hoja1!$A:$A,[1]Hoja1!$G:$G,0)</f>
        <v>17</v>
      </c>
      <c r="H891" s="11"/>
    </row>
    <row r="892" spans="1:8" ht="15" hidden="1" customHeight="1">
      <c r="A892" s="30">
        <v>45847</v>
      </c>
      <c r="B892" s="8" t="s">
        <v>62</v>
      </c>
      <c r="C892" s="32">
        <v>197820</v>
      </c>
      <c r="D892" s="53">
        <v>10</v>
      </c>
      <c r="E892" s="6" t="s">
        <v>81</v>
      </c>
      <c r="F892" s="6"/>
      <c r="G892">
        <f>_xlfn.XLOOKUP(Tanqueos[[#This Row],[PLACA]],[1]Hoja1!$A:$A,[1]Hoja1!$G:$G,0)</f>
        <v>39</v>
      </c>
      <c r="H892" s="11"/>
    </row>
    <row r="893" spans="1:8" ht="15" hidden="1" customHeight="1">
      <c r="A893" s="30">
        <v>45847</v>
      </c>
      <c r="B893" s="8" t="s">
        <v>18</v>
      </c>
      <c r="C893" s="32">
        <v>159071</v>
      </c>
      <c r="D893" s="53">
        <v>7</v>
      </c>
      <c r="E893" s="6" t="s">
        <v>81</v>
      </c>
      <c r="F893" s="6"/>
      <c r="G893">
        <f>_xlfn.XLOOKUP(Tanqueos[[#This Row],[PLACA]],[1]Hoja1!$A:$A,[1]Hoja1!$G:$G,0)</f>
        <v>42</v>
      </c>
      <c r="H893" s="11"/>
    </row>
    <row r="894" spans="1:8" ht="15" hidden="1" customHeight="1">
      <c r="A894" s="30">
        <v>45847</v>
      </c>
      <c r="B894" s="8" t="s">
        <v>12</v>
      </c>
      <c r="C894" s="32">
        <v>56461</v>
      </c>
      <c r="D894" s="53">
        <v>6</v>
      </c>
      <c r="E894" s="6" t="s">
        <v>81</v>
      </c>
      <c r="F894" s="6"/>
      <c r="G894">
        <f>_xlfn.XLOOKUP(Tanqueos[[#This Row],[PLACA]],[1]Hoja1!$A:$A,[1]Hoja1!$G:$G,0)</f>
        <v>33</v>
      </c>
      <c r="H894" t="s">
        <v>248</v>
      </c>
    </row>
    <row r="895" spans="1:8" ht="15" hidden="1" customHeight="1">
      <c r="A895" s="30">
        <v>45847</v>
      </c>
      <c r="B895" s="8" t="s">
        <v>73</v>
      </c>
      <c r="C895" s="32">
        <v>171088</v>
      </c>
      <c r="D895" s="53">
        <v>10</v>
      </c>
      <c r="E895" s="6" t="s">
        <v>81</v>
      </c>
      <c r="F895" s="6"/>
      <c r="G895">
        <f>_xlfn.XLOOKUP(Tanqueos[[#This Row],[PLACA]],[1]Hoja1!$A:$A,[1]Hoja1!$G:$G,0)</f>
        <v>38</v>
      </c>
      <c r="H895" s="11" t="s">
        <v>175</v>
      </c>
    </row>
    <row r="896" spans="1:8" ht="15" hidden="1" customHeight="1">
      <c r="A896" s="30">
        <v>45847</v>
      </c>
      <c r="B896" s="8" t="s">
        <v>10</v>
      </c>
      <c r="C896" s="32">
        <v>143750</v>
      </c>
      <c r="D896" s="53">
        <v>8</v>
      </c>
      <c r="E896" s="6"/>
      <c r="F896" s="6"/>
      <c r="G896">
        <f>_xlfn.XLOOKUP(Tanqueos[[#This Row],[PLACA]],[1]Hoja1!$A:$A,[1]Hoja1!$G:$G,0)</f>
        <v>40</v>
      </c>
      <c r="H896" s="11" t="s">
        <v>177</v>
      </c>
    </row>
    <row r="897" spans="1:8" ht="15" hidden="1" customHeight="1">
      <c r="A897" s="30">
        <v>45847</v>
      </c>
      <c r="B897" s="8" t="s">
        <v>134</v>
      </c>
      <c r="C897" s="32">
        <v>431115</v>
      </c>
      <c r="D897" s="53">
        <v>25</v>
      </c>
      <c r="E897" s="6" t="s">
        <v>81</v>
      </c>
      <c r="F897" s="6"/>
      <c r="G897">
        <f>_xlfn.XLOOKUP(Tanqueos[[#This Row],[PLACA]],[1]Hoja1!$A:$A,[1]Hoja1!$G:$G,0)</f>
        <v>12</v>
      </c>
      <c r="H897" s="11" t="s">
        <v>249</v>
      </c>
    </row>
    <row r="898" spans="1:8" ht="15" hidden="1" customHeight="1">
      <c r="A898" s="30">
        <v>45847</v>
      </c>
      <c r="B898" s="8" t="s">
        <v>83</v>
      </c>
      <c r="C898" s="32">
        <v>479521</v>
      </c>
      <c r="D898" s="53">
        <v>35</v>
      </c>
      <c r="E898" s="6" t="s">
        <v>81</v>
      </c>
      <c r="F898" s="6"/>
      <c r="G898">
        <f>_xlfn.XLOOKUP(Tanqueos[[#This Row],[PLACA]],[1]Hoja1!$A:$A,[1]Hoja1!$G:$G,0)</f>
        <v>12</v>
      </c>
      <c r="H898" s="11" t="s">
        <v>179</v>
      </c>
    </row>
    <row r="899" spans="1:8" ht="15" hidden="1" customHeight="1">
      <c r="A899" s="30">
        <v>45847</v>
      </c>
      <c r="B899" s="8" t="s">
        <v>29</v>
      </c>
      <c r="C899" s="32">
        <v>417847</v>
      </c>
      <c r="D899" s="53">
        <v>12</v>
      </c>
      <c r="E899" s="6" t="s">
        <v>81</v>
      </c>
      <c r="F899" s="6"/>
      <c r="G899">
        <f>_xlfn.XLOOKUP(Tanqueos[[#This Row],[PLACA]],[1]Hoja1!$A:$A,[1]Hoja1!$G:$G,0)</f>
        <v>33</v>
      </c>
      <c r="H899" s="11" t="s">
        <v>180</v>
      </c>
    </row>
    <row r="900" spans="1:8" ht="15" hidden="1" customHeight="1">
      <c r="A900" s="30">
        <v>45847</v>
      </c>
      <c r="B900" s="8" t="s">
        <v>17</v>
      </c>
      <c r="C900" s="32">
        <v>643199</v>
      </c>
      <c r="D900" s="53">
        <v>28</v>
      </c>
      <c r="E900" s="6"/>
      <c r="F900" s="6"/>
      <c r="G900">
        <f>_xlfn.XLOOKUP(Tanqueos[[#This Row],[PLACA]],[1]Hoja1!$A:$A,[1]Hoja1!$G:$G,0)</f>
        <v>14</v>
      </c>
      <c r="H900" s="11" t="s">
        <v>181</v>
      </c>
    </row>
    <row r="901" spans="1:8" ht="15" hidden="1" customHeight="1">
      <c r="A901" s="30">
        <v>45847</v>
      </c>
      <c r="B901" s="8" t="s">
        <v>44</v>
      </c>
      <c r="C901" s="32">
        <v>4718</v>
      </c>
      <c r="D901" s="53">
        <v>8</v>
      </c>
      <c r="E901" s="6" t="s">
        <v>81</v>
      </c>
      <c r="F901" s="6"/>
      <c r="G901">
        <f>_xlfn.XLOOKUP(Tanqueos[[#This Row],[PLACA]],[1]Hoja1!$A:$A,[1]Hoja1!$G:$G,0)</f>
        <v>35</v>
      </c>
      <c r="H901" s="11" t="s">
        <v>189</v>
      </c>
    </row>
    <row r="902" spans="1:8" ht="15" hidden="1" customHeight="1">
      <c r="A902" s="30">
        <v>45847</v>
      </c>
      <c r="B902" s="8" t="s">
        <v>41</v>
      </c>
      <c r="C902" s="32">
        <v>54090</v>
      </c>
      <c r="D902" s="53">
        <v>7</v>
      </c>
      <c r="E902" s="6" t="s">
        <v>100</v>
      </c>
      <c r="F902" s="6"/>
      <c r="G902">
        <f>_xlfn.XLOOKUP(Tanqueos[[#This Row],[PLACA]],[1]Hoja1!$A:$A,[1]Hoja1!$G:$G,0)</f>
        <v>33</v>
      </c>
      <c r="H902" s="11" t="s">
        <v>250</v>
      </c>
    </row>
    <row r="903" spans="1:8" ht="15" hidden="1" customHeight="1">
      <c r="A903" s="30">
        <v>45847</v>
      </c>
      <c r="B903" s="8" t="s">
        <v>24</v>
      </c>
      <c r="C903" s="32">
        <v>99571</v>
      </c>
      <c r="D903" s="53">
        <v>6</v>
      </c>
      <c r="E903" s="6" t="s">
        <v>81</v>
      </c>
      <c r="F903" s="6"/>
      <c r="G903">
        <f>_xlfn.XLOOKUP(Tanqueos[[#This Row],[PLACA]],[1]Hoja1!$A:$A,[1]Hoja1!$G:$G,0)</f>
        <v>33</v>
      </c>
      <c r="H903" s="11" t="s">
        <v>191</v>
      </c>
    </row>
    <row r="904" spans="1:8" ht="15" hidden="1" customHeight="1">
      <c r="A904" s="30">
        <v>45847</v>
      </c>
      <c r="B904" s="8" t="s">
        <v>21</v>
      </c>
      <c r="C904" s="32">
        <v>61722</v>
      </c>
      <c r="D904" s="53">
        <v>8</v>
      </c>
      <c r="E904" s="6" t="s">
        <v>100</v>
      </c>
      <c r="F904" s="6"/>
      <c r="G904">
        <f>_xlfn.XLOOKUP(Tanqueos[[#This Row],[PLACA]],[1]Hoja1!$A:$A,[1]Hoja1!$G:$G,0)</f>
        <v>33</v>
      </c>
      <c r="H904" s="11" t="s">
        <v>193</v>
      </c>
    </row>
    <row r="905" spans="1:8" ht="15" hidden="1" customHeight="1">
      <c r="A905" s="30">
        <v>45847</v>
      </c>
      <c r="B905" s="8" t="s">
        <v>8</v>
      </c>
      <c r="C905" s="32">
        <v>169897</v>
      </c>
      <c r="D905" s="53">
        <v>6</v>
      </c>
      <c r="E905" s="6" t="s">
        <v>81</v>
      </c>
      <c r="F905" s="6"/>
      <c r="G905">
        <f>_xlfn.XLOOKUP(Tanqueos[[#This Row],[PLACA]],[1]Hoja1!$A:$A,[1]Hoja1!$G:$G,0)</f>
        <v>42</v>
      </c>
      <c r="H905" t="s">
        <v>251</v>
      </c>
    </row>
    <row r="906" spans="1:8" ht="15" hidden="1" customHeight="1">
      <c r="A906" s="30">
        <v>45847</v>
      </c>
      <c r="B906" s="8" t="s">
        <v>25</v>
      </c>
      <c r="C906" s="32">
        <v>237559</v>
      </c>
      <c r="D906" s="53">
        <v>12</v>
      </c>
      <c r="E906" s="6" t="s">
        <v>81</v>
      </c>
      <c r="F906" s="6"/>
      <c r="G906">
        <f>_xlfn.XLOOKUP(Tanqueos[[#This Row],[PLACA]],[1]Hoja1!$A:$A,[1]Hoja1!$G:$G,0)</f>
        <v>33</v>
      </c>
      <c r="H906" s="11" t="s">
        <v>196</v>
      </c>
    </row>
    <row r="907" spans="1:8" ht="15" hidden="1" customHeight="1">
      <c r="A907" s="30">
        <v>45847</v>
      </c>
      <c r="B907" s="8" t="s">
        <v>39</v>
      </c>
      <c r="C907" s="32">
        <v>43573</v>
      </c>
      <c r="D907" s="53">
        <v>9</v>
      </c>
      <c r="E907" s="6" t="s">
        <v>81</v>
      </c>
      <c r="F907" s="6"/>
      <c r="G907">
        <f>_xlfn.XLOOKUP(Tanqueos[[#This Row],[PLACA]],[1]Hoja1!$A:$A,[1]Hoja1!$G:$G,0)</f>
        <v>35</v>
      </c>
      <c r="H907" s="11" t="s">
        <v>198</v>
      </c>
    </row>
    <row r="908" spans="1:8" ht="15" hidden="1" customHeight="1">
      <c r="A908" s="30">
        <v>45847</v>
      </c>
      <c r="B908" s="8" t="s">
        <v>37</v>
      </c>
      <c r="C908" s="32">
        <v>143496</v>
      </c>
      <c r="D908" s="53">
        <v>10</v>
      </c>
      <c r="E908" s="6" t="s">
        <v>143</v>
      </c>
      <c r="F908" s="6"/>
      <c r="G908">
        <f>_xlfn.XLOOKUP(Tanqueos[[#This Row],[PLACA]],[1]Hoja1!$A:$A,[1]Hoja1!$G:$G,0)</f>
        <v>32</v>
      </c>
      <c r="H908" s="11" t="s">
        <v>199</v>
      </c>
    </row>
    <row r="909" spans="1:8" ht="15" hidden="1" customHeight="1">
      <c r="A909" s="30">
        <v>45847</v>
      </c>
      <c r="B909" s="8" t="s">
        <v>145</v>
      </c>
      <c r="C909" s="32">
        <v>209378</v>
      </c>
      <c r="D909" s="53">
        <v>9</v>
      </c>
      <c r="E909" s="6" t="s">
        <v>81</v>
      </c>
      <c r="F909" s="6"/>
      <c r="G909">
        <f>_xlfn.XLOOKUP(Tanqueos[[#This Row],[PLACA]],[1]Hoja1!$A:$A,[1]Hoja1!$G:$G,0)</f>
        <v>40</v>
      </c>
      <c r="H909" s="11" t="s">
        <v>201</v>
      </c>
    </row>
    <row r="910" spans="1:8" ht="15" hidden="1" customHeight="1">
      <c r="A910" s="30">
        <v>45847</v>
      </c>
      <c r="B910" s="8" t="s">
        <v>34</v>
      </c>
      <c r="C910" s="32">
        <v>20529</v>
      </c>
      <c r="D910" s="53">
        <v>8</v>
      </c>
      <c r="E910" s="6" t="s">
        <v>81</v>
      </c>
      <c r="F910" s="6"/>
      <c r="G910">
        <f>_xlfn.XLOOKUP(Tanqueos[[#This Row],[PLACA]],[1]Hoja1!$A:$A,[1]Hoja1!$G:$G,0)</f>
        <v>38</v>
      </c>
      <c r="H910" s="11" t="s">
        <v>202</v>
      </c>
    </row>
    <row r="911" spans="1:8" ht="15" hidden="1" customHeight="1">
      <c r="A911" s="30">
        <v>45847</v>
      </c>
      <c r="B911" s="8" t="s">
        <v>93</v>
      </c>
      <c r="C911" s="32">
        <v>408713</v>
      </c>
      <c r="D911" s="53">
        <v>9</v>
      </c>
      <c r="E911" s="6" t="s">
        <v>81</v>
      </c>
      <c r="F911" s="6"/>
      <c r="G911">
        <f>_xlfn.XLOOKUP(Tanqueos[[#This Row],[PLACA]],[1]Hoja1!$A:$A,[1]Hoja1!$G:$G,0)</f>
        <v>30</v>
      </c>
      <c r="H911" s="11" t="s">
        <v>203</v>
      </c>
    </row>
    <row r="912" spans="1:8" ht="15" hidden="1" customHeight="1">
      <c r="A912" s="30">
        <v>45847</v>
      </c>
      <c r="B912" s="8" t="s">
        <v>66</v>
      </c>
      <c r="C912" s="32">
        <v>196965</v>
      </c>
      <c r="D912" s="53">
        <v>7</v>
      </c>
      <c r="E912" s="6" t="s">
        <v>81</v>
      </c>
      <c r="F912" s="6"/>
      <c r="G912">
        <f>_xlfn.XLOOKUP(Tanqueos[[#This Row],[PLACA]],[1]Hoja1!$A:$A,[1]Hoja1!$G:$G,0)</f>
        <v>33</v>
      </c>
      <c r="H912" s="11" t="s">
        <v>252</v>
      </c>
    </row>
    <row r="913" spans="1:8" ht="15" hidden="1" customHeight="1">
      <c r="A913" s="30">
        <v>45847</v>
      </c>
      <c r="B913" s="8" t="s">
        <v>32</v>
      </c>
      <c r="C913" s="32">
        <v>38823</v>
      </c>
      <c r="D913" s="53">
        <v>7</v>
      </c>
      <c r="E913" s="6" t="s">
        <v>81</v>
      </c>
      <c r="F913" s="6"/>
      <c r="G913">
        <f>_xlfn.XLOOKUP(Tanqueos[[#This Row],[PLACA]],[1]Hoja1!$A:$A,[1]Hoja1!$G:$G,0)</f>
        <v>30</v>
      </c>
      <c r="H913" s="11" t="s">
        <v>207</v>
      </c>
    </row>
    <row r="914" spans="1:8" ht="15" hidden="1" customHeight="1">
      <c r="A914" s="30">
        <v>45847</v>
      </c>
      <c r="B914" s="8" t="s">
        <v>38</v>
      </c>
      <c r="C914" s="32">
        <v>449376</v>
      </c>
      <c r="D914" s="53">
        <v>30</v>
      </c>
      <c r="E914" s="6"/>
      <c r="F914" s="6"/>
      <c r="G914">
        <f>_xlfn.XLOOKUP(Tanqueos[[#This Row],[PLACA]],[1]Hoja1!$A:$A,[1]Hoja1!$G:$G,0)</f>
        <v>15</v>
      </c>
      <c r="H914" s="11"/>
    </row>
    <row r="915" spans="1:8" ht="15" hidden="1" customHeight="1">
      <c r="A915" s="30">
        <v>45847</v>
      </c>
      <c r="B915" s="8" t="s">
        <v>148</v>
      </c>
      <c r="C915" s="32">
        <v>192363</v>
      </c>
      <c r="D915" s="53">
        <v>22</v>
      </c>
      <c r="E915" s="6"/>
      <c r="F915" s="6"/>
      <c r="G915">
        <f>_xlfn.XLOOKUP(Tanqueos[[#This Row],[PLACA]],[1]Hoja1!$A:$A,[1]Hoja1!$G:$G,0)</f>
        <v>15</v>
      </c>
      <c r="H915" s="11"/>
    </row>
    <row r="916" spans="1:8" ht="15" hidden="1" customHeight="1">
      <c r="A916" s="30">
        <v>45847</v>
      </c>
      <c r="B916" s="8" t="s">
        <v>62</v>
      </c>
      <c r="C916" s="32">
        <v>198158</v>
      </c>
      <c r="D916" s="53">
        <v>10</v>
      </c>
      <c r="E916" s="6"/>
      <c r="F916" s="6"/>
      <c r="G916">
        <f>_xlfn.XLOOKUP(Tanqueos[[#This Row],[PLACA]],[1]Hoja1!$A:$A,[1]Hoja1!$G:$G,0)</f>
        <v>39</v>
      </c>
      <c r="H916" s="11"/>
    </row>
    <row r="917" spans="1:8" ht="15" hidden="1" customHeight="1">
      <c r="A917" s="30">
        <v>45847</v>
      </c>
      <c r="B917" s="8" t="s">
        <v>22</v>
      </c>
      <c r="C917" s="32">
        <v>169691</v>
      </c>
      <c r="D917" s="53">
        <v>11</v>
      </c>
      <c r="E917" s="6"/>
      <c r="F917" s="6"/>
      <c r="G917">
        <f>_xlfn.XLOOKUP(Tanqueos[[#This Row],[PLACA]],[1]Hoja1!$A:$A,[1]Hoja1!$G:$G,0)</f>
        <v>38</v>
      </c>
      <c r="H917" s="11"/>
    </row>
    <row r="918" spans="1:8" ht="15" hidden="1" customHeight="1">
      <c r="A918" s="30">
        <v>45847</v>
      </c>
      <c r="B918" s="8" t="s">
        <v>156</v>
      </c>
      <c r="C918" s="32">
        <v>103694</v>
      </c>
      <c r="D918" s="53">
        <v>6</v>
      </c>
      <c r="E918" s="6" t="s">
        <v>81</v>
      </c>
      <c r="F918" s="6"/>
      <c r="G918">
        <f>_xlfn.XLOOKUP(Tanqueos[[#This Row],[PLACA]],[1]Hoja1!$A:$A,[1]Hoja1!$G:$G,0)</f>
        <v>35</v>
      </c>
      <c r="H918" t="s">
        <v>253</v>
      </c>
    </row>
    <row r="919" spans="1:8" ht="15" hidden="1" customHeight="1">
      <c r="A919" s="30">
        <v>45847</v>
      </c>
      <c r="B919" s="8" t="s">
        <v>137</v>
      </c>
      <c r="C919" s="32">
        <v>74547</v>
      </c>
      <c r="D919" s="53">
        <v>6</v>
      </c>
      <c r="E919" s="6"/>
      <c r="F919" s="6"/>
      <c r="G919">
        <f>_xlfn.XLOOKUP(Tanqueos[[#This Row],[PLACA]],[1]Hoja1!$A:$A,[1]Hoja1!$G:$G,0)</f>
        <v>33</v>
      </c>
      <c r="H919" s="11"/>
    </row>
    <row r="920" spans="1:8" ht="15" hidden="1" customHeight="1">
      <c r="A920" s="30">
        <v>45847</v>
      </c>
      <c r="B920" s="8" t="s">
        <v>55</v>
      </c>
      <c r="C920" s="32">
        <v>202181</v>
      </c>
      <c r="D920" s="53">
        <v>11</v>
      </c>
      <c r="E920" s="6"/>
      <c r="F920" s="6"/>
      <c r="G920">
        <f>_xlfn.XLOOKUP(Tanqueos[[#This Row],[PLACA]],[1]Hoja1!$A:$A,[1]Hoja1!$G:$G,0)</f>
        <v>38</v>
      </c>
      <c r="H920" s="11"/>
    </row>
    <row r="921" spans="1:8" ht="15" hidden="1" customHeight="1">
      <c r="A921" s="30">
        <v>45847</v>
      </c>
      <c r="B921" s="8" t="s">
        <v>54</v>
      </c>
      <c r="C921" s="32">
        <v>6170</v>
      </c>
      <c r="D921" s="53">
        <v>6</v>
      </c>
      <c r="E921" s="6"/>
      <c r="F921" s="6"/>
      <c r="G921">
        <f>_xlfn.XLOOKUP(Tanqueos[[#This Row],[PLACA]],[1]Hoja1!$A:$A,[1]Hoja1!$G:$G,0)</f>
        <v>31</v>
      </c>
      <c r="H921" s="11"/>
    </row>
    <row r="922" spans="1:8" ht="15" hidden="1" customHeight="1">
      <c r="A922" s="30">
        <v>45847</v>
      </c>
      <c r="B922" s="8" t="s">
        <v>99</v>
      </c>
      <c r="C922" s="32">
        <v>17252</v>
      </c>
      <c r="D922" s="53">
        <v>6</v>
      </c>
      <c r="E922" s="6"/>
      <c r="F922" s="6"/>
      <c r="G922">
        <f>_xlfn.XLOOKUP(Tanqueos[[#This Row],[PLACA]],[1]Hoja1!$A:$A,[1]Hoja1!$G:$G,0)</f>
        <v>32</v>
      </c>
      <c r="H922" s="11"/>
    </row>
    <row r="923" spans="1:8" ht="15" hidden="1" customHeight="1">
      <c r="A923" s="29">
        <v>45847</v>
      </c>
      <c r="B923" s="8" t="s">
        <v>70</v>
      </c>
      <c r="C923" s="33">
        <v>238499</v>
      </c>
      <c r="D923" s="53">
        <v>6</v>
      </c>
      <c r="E923" s="6"/>
      <c r="F923" s="11"/>
      <c r="G923">
        <f>_xlfn.XLOOKUP(Tanqueos[[#This Row],[PLACA]],[1]Hoja1!$A:$A,[1]Hoja1!$G:$G,0)</f>
        <v>33</v>
      </c>
      <c r="H923" t="s">
        <v>247</v>
      </c>
    </row>
    <row r="924" spans="1:8" ht="15" hidden="1" customHeight="1">
      <c r="A924" s="30">
        <v>45847</v>
      </c>
      <c r="B924" s="8" t="s">
        <v>52</v>
      </c>
      <c r="C924" s="32">
        <v>32737</v>
      </c>
      <c r="D924" s="53">
        <v>4</v>
      </c>
      <c r="E924" s="6"/>
      <c r="F924" s="6"/>
      <c r="G924">
        <f>_xlfn.XLOOKUP(Tanqueos[[#This Row],[PLACA]],[1]Hoja1!$A:$A,[1]Hoja1!$G:$G,0)</f>
        <v>33</v>
      </c>
      <c r="H924" s="11"/>
    </row>
    <row r="925" spans="1:8" ht="15" hidden="1" customHeight="1">
      <c r="A925" s="30">
        <v>45847</v>
      </c>
      <c r="B925" s="8" t="s">
        <v>134</v>
      </c>
      <c r="C925" s="32">
        <v>431420</v>
      </c>
      <c r="D925" s="53">
        <v>27</v>
      </c>
      <c r="E925" s="6"/>
      <c r="F925" s="6"/>
      <c r="G925">
        <f>_xlfn.XLOOKUP(Tanqueos[[#This Row],[PLACA]],[1]Hoja1!$A:$A,[1]Hoja1!$G:$G,0)</f>
        <v>12</v>
      </c>
      <c r="H925" s="11" t="s">
        <v>249</v>
      </c>
    </row>
    <row r="926" spans="1:8" ht="15" hidden="1" customHeight="1">
      <c r="A926" s="30">
        <v>45847</v>
      </c>
      <c r="B926" s="8" t="s">
        <v>16</v>
      </c>
      <c r="C926" s="32">
        <v>211828</v>
      </c>
      <c r="D926" s="53">
        <v>11</v>
      </c>
      <c r="E926" s="6"/>
      <c r="F926" s="6"/>
      <c r="G926">
        <f>_xlfn.XLOOKUP(Tanqueos[[#This Row],[PLACA]],[1]Hoja1!$A:$A,[1]Hoja1!$G:$G,0)</f>
        <v>33</v>
      </c>
      <c r="H926" s="11" t="s">
        <v>219</v>
      </c>
    </row>
    <row r="927" spans="1:8" ht="15" hidden="1" customHeight="1">
      <c r="A927" s="30">
        <v>45847</v>
      </c>
      <c r="B927" s="8" t="s">
        <v>28</v>
      </c>
      <c r="C927" s="32">
        <v>217361</v>
      </c>
      <c r="D927" s="53">
        <v>8</v>
      </c>
      <c r="E927" s="6"/>
      <c r="F927" s="6"/>
      <c r="G927">
        <f>_xlfn.XLOOKUP(Tanqueos[[#This Row],[PLACA]],[1]Hoja1!$A:$A,[1]Hoja1!$G:$G,0)</f>
        <v>43</v>
      </c>
      <c r="H927" s="11" t="s">
        <v>221</v>
      </c>
    </row>
    <row r="928" spans="1:8" ht="15" hidden="1" customHeight="1">
      <c r="A928" s="30">
        <v>45847</v>
      </c>
      <c r="B928" s="8" t="s">
        <v>15</v>
      </c>
      <c r="C928" s="32">
        <v>176314</v>
      </c>
      <c r="D928" s="53">
        <v>17</v>
      </c>
      <c r="E928" s="6"/>
      <c r="F928" s="6"/>
      <c r="G928">
        <f>_xlfn.XLOOKUP(Tanqueos[[#This Row],[PLACA]],[1]Hoja1!$A:$A,[1]Hoja1!$G:$G,0)</f>
        <v>16</v>
      </c>
      <c r="H928" s="11" t="s">
        <v>254</v>
      </c>
    </row>
    <row r="929" spans="1:8" ht="15" hidden="1" customHeight="1">
      <c r="A929" s="30">
        <v>45847</v>
      </c>
      <c r="B929" s="8" t="s">
        <v>20</v>
      </c>
      <c r="C929" s="32">
        <v>204442</v>
      </c>
      <c r="D929" s="53">
        <v>6</v>
      </c>
      <c r="E929" s="6"/>
      <c r="F929" s="6"/>
      <c r="G929">
        <f>_xlfn.XLOOKUP(Tanqueos[[#This Row],[PLACA]],[1]Hoja1!$A:$A,[1]Hoja1!$G:$G,0)</f>
        <v>26</v>
      </c>
      <c r="H929" s="11" t="s">
        <v>255</v>
      </c>
    </row>
    <row r="930" spans="1:8" ht="15" hidden="1" customHeight="1">
      <c r="A930" s="30">
        <v>45847</v>
      </c>
      <c r="B930" s="8" t="s">
        <v>11</v>
      </c>
      <c r="C930" s="32">
        <v>54198</v>
      </c>
      <c r="D930" s="53">
        <v>9</v>
      </c>
      <c r="E930" s="6"/>
      <c r="F930" s="6"/>
      <c r="G930">
        <f>_xlfn.XLOOKUP(Tanqueos[[#This Row],[PLACA]],[1]Hoja1!$A:$A,[1]Hoja1!$G:$G,0)</f>
        <v>35</v>
      </c>
      <c r="H930" s="11" t="s">
        <v>256</v>
      </c>
    </row>
    <row r="931" spans="1:8" ht="15" hidden="1" customHeight="1">
      <c r="A931" s="30">
        <v>45847</v>
      </c>
      <c r="B931" s="8" t="s">
        <v>41</v>
      </c>
      <c r="C931" s="32">
        <v>54263</v>
      </c>
      <c r="D931" s="53">
        <v>6</v>
      </c>
      <c r="E931" s="6"/>
      <c r="F931" s="6"/>
      <c r="G931">
        <f>_xlfn.XLOOKUP(Tanqueos[[#This Row],[PLACA]],[1]Hoja1!$A:$A,[1]Hoja1!$G:$G,0)</f>
        <v>33</v>
      </c>
      <c r="H931" s="11" t="s">
        <v>250</v>
      </c>
    </row>
    <row r="932" spans="1:8" ht="15" hidden="1" customHeight="1">
      <c r="A932" s="30">
        <v>45847</v>
      </c>
      <c r="B932" s="8" t="s">
        <v>53</v>
      </c>
      <c r="C932" s="32">
        <v>117636</v>
      </c>
      <c r="D932" s="53">
        <v>18.529</v>
      </c>
      <c r="E932" s="6" t="s">
        <v>218</v>
      </c>
      <c r="F932" s="6"/>
      <c r="G932">
        <f>_xlfn.XLOOKUP(Tanqueos[[#This Row],[PLACA]],[1]Hoja1!$A:$A,[1]Hoja1!$G:$G,0)</f>
        <v>20</v>
      </c>
      <c r="H932" s="11" t="s">
        <v>257</v>
      </c>
    </row>
    <row r="933" spans="1:8" ht="15" hidden="1" customHeight="1">
      <c r="A933" s="30">
        <v>45847</v>
      </c>
      <c r="B933" s="8" t="s">
        <v>27</v>
      </c>
      <c r="C933" s="32">
        <v>199715</v>
      </c>
      <c r="D933" s="53">
        <v>8</v>
      </c>
      <c r="E933" s="6" t="s">
        <v>81</v>
      </c>
      <c r="F933" s="6"/>
      <c r="G933">
        <f>_xlfn.XLOOKUP(Tanqueos[[#This Row],[PLACA]],[1]Hoja1!$A:$A,[1]Hoja1!$G:$G,0)</f>
        <v>35</v>
      </c>
      <c r="H933" s="11"/>
    </row>
    <row r="934" spans="1:8" ht="15" hidden="1" customHeight="1">
      <c r="A934" s="30">
        <v>45847</v>
      </c>
      <c r="B934" s="8" t="s">
        <v>83</v>
      </c>
      <c r="C934" s="32">
        <v>479521</v>
      </c>
      <c r="D934" s="53">
        <v>28869</v>
      </c>
      <c r="E934" s="6" t="s">
        <v>218</v>
      </c>
      <c r="F934" s="6"/>
      <c r="G934">
        <f>_xlfn.XLOOKUP(Tanqueos[[#This Row],[PLACA]],[1]Hoja1!$A:$A,[1]Hoja1!$G:$G,0)</f>
        <v>12</v>
      </c>
      <c r="H934" s="11" t="s">
        <v>179</v>
      </c>
    </row>
    <row r="935" spans="1:8" ht="15" hidden="1" customHeight="1">
      <c r="A935" s="30">
        <v>45847</v>
      </c>
      <c r="B935" s="8" t="s">
        <v>10</v>
      </c>
      <c r="C935" s="32">
        <v>144011</v>
      </c>
      <c r="D935" s="53">
        <v>7</v>
      </c>
      <c r="E935" s="6"/>
      <c r="F935" s="6"/>
      <c r="G935">
        <f>_xlfn.XLOOKUP(Tanqueos[[#This Row],[PLACA]],[1]Hoja1!$A:$A,[1]Hoja1!$G:$G,0)</f>
        <v>40</v>
      </c>
      <c r="H935" s="11" t="s">
        <v>177</v>
      </c>
    </row>
    <row r="936" spans="1:8" ht="15" hidden="1" customHeight="1">
      <c r="A936" s="30">
        <v>45847</v>
      </c>
      <c r="B936" s="8" t="s">
        <v>26</v>
      </c>
      <c r="C936" s="32">
        <v>626639</v>
      </c>
      <c r="D936" s="53">
        <v>9</v>
      </c>
      <c r="E936" s="6" t="s">
        <v>81</v>
      </c>
      <c r="F936" s="6"/>
      <c r="G936">
        <f>_xlfn.XLOOKUP(Tanqueos[[#This Row],[PLACA]],[1]Hoja1!$A:$A,[1]Hoja1!$G:$G,0)</f>
        <v>17</v>
      </c>
      <c r="H936" s="11" t="s">
        <v>228</v>
      </c>
    </row>
    <row r="937" spans="1:8" ht="15" hidden="1" customHeight="1">
      <c r="A937" s="30">
        <v>45847</v>
      </c>
      <c r="B937" s="8" t="s">
        <v>63</v>
      </c>
      <c r="C937" s="34">
        <v>14251</v>
      </c>
      <c r="D937" s="55">
        <v>6</v>
      </c>
      <c r="E937" s="16"/>
      <c r="F937" s="16"/>
      <c r="G937">
        <f>_xlfn.XLOOKUP(Tanqueos[[#This Row],[PLACA]],[1]Hoja1!$A:$A,[1]Hoja1!$G:$G,0)</f>
        <v>38</v>
      </c>
    </row>
    <row r="938" spans="1:8" ht="15" hidden="1" customHeight="1">
      <c r="A938" s="30">
        <v>45847</v>
      </c>
      <c r="B938" s="8" t="s">
        <v>56</v>
      </c>
      <c r="C938" s="34">
        <v>10796</v>
      </c>
      <c r="D938" s="55">
        <v>10</v>
      </c>
      <c r="E938" s="16"/>
      <c r="F938" s="16"/>
      <c r="G938">
        <f>_xlfn.XLOOKUP(Tanqueos[[#This Row],[PLACA]],[1]Hoja1!$A:$A,[1]Hoja1!$G:$G,0)</f>
        <v>33</v>
      </c>
      <c r="H938" s="11" t="s">
        <v>258</v>
      </c>
    </row>
    <row r="939" spans="1:8" ht="15" hidden="1" customHeight="1">
      <c r="A939" s="30">
        <v>45847</v>
      </c>
      <c r="B939" s="8" t="s">
        <v>43</v>
      </c>
      <c r="C939" s="34">
        <v>15828</v>
      </c>
      <c r="D939" s="55">
        <v>6</v>
      </c>
      <c r="E939" s="16"/>
      <c r="F939" s="16"/>
      <c r="G939">
        <f>_xlfn.XLOOKUP(Tanqueos[[#This Row],[PLACA]],[1]Hoja1!$A:$A,[1]Hoja1!$G:$G,0)</f>
        <v>35</v>
      </c>
    </row>
    <row r="940" spans="1:8" ht="15" hidden="1" customHeight="1">
      <c r="A940" s="30">
        <v>45848.656875000001</v>
      </c>
      <c r="B940" s="8" t="s">
        <v>65</v>
      </c>
      <c r="C940" s="32">
        <v>65835</v>
      </c>
      <c r="D940" s="53">
        <v>10</v>
      </c>
      <c r="E940" s="6" t="s">
        <v>100</v>
      </c>
      <c r="F940" s="6"/>
      <c r="G940">
        <f>_xlfn.XLOOKUP(Tanqueos[[#This Row],[PLACA]],[1]Hoja1!$A:$A,[1]Hoja1!$G:$G,0)</f>
        <v>31</v>
      </c>
      <c r="H940" s="11" t="s">
        <v>176</v>
      </c>
    </row>
    <row r="941" spans="1:8" ht="15" hidden="1" customHeight="1">
      <c r="A941" s="30">
        <v>45848.656875000001</v>
      </c>
      <c r="B941" s="8" t="s">
        <v>61</v>
      </c>
      <c r="C941" s="32"/>
      <c r="D941" s="53">
        <v>12</v>
      </c>
      <c r="E941" s="6" t="s">
        <v>100</v>
      </c>
      <c r="F941" s="6"/>
      <c r="G941">
        <f>_xlfn.XLOOKUP(Tanqueos[[#This Row],[PLACA]],[1]Hoja1!$A:$A,[1]Hoja1!$G:$G,0)</f>
        <v>29</v>
      </c>
      <c r="H941" s="11" t="s">
        <v>182</v>
      </c>
    </row>
    <row r="942" spans="1:8" ht="15" hidden="1" customHeight="1">
      <c r="A942" s="30">
        <v>45848.656875000001</v>
      </c>
      <c r="B942" s="8" t="s">
        <v>51</v>
      </c>
      <c r="C942" s="32">
        <v>842332</v>
      </c>
      <c r="D942" s="53">
        <v>15</v>
      </c>
      <c r="E942" s="6"/>
      <c r="F942" s="6"/>
      <c r="G942">
        <f>_xlfn.XLOOKUP(Tanqueos[[#This Row],[PLACA]],[1]Hoja1!$A:$A,[1]Hoja1!$G:$G,0)</f>
        <v>19</v>
      </c>
      <c r="H942" s="11"/>
    </row>
    <row r="943" spans="1:8" ht="15" hidden="1" customHeight="1">
      <c r="A943" s="30">
        <v>45848.656875000001</v>
      </c>
      <c r="B943" s="8" t="s">
        <v>82</v>
      </c>
      <c r="C943" s="32">
        <v>452220</v>
      </c>
      <c r="D943" s="53">
        <v>9</v>
      </c>
      <c r="E943" s="36">
        <v>0.33194444444444443</v>
      </c>
      <c r="F943" s="6">
        <v>341</v>
      </c>
      <c r="G943">
        <f>_xlfn.XLOOKUP(Tanqueos[[#This Row],[PLACA]],[1]Hoja1!$A:$A,[1]Hoja1!$G:$G,0)</f>
        <v>38</v>
      </c>
      <c r="H943" s="11"/>
    </row>
    <row r="944" spans="1:8" ht="15" hidden="1" customHeight="1">
      <c r="A944" s="30">
        <v>45848.656875000001</v>
      </c>
      <c r="B944" s="8" t="s">
        <v>183</v>
      </c>
      <c r="C944" s="32">
        <v>127744</v>
      </c>
      <c r="D944" s="53"/>
      <c r="E944" s="6"/>
      <c r="F944" s="6"/>
      <c r="G944">
        <f>_xlfn.XLOOKUP(Tanqueos[[#This Row],[PLACA]],[1]Hoja1!$A:$A,[1]Hoja1!$G:$G,0)</f>
        <v>0</v>
      </c>
      <c r="H944" s="11"/>
    </row>
    <row r="945" spans="1:8" ht="15" hidden="1" customHeight="1">
      <c r="A945" s="30">
        <v>45848.656875000001</v>
      </c>
      <c r="B945" s="8" t="s">
        <v>184</v>
      </c>
      <c r="C945" s="32">
        <v>37117</v>
      </c>
      <c r="D945" s="53"/>
      <c r="E945" s="6"/>
      <c r="F945" s="6">
        <v>181.8</v>
      </c>
      <c r="G945">
        <f>_xlfn.XLOOKUP(Tanqueos[[#This Row],[PLACA]],[1]Hoja1!$A:$A,[1]Hoja1!$G:$G,0)</f>
        <v>33</v>
      </c>
      <c r="H945" s="11"/>
    </row>
    <row r="946" spans="1:8" ht="15" hidden="1" customHeight="1">
      <c r="A946" s="30">
        <v>45848.656875000001</v>
      </c>
      <c r="B946" s="8" t="s">
        <v>185</v>
      </c>
      <c r="C946" s="32">
        <v>39930</v>
      </c>
      <c r="D946" s="53"/>
      <c r="E946" s="6"/>
      <c r="F946" s="6">
        <v>954.2</v>
      </c>
      <c r="G946">
        <f>_xlfn.XLOOKUP(Tanqueos[[#This Row],[PLACA]],[1]Hoja1!$A:$A,[1]Hoja1!$G:$G,0)</f>
        <v>0</v>
      </c>
      <c r="H946" s="11"/>
    </row>
    <row r="947" spans="1:8" ht="15" hidden="1" customHeight="1">
      <c r="A947" s="30">
        <v>45848.656875000001</v>
      </c>
      <c r="B947" s="8" t="s">
        <v>186</v>
      </c>
      <c r="C947" s="32">
        <v>140203</v>
      </c>
      <c r="D947" s="53"/>
      <c r="E947" s="6"/>
      <c r="F947" s="6"/>
      <c r="G947">
        <f>_xlfn.XLOOKUP(Tanqueos[[#This Row],[PLACA]],[1]Hoja1!$A:$A,[1]Hoja1!$G:$G,0)</f>
        <v>0</v>
      </c>
      <c r="H947" s="11"/>
    </row>
    <row r="948" spans="1:8" ht="15" hidden="1" customHeight="1">
      <c r="A948" s="30">
        <v>45848.656875000001</v>
      </c>
      <c r="B948" s="8" t="s">
        <v>183</v>
      </c>
      <c r="C948" s="32">
        <v>126961</v>
      </c>
      <c r="D948" s="53"/>
      <c r="E948" s="6"/>
      <c r="F948" s="6"/>
      <c r="G948">
        <f>_xlfn.XLOOKUP(Tanqueos[[#This Row],[PLACA]],[1]Hoja1!$A:$A,[1]Hoja1!$G:$G,0)</f>
        <v>0</v>
      </c>
      <c r="H948" s="11"/>
    </row>
    <row r="949" spans="1:8" ht="15" hidden="1" customHeight="1">
      <c r="A949" s="30">
        <v>45848.656886574077</v>
      </c>
      <c r="B949" s="8" t="s">
        <v>187</v>
      </c>
      <c r="C949" s="32">
        <v>96119</v>
      </c>
      <c r="D949" s="53"/>
      <c r="E949" s="6"/>
      <c r="F949" s="6">
        <v>227.4</v>
      </c>
      <c r="G949">
        <f>_xlfn.XLOOKUP(Tanqueos[[#This Row],[PLACA]],[1]Hoja1!$A:$A,[1]Hoja1!$G:$G,0)</f>
        <v>0</v>
      </c>
      <c r="H949" s="11"/>
    </row>
    <row r="950" spans="1:8" ht="15" hidden="1" customHeight="1">
      <c r="A950" s="30">
        <v>45848.656886574077</v>
      </c>
      <c r="B950" s="8" t="s">
        <v>188</v>
      </c>
      <c r="C950" s="32">
        <v>87259</v>
      </c>
      <c r="D950" s="53"/>
      <c r="E950" s="6"/>
      <c r="F950" s="6">
        <v>542.1</v>
      </c>
      <c r="G950">
        <f>_xlfn.XLOOKUP(Tanqueos[[#This Row],[PLACA]],[1]Hoja1!$A:$A,[1]Hoja1!$G:$G,0)</f>
        <v>0</v>
      </c>
      <c r="H950" s="11"/>
    </row>
    <row r="951" spans="1:8" ht="15" hidden="1" customHeight="1">
      <c r="A951" s="30">
        <v>45848.656886574077</v>
      </c>
      <c r="B951" s="8" t="s">
        <v>187</v>
      </c>
      <c r="C951" s="32">
        <v>96749</v>
      </c>
      <c r="D951" s="53"/>
      <c r="E951" s="6"/>
      <c r="F951" s="6">
        <v>379</v>
      </c>
      <c r="G951">
        <f>_xlfn.XLOOKUP(Tanqueos[[#This Row],[PLACA]],[1]Hoja1!$A:$A,[1]Hoja1!$G:$G,0)</f>
        <v>0</v>
      </c>
      <c r="H951" s="11"/>
    </row>
    <row r="952" spans="1:8" ht="15" hidden="1" customHeight="1">
      <c r="A952" s="30">
        <v>45848.656886574077</v>
      </c>
      <c r="B952" s="8" t="s">
        <v>186</v>
      </c>
      <c r="C952" s="32">
        <v>139622</v>
      </c>
      <c r="D952" s="53"/>
      <c r="E952" s="6"/>
      <c r="F952" s="6">
        <v>199</v>
      </c>
      <c r="G952">
        <f>_xlfn.XLOOKUP(Tanqueos[[#This Row],[PLACA]],[1]Hoja1!$A:$A,[1]Hoja1!$G:$G,0)</f>
        <v>0</v>
      </c>
      <c r="H952" s="11"/>
    </row>
    <row r="953" spans="1:8" ht="15" hidden="1" customHeight="1">
      <c r="A953" s="30">
        <v>45848.656886574077</v>
      </c>
      <c r="B953" s="8" t="s">
        <v>56</v>
      </c>
      <c r="C953" s="32">
        <v>10796</v>
      </c>
      <c r="D953" s="53">
        <v>10</v>
      </c>
      <c r="E953" s="6" t="s">
        <v>81</v>
      </c>
      <c r="F953" s="6"/>
      <c r="G953">
        <f>_xlfn.XLOOKUP(Tanqueos[[#This Row],[PLACA]],[1]Hoja1!$A:$A,[1]Hoja1!$G:$G,0)</f>
        <v>33</v>
      </c>
      <c r="H953" s="11" t="s">
        <v>258</v>
      </c>
    </row>
    <row r="954" spans="1:8" ht="15" hidden="1" customHeight="1">
      <c r="A954" s="30">
        <v>45848.656886574077</v>
      </c>
      <c r="B954" s="8" t="s">
        <v>36</v>
      </c>
      <c r="C954" s="32">
        <v>94148</v>
      </c>
      <c r="D954" s="53">
        <v>6</v>
      </c>
      <c r="E954" s="6" t="s">
        <v>100</v>
      </c>
      <c r="F954" s="6"/>
      <c r="G954">
        <f>_xlfn.XLOOKUP(Tanqueos[[#This Row],[PLACA]],[1]Hoja1!$A:$A,[1]Hoja1!$G:$G,0)</f>
        <v>32</v>
      </c>
      <c r="H954" s="11" t="s">
        <v>194</v>
      </c>
    </row>
    <row r="955" spans="1:8" ht="15" hidden="1" customHeight="1">
      <c r="A955" s="30">
        <v>45848.656886574077</v>
      </c>
      <c r="B955" s="8" t="s">
        <v>45</v>
      </c>
      <c r="C955" s="32">
        <v>170800</v>
      </c>
      <c r="D955" s="53">
        <v>8</v>
      </c>
      <c r="E955" s="6" t="s">
        <v>81</v>
      </c>
      <c r="F955" s="6"/>
      <c r="G955">
        <f>_xlfn.XLOOKUP(Tanqueos[[#This Row],[PLACA]],[1]Hoja1!$A:$A,[1]Hoja1!$G:$G,0)</f>
        <v>29</v>
      </c>
      <c r="H955" s="11" t="s">
        <v>197</v>
      </c>
    </row>
    <row r="956" spans="1:8" ht="15" hidden="1" customHeight="1">
      <c r="A956" s="30">
        <v>45848.656886574077</v>
      </c>
      <c r="B956" s="8" t="s">
        <v>71</v>
      </c>
      <c r="C956" s="32"/>
      <c r="D956" s="53">
        <v>18</v>
      </c>
      <c r="E956" s="6" t="s">
        <v>81</v>
      </c>
      <c r="F956" s="6"/>
      <c r="G956">
        <f>_xlfn.XLOOKUP(Tanqueos[[#This Row],[PLACA]],[1]Hoja1!$A:$A,[1]Hoja1!$G:$G,0)</f>
        <v>33</v>
      </c>
      <c r="H956" s="11" t="s">
        <v>200</v>
      </c>
    </row>
    <row r="957" spans="1:8" ht="15" hidden="1" customHeight="1">
      <c r="A957" s="30">
        <v>45848.656886574077</v>
      </c>
      <c r="B957" s="8" t="s">
        <v>46</v>
      </c>
      <c r="C957" s="32">
        <v>144649</v>
      </c>
      <c r="D957" s="53">
        <v>6</v>
      </c>
      <c r="E957" s="6" t="s">
        <v>81</v>
      </c>
      <c r="F957" s="6"/>
      <c r="G957">
        <f>_xlfn.XLOOKUP(Tanqueos[[#This Row],[PLACA]],[1]Hoja1!$A:$A,[1]Hoja1!$G:$G,0)</f>
        <v>30</v>
      </c>
      <c r="H957" s="11" t="s">
        <v>204</v>
      </c>
    </row>
    <row r="958" spans="1:8" ht="15" hidden="1" customHeight="1">
      <c r="A958" s="30">
        <v>45848.656886574077</v>
      </c>
      <c r="B958" s="8" t="s">
        <v>72</v>
      </c>
      <c r="C958" s="32">
        <v>295790</v>
      </c>
      <c r="D958" s="53">
        <v>20</v>
      </c>
      <c r="E958" s="6" t="s">
        <v>81</v>
      </c>
      <c r="F958" s="6"/>
      <c r="G958">
        <f>_xlfn.XLOOKUP(Tanqueos[[#This Row],[PLACA]],[1]Hoja1!$A:$A,[1]Hoja1!$G:$G,0)</f>
        <v>30</v>
      </c>
      <c r="H958" s="11" t="s">
        <v>205</v>
      </c>
    </row>
    <row r="959" spans="1:8" ht="15" hidden="1" customHeight="1">
      <c r="A959" s="30">
        <v>45848.656886574077</v>
      </c>
      <c r="B959" s="8" t="s">
        <v>35</v>
      </c>
      <c r="C959" s="32">
        <v>59202</v>
      </c>
      <c r="D959" s="53">
        <v>9</v>
      </c>
      <c r="E959" s="6"/>
      <c r="F959" s="6"/>
      <c r="G959">
        <f>_xlfn.XLOOKUP(Tanqueos[[#This Row],[PLACA]],[1]Hoja1!$A:$A,[1]Hoja1!$G:$G,0)</f>
        <v>35</v>
      </c>
      <c r="H959" s="11"/>
    </row>
    <row r="960" spans="1:8" ht="15" hidden="1" customHeight="1">
      <c r="A960" s="30">
        <v>45848.656886574077</v>
      </c>
      <c r="B960" s="8" t="s">
        <v>208</v>
      </c>
      <c r="C960" s="32">
        <v>127800</v>
      </c>
      <c r="D960" s="53"/>
      <c r="E960" s="6"/>
      <c r="F960" s="6"/>
      <c r="G960">
        <f>_xlfn.XLOOKUP(Tanqueos[[#This Row],[PLACA]],[1]Hoja1!$A:$A,[1]Hoja1!$G:$G,0)</f>
        <v>0</v>
      </c>
      <c r="H960" s="11"/>
    </row>
    <row r="961" spans="1:8" ht="15" hidden="1" customHeight="1">
      <c r="A961" s="30">
        <v>45848.656886574077</v>
      </c>
      <c r="B961" s="8" t="s">
        <v>208</v>
      </c>
      <c r="C961" s="32">
        <v>128119</v>
      </c>
      <c r="D961" s="53"/>
      <c r="E961" s="6"/>
      <c r="F961" s="6"/>
      <c r="G961">
        <f>_xlfn.XLOOKUP(Tanqueos[[#This Row],[PLACA]],[1]Hoja1!$A:$A,[1]Hoja1!$G:$G,0)</f>
        <v>0</v>
      </c>
      <c r="H961" s="11"/>
    </row>
    <row r="962" spans="1:8" ht="15" hidden="1" customHeight="1">
      <c r="A962" s="30">
        <v>45848.656886574077</v>
      </c>
      <c r="B962" s="8" t="s">
        <v>209</v>
      </c>
      <c r="C962" s="32">
        <v>221178</v>
      </c>
      <c r="D962" s="53"/>
      <c r="E962" s="6"/>
      <c r="F962" s="6">
        <v>596.79999999999995</v>
      </c>
      <c r="G962">
        <f>_xlfn.XLOOKUP(Tanqueos[[#This Row],[PLACA]],[1]Hoja1!$A:$A,[1]Hoja1!$G:$G,0)</f>
        <v>0</v>
      </c>
      <c r="H962" s="11"/>
    </row>
    <row r="963" spans="1:8" ht="15" hidden="1" customHeight="1">
      <c r="A963" s="30">
        <v>45848.656886574077</v>
      </c>
      <c r="B963" s="8" t="s">
        <v>210</v>
      </c>
      <c r="C963" s="32">
        <v>25957</v>
      </c>
      <c r="D963" s="53"/>
      <c r="E963" s="6"/>
      <c r="F963" s="6"/>
      <c r="G963">
        <f>_xlfn.XLOOKUP(Tanqueos[[#This Row],[PLACA]],[1]Hoja1!$A:$A,[1]Hoja1!$G:$G,0)</f>
        <v>0</v>
      </c>
      <c r="H963" s="11"/>
    </row>
    <row r="964" spans="1:8" ht="15" hidden="1" customHeight="1">
      <c r="A964" s="30">
        <v>45848.656886574077</v>
      </c>
      <c r="B964" s="8" t="s">
        <v>211</v>
      </c>
      <c r="C964" s="32">
        <v>34925</v>
      </c>
      <c r="D964" s="53"/>
      <c r="E964" s="6"/>
      <c r="F964" s="6"/>
      <c r="G964">
        <f>_xlfn.XLOOKUP(Tanqueos[[#This Row],[PLACA]],[1]Hoja1!$A:$A,[1]Hoja1!$G:$G,0)</f>
        <v>0</v>
      </c>
      <c r="H964" s="11"/>
    </row>
    <row r="965" spans="1:8" ht="15" hidden="1" customHeight="1">
      <c r="A965" s="30">
        <v>45848.656886574077</v>
      </c>
      <c r="B965" s="8" t="s">
        <v>212</v>
      </c>
      <c r="C965" s="32">
        <v>149439</v>
      </c>
      <c r="D965" s="53"/>
      <c r="E965" s="6"/>
      <c r="F965" s="6">
        <v>173.6</v>
      </c>
      <c r="G965">
        <f>_xlfn.XLOOKUP(Tanqueos[[#This Row],[PLACA]],[1]Hoja1!$A:$A,[1]Hoja1!$G:$G,0)</f>
        <v>0</v>
      </c>
      <c r="H965" s="11"/>
    </row>
    <row r="966" spans="1:8" ht="15" hidden="1" customHeight="1">
      <c r="A966" s="30">
        <v>45848.656886574077</v>
      </c>
      <c r="B966" s="8" t="s">
        <v>213</v>
      </c>
      <c r="C966" s="32">
        <v>281626</v>
      </c>
      <c r="D966" s="53"/>
      <c r="E966" s="6"/>
      <c r="F966" s="6">
        <v>205.2</v>
      </c>
      <c r="G966">
        <f>_xlfn.XLOOKUP(Tanqueos[[#This Row],[PLACA]],[1]Hoja1!$A:$A,[1]Hoja1!$G:$G,0)</f>
        <v>0</v>
      </c>
      <c r="H966" s="11"/>
    </row>
    <row r="967" spans="1:8" ht="15" hidden="1" customHeight="1">
      <c r="A967" s="30">
        <v>45848.656886574077</v>
      </c>
      <c r="B967" s="8" t="s">
        <v>82</v>
      </c>
      <c r="C967" s="32">
        <v>452914</v>
      </c>
      <c r="D967" s="53">
        <v>5</v>
      </c>
      <c r="E967" s="6"/>
      <c r="F967" s="6"/>
      <c r="G967">
        <f>_xlfn.XLOOKUP(Tanqueos[[#This Row],[PLACA]],[1]Hoja1!$A:$A,[1]Hoja1!$G:$G,0)</f>
        <v>38</v>
      </c>
      <c r="H967" s="11"/>
    </row>
    <row r="968" spans="1:8" ht="15" hidden="1" customHeight="1">
      <c r="A968" s="30">
        <v>45848.656886574077</v>
      </c>
      <c r="B968" s="8" t="s">
        <v>45</v>
      </c>
      <c r="C968" s="32">
        <v>170800</v>
      </c>
      <c r="D968" s="53">
        <v>9</v>
      </c>
      <c r="E968" s="6" t="s">
        <v>214</v>
      </c>
      <c r="F968" s="6"/>
      <c r="G968">
        <f>_xlfn.XLOOKUP(Tanqueos[[#This Row],[PLACA]],[1]Hoja1!$A:$A,[1]Hoja1!$G:$G,0)</f>
        <v>29</v>
      </c>
      <c r="H968" s="11" t="s">
        <v>197</v>
      </c>
    </row>
    <row r="969" spans="1:8" ht="15" hidden="1" customHeight="1">
      <c r="A969" s="30">
        <v>45848.656886574077</v>
      </c>
      <c r="B969" s="8" t="s">
        <v>216</v>
      </c>
      <c r="C969" s="32">
        <v>338450</v>
      </c>
      <c r="D969" s="53">
        <v>12.319000000000001</v>
      </c>
      <c r="E969" s="6" t="s">
        <v>217</v>
      </c>
      <c r="F969" s="6"/>
      <c r="G969">
        <f>_xlfn.XLOOKUP(Tanqueos[[#This Row],[PLACA]],[1]Hoja1!$A:$A,[1]Hoja1!$G:$G,0)</f>
        <v>21</v>
      </c>
      <c r="H969" s="11"/>
    </row>
    <row r="970" spans="1:8" ht="15" hidden="1" customHeight="1">
      <c r="A970" s="30">
        <v>45848.656886574077</v>
      </c>
      <c r="B970" s="8" t="s">
        <v>67</v>
      </c>
      <c r="C970" s="32">
        <v>994484</v>
      </c>
      <c r="D970" s="53">
        <v>18.571000000000002</v>
      </c>
      <c r="E970" s="6" t="s">
        <v>218</v>
      </c>
      <c r="F970" s="6"/>
      <c r="G970">
        <f>_xlfn.XLOOKUP(Tanqueos[[#This Row],[PLACA]],[1]Hoja1!$A:$A,[1]Hoja1!$G:$G,0)</f>
        <v>19</v>
      </c>
      <c r="H970" s="11"/>
    </row>
    <row r="971" spans="1:8" ht="15" hidden="1" customHeight="1">
      <c r="A971" s="30">
        <v>45848.656886574077</v>
      </c>
      <c r="B971" s="8" t="s">
        <v>60</v>
      </c>
      <c r="C971" s="32">
        <v>574885</v>
      </c>
      <c r="D971" s="53">
        <v>9.5909999999999993</v>
      </c>
      <c r="E971" s="6" t="s">
        <v>218</v>
      </c>
      <c r="F971" s="6"/>
      <c r="G971">
        <f>_xlfn.XLOOKUP(Tanqueos[[#This Row],[PLACA]],[1]Hoja1!$A:$A,[1]Hoja1!$G:$G,0)</f>
        <v>29</v>
      </c>
      <c r="H971" s="11"/>
    </row>
    <row r="972" spans="1:8" ht="15" hidden="1" customHeight="1">
      <c r="A972" s="30">
        <v>45848.656886574077</v>
      </c>
      <c r="B972" s="8" t="s">
        <v>59</v>
      </c>
      <c r="C972" s="32">
        <v>277871</v>
      </c>
      <c r="D972" s="53">
        <v>4</v>
      </c>
      <c r="E972" s="6"/>
      <c r="F972" s="6"/>
      <c r="G972">
        <f>_xlfn.XLOOKUP(Tanqueos[[#This Row],[PLACA]],[1]Hoja1!$A:$A,[1]Hoja1!$G:$G,0)</f>
        <v>28</v>
      </c>
      <c r="H972" s="11"/>
    </row>
    <row r="973" spans="1:8" ht="15" hidden="1" customHeight="1">
      <c r="A973" s="30">
        <v>45848.656886574077</v>
      </c>
      <c r="B973" s="8" t="s">
        <v>40</v>
      </c>
      <c r="C973" s="32">
        <v>143826</v>
      </c>
      <c r="D973" s="53">
        <v>5</v>
      </c>
      <c r="E973" s="6"/>
      <c r="F973" s="6"/>
      <c r="G973">
        <f>_xlfn.XLOOKUP(Tanqueos[[#This Row],[PLACA]],[1]Hoja1!$A:$A,[1]Hoja1!$G:$G,0)</f>
        <v>33</v>
      </c>
      <c r="H973" s="11" t="s">
        <v>259</v>
      </c>
    </row>
    <row r="974" spans="1:8" ht="15" hidden="1" customHeight="1">
      <c r="A974" s="30">
        <v>45848.656886574077</v>
      </c>
      <c r="B974" s="8" t="s">
        <v>30</v>
      </c>
      <c r="C974" s="32">
        <v>82967</v>
      </c>
      <c r="D974" s="53">
        <v>7</v>
      </c>
      <c r="E974" s="6"/>
      <c r="F974" s="6"/>
      <c r="G974">
        <f>_xlfn.XLOOKUP(Tanqueos[[#This Row],[PLACA]],[1]Hoja1!$A:$A,[1]Hoja1!$G:$G,0)</f>
        <v>33</v>
      </c>
      <c r="H974" s="11" t="s">
        <v>224</v>
      </c>
    </row>
    <row r="975" spans="1:8" ht="15" hidden="1" customHeight="1">
      <c r="A975" s="30">
        <v>45848.656886574077</v>
      </c>
      <c r="B975" s="8" t="s">
        <v>37</v>
      </c>
      <c r="C975" s="32">
        <v>143678</v>
      </c>
      <c r="D975" s="53">
        <v>7</v>
      </c>
      <c r="E975" s="6" t="s">
        <v>225</v>
      </c>
      <c r="F975" s="6"/>
      <c r="G975">
        <f>_xlfn.XLOOKUP(Tanqueos[[#This Row],[PLACA]],[1]Hoja1!$A:$A,[1]Hoja1!$G:$G,0)</f>
        <v>32</v>
      </c>
      <c r="H975" s="11" t="s">
        <v>199</v>
      </c>
    </row>
    <row r="976" spans="1:8" ht="15" hidden="1" customHeight="1">
      <c r="A976" s="29">
        <v>45848.656886574077</v>
      </c>
      <c r="B976" s="8" t="s">
        <v>120</v>
      </c>
      <c r="C976" s="33">
        <v>329122</v>
      </c>
      <c r="D976" s="53">
        <v>12</v>
      </c>
      <c r="E976" s="11" t="s">
        <v>81</v>
      </c>
      <c r="F976" s="11"/>
      <c r="G976">
        <f>_xlfn.XLOOKUP(Tanqueos[[#This Row],[PLACA]],[1]Hoja1!$A:$A,[1]Hoja1!$G:$G,0)</f>
        <v>38</v>
      </c>
      <c r="H976" s="11" t="s">
        <v>227</v>
      </c>
    </row>
    <row r="977" spans="1:8" ht="15" hidden="1" customHeight="1">
      <c r="A977" s="30">
        <v>45848.656886574077</v>
      </c>
      <c r="B977" s="8" t="s">
        <v>18</v>
      </c>
      <c r="C977" s="32">
        <v>159472</v>
      </c>
      <c r="D977" s="53">
        <v>8</v>
      </c>
      <c r="E977" s="6" t="s">
        <v>81</v>
      </c>
      <c r="F977" s="6"/>
      <c r="G977">
        <f>_xlfn.XLOOKUP(Tanqueos[[#This Row],[PLACA]],[1]Hoja1!$A:$A,[1]Hoja1!$G:$G,0)</f>
        <v>42</v>
      </c>
      <c r="H977" s="11" t="s">
        <v>227</v>
      </c>
    </row>
    <row r="978" spans="1:8" ht="15" hidden="1" customHeight="1">
      <c r="A978" s="30">
        <v>45848.656886574077</v>
      </c>
      <c r="B978" s="8" t="s">
        <v>15</v>
      </c>
      <c r="C978" s="32">
        <v>176653</v>
      </c>
      <c r="D978" s="53">
        <v>22</v>
      </c>
      <c r="E978" s="6" t="s">
        <v>81</v>
      </c>
      <c r="F978" s="6"/>
      <c r="G978">
        <f>_xlfn.XLOOKUP(Tanqueos[[#This Row],[PLACA]],[1]Hoja1!$A:$A,[1]Hoja1!$G:$G,0)</f>
        <v>16</v>
      </c>
      <c r="H978" s="11" t="s">
        <v>254</v>
      </c>
    </row>
    <row r="979" spans="1:8" ht="15" hidden="1" customHeight="1">
      <c r="A979" s="30">
        <v>45848.656886574077</v>
      </c>
      <c r="B979" s="8" t="s">
        <v>20</v>
      </c>
      <c r="C979" s="32">
        <v>204746</v>
      </c>
      <c r="D979" s="53">
        <v>10</v>
      </c>
      <c r="E979" s="6" t="s">
        <v>81</v>
      </c>
      <c r="F979" s="6"/>
      <c r="G979">
        <f>_xlfn.XLOOKUP(Tanqueos[[#This Row],[PLACA]],[1]Hoja1!$A:$A,[1]Hoja1!$G:$G,0)</f>
        <v>26</v>
      </c>
      <c r="H979" s="11" t="s">
        <v>260</v>
      </c>
    </row>
    <row r="980" spans="1:8" ht="15" hidden="1" customHeight="1">
      <c r="A980" s="30">
        <v>45848.656886574077</v>
      </c>
      <c r="B980" s="8" t="s">
        <v>12</v>
      </c>
      <c r="C980" s="32">
        <v>56660</v>
      </c>
      <c r="D980" s="53">
        <v>6</v>
      </c>
      <c r="E980" s="6" t="s">
        <v>81</v>
      </c>
      <c r="F980" s="6"/>
      <c r="G980">
        <f>_xlfn.XLOOKUP(Tanqueos[[#This Row],[PLACA]],[1]Hoja1!$A:$A,[1]Hoja1!$G:$G,0)</f>
        <v>33</v>
      </c>
      <c r="H980" t="s">
        <v>248</v>
      </c>
    </row>
    <row r="981" spans="1:8" ht="15" hidden="1" customHeight="1">
      <c r="A981" s="30">
        <v>45848.656886574077</v>
      </c>
      <c r="B981" s="8" t="s">
        <v>63</v>
      </c>
      <c r="C981" s="32">
        <v>14556</v>
      </c>
      <c r="D981" s="53">
        <v>9</v>
      </c>
      <c r="E981" s="6" t="s">
        <v>81</v>
      </c>
      <c r="F981" s="6"/>
      <c r="G981">
        <f>_xlfn.XLOOKUP(Tanqueos[[#This Row],[PLACA]],[1]Hoja1!$A:$A,[1]Hoja1!$G:$G,0)</f>
        <v>38</v>
      </c>
      <c r="H981" s="11" t="s">
        <v>230</v>
      </c>
    </row>
    <row r="982" spans="1:8" ht="15" hidden="1" customHeight="1">
      <c r="A982" s="30">
        <v>45848.656886574077</v>
      </c>
      <c r="B982" s="8" t="s">
        <v>83</v>
      </c>
      <c r="C982" s="32">
        <v>480388</v>
      </c>
      <c r="D982" s="53">
        <v>60</v>
      </c>
      <c r="E982" s="6"/>
      <c r="F982" s="6"/>
      <c r="G982">
        <f>_xlfn.XLOOKUP(Tanqueos[[#This Row],[PLACA]],[1]Hoja1!$A:$A,[1]Hoja1!$G:$G,0)</f>
        <v>12</v>
      </c>
      <c r="H982" s="11" t="s">
        <v>231</v>
      </c>
    </row>
    <row r="983" spans="1:8" ht="15" hidden="1" customHeight="1">
      <c r="A983" s="30">
        <v>45848.656886574077</v>
      </c>
      <c r="B983" s="8" t="s">
        <v>232</v>
      </c>
      <c r="C983" s="32">
        <v>339418</v>
      </c>
      <c r="D983" s="53">
        <v>12</v>
      </c>
      <c r="E983" s="6" t="s">
        <v>233</v>
      </c>
      <c r="F983" s="6"/>
      <c r="G983">
        <f>_xlfn.XLOOKUP(Tanqueos[[#This Row],[PLACA]],[1]Hoja1!$A:$A,[1]Hoja1!$G:$G,0)</f>
        <v>33</v>
      </c>
      <c r="H983" s="11" t="s">
        <v>234</v>
      </c>
    </row>
    <row r="984" spans="1:8" ht="15" hidden="1" customHeight="1">
      <c r="A984" s="30">
        <v>45848.656886574077</v>
      </c>
      <c r="B984" s="8" t="s">
        <v>73</v>
      </c>
      <c r="C984" s="32">
        <v>171448</v>
      </c>
      <c r="D984" s="53">
        <v>10</v>
      </c>
      <c r="E984" s="6" t="s">
        <v>81</v>
      </c>
      <c r="F984" s="6"/>
      <c r="G984">
        <f>_xlfn.XLOOKUP(Tanqueos[[#This Row],[PLACA]],[1]Hoja1!$A:$A,[1]Hoja1!$G:$G,0)</f>
        <v>38</v>
      </c>
      <c r="H984" s="11" t="s">
        <v>175</v>
      </c>
    </row>
    <row r="985" spans="1:8" ht="15" hidden="1" customHeight="1">
      <c r="A985" s="30">
        <v>45848.656886574077</v>
      </c>
      <c r="B985" s="8" t="s">
        <v>8</v>
      </c>
      <c r="C985" s="32">
        <v>170102</v>
      </c>
      <c r="D985" s="53">
        <v>7</v>
      </c>
      <c r="E985" s="6" t="s">
        <v>81</v>
      </c>
      <c r="F985" s="6"/>
      <c r="G985">
        <f>_xlfn.XLOOKUP(Tanqueos[[#This Row],[PLACA]],[1]Hoja1!$A:$A,[1]Hoja1!$G:$G,0)</f>
        <v>42</v>
      </c>
      <c r="H985" t="s">
        <v>251</v>
      </c>
    </row>
    <row r="986" spans="1:8" ht="15" hidden="1" customHeight="1">
      <c r="A986" s="30">
        <v>45848.656886574077</v>
      </c>
      <c r="B986" s="8" t="s">
        <v>134</v>
      </c>
      <c r="C986" s="32">
        <v>431726</v>
      </c>
      <c r="D986" s="53">
        <v>26</v>
      </c>
      <c r="E986" s="6" t="s">
        <v>81</v>
      </c>
      <c r="F986" s="6"/>
      <c r="G986">
        <f>_xlfn.XLOOKUP(Tanqueos[[#This Row],[PLACA]],[1]Hoja1!$A:$A,[1]Hoja1!$G:$G,0)</f>
        <v>12</v>
      </c>
      <c r="H986" s="11" t="s">
        <v>179</v>
      </c>
    </row>
    <row r="987" spans="1:8" ht="15" hidden="1" customHeight="1">
      <c r="A987" s="30">
        <v>45848.656886574077</v>
      </c>
      <c r="B987" s="8" t="s">
        <v>17</v>
      </c>
      <c r="C987" s="32">
        <v>643563</v>
      </c>
      <c r="D987" s="53">
        <v>28</v>
      </c>
      <c r="E987" s="6" t="s">
        <v>81</v>
      </c>
      <c r="F987" s="6"/>
      <c r="G987">
        <f>_xlfn.XLOOKUP(Tanqueos[[#This Row],[PLACA]],[1]Hoja1!$A:$A,[1]Hoja1!$G:$G,0)</f>
        <v>14</v>
      </c>
      <c r="H987" s="11" t="s">
        <v>181</v>
      </c>
    </row>
    <row r="988" spans="1:8" ht="15" hidden="1" customHeight="1">
      <c r="A988" s="30">
        <v>45848.656886574077</v>
      </c>
      <c r="B988" s="8" t="s">
        <v>36</v>
      </c>
      <c r="C988" s="32">
        <v>94266</v>
      </c>
      <c r="D988" s="53">
        <v>6</v>
      </c>
      <c r="E988" s="6" t="s">
        <v>100</v>
      </c>
      <c r="F988" s="6"/>
      <c r="G988">
        <f>_xlfn.XLOOKUP(Tanqueos[[#This Row],[PLACA]],[1]Hoja1!$A:$A,[1]Hoja1!$G:$G,0)</f>
        <v>32</v>
      </c>
      <c r="H988" s="11" t="s">
        <v>194</v>
      </c>
    </row>
    <row r="989" spans="1:8" ht="15" hidden="1" customHeight="1">
      <c r="A989" s="30">
        <v>45848.656886574077</v>
      </c>
      <c r="B989" s="8" t="s">
        <v>69</v>
      </c>
      <c r="C989" s="32">
        <v>5304</v>
      </c>
      <c r="D989" s="53">
        <v>8</v>
      </c>
      <c r="E989" s="6" t="s">
        <v>81</v>
      </c>
      <c r="F989" s="6"/>
      <c r="G989">
        <f>_xlfn.XLOOKUP(Tanqueos[[#This Row],[PLACA]],[1]Hoja1!$A:$A,[1]Hoja1!$G:$G,0)</f>
        <v>35</v>
      </c>
      <c r="H989" s="11" t="s">
        <v>235</v>
      </c>
    </row>
    <row r="990" spans="1:8" ht="15" hidden="1" customHeight="1">
      <c r="A990" s="30">
        <v>45848.656886574077</v>
      </c>
      <c r="B990" s="8" t="s">
        <v>32</v>
      </c>
      <c r="C990" s="32">
        <v>39011</v>
      </c>
      <c r="D990" s="53">
        <v>7</v>
      </c>
      <c r="E990" s="6" t="s">
        <v>81</v>
      </c>
      <c r="F990" s="6"/>
      <c r="G990">
        <f>_xlfn.XLOOKUP(Tanqueos[[#This Row],[PLACA]],[1]Hoja1!$A:$A,[1]Hoja1!$G:$G,0)</f>
        <v>30</v>
      </c>
      <c r="H990" s="11" t="s">
        <v>207</v>
      </c>
    </row>
    <row r="991" spans="1:8" ht="15" hidden="1" customHeight="1">
      <c r="A991" s="30">
        <v>45848.656886574077</v>
      </c>
      <c r="B991" s="8" t="s">
        <v>58</v>
      </c>
      <c r="C991" s="32">
        <v>12536</v>
      </c>
      <c r="D991" s="53">
        <v>7</v>
      </c>
      <c r="E991" s="6" t="s">
        <v>236</v>
      </c>
      <c r="F991" s="6"/>
      <c r="G991">
        <f>_xlfn.XLOOKUP(Tanqueos[[#This Row],[PLACA]],[1]Hoja1!$A:$A,[1]Hoja1!$G:$G,0)</f>
        <v>35</v>
      </c>
      <c r="H991" s="11" t="s">
        <v>237</v>
      </c>
    </row>
    <row r="992" spans="1:8" ht="15" hidden="1" customHeight="1">
      <c r="A992" s="30">
        <v>45848.656886574077</v>
      </c>
      <c r="B992" s="8" t="s">
        <v>27</v>
      </c>
      <c r="C992" s="32">
        <v>199854</v>
      </c>
      <c r="D992" s="53">
        <v>5</v>
      </c>
      <c r="E992" s="6" t="s">
        <v>81</v>
      </c>
      <c r="F992" s="6"/>
      <c r="G992">
        <f>_xlfn.XLOOKUP(Tanqueos[[#This Row],[PLACA]],[1]Hoja1!$A:$A,[1]Hoja1!$G:$G,0)</f>
        <v>35</v>
      </c>
      <c r="H992" t="s">
        <v>261</v>
      </c>
    </row>
    <row r="993" spans="1:8" ht="15" customHeight="1">
      <c r="A993" s="30">
        <v>45848.656886574077</v>
      </c>
      <c r="B993" s="8" t="s">
        <v>49</v>
      </c>
      <c r="C993" s="32">
        <v>54766</v>
      </c>
      <c r="D993" s="53">
        <v>9</v>
      </c>
      <c r="E993" s="6" t="s">
        <v>100</v>
      </c>
      <c r="F993" s="6"/>
      <c r="G993">
        <f>_xlfn.XLOOKUP(Tanqueos[[#This Row],[PLACA]],[1]Hoja1!$A:$A,[1]Hoja1!$G:$G,0)</f>
        <v>35</v>
      </c>
      <c r="H993" s="11" t="s">
        <v>239</v>
      </c>
    </row>
    <row r="994" spans="1:8" ht="15" hidden="1" customHeight="1">
      <c r="A994" s="30">
        <v>45848.656886574077</v>
      </c>
      <c r="B994" s="8" t="s">
        <v>35</v>
      </c>
      <c r="C994" s="32">
        <v>59505</v>
      </c>
      <c r="D994" s="53">
        <v>9</v>
      </c>
      <c r="E994" s="6" t="s">
        <v>100</v>
      </c>
      <c r="F994" s="6"/>
      <c r="G994">
        <f>_xlfn.XLOOKUP(Tanqueos[[#This Row],[PLACA]],[1]Hoja1!$A:$A,[1]Hoja1!$G:$G,0)</f>
        <v>35</v>
      </c>
      <c r="H994" s="11" t="s">
        <v>240</v>
      </c>
    </row>
    <row r="995" spans="1:8" ht="15" hidden="1" customHeight="1">
      <c r="A995" s="30">
        <v>45848.656886574077</v>
      </c>
      <c r="B995" s="8" t="s">
        <v>41</v>
      </c>
      <c r="C995" s="32">
        <v>54478</v>
      </c>
      <c r="D995" s="53">
        <v>7</v>
      </c>
      <c r="E995" s="6" t="s">
        <v>100</v>
      </c>
      <c r="F995" s="6"/>
      <c r="G995">
        <f>_xlfn.XLOOKUP(Tanqueos[[#This Row],[PLACA]],[1]Hoja1!$A:$A,[1]Hoja1!$G:$G,0)</f>
        <v>33</v>
      </c>
      <c r="H995" s="11" t="s">
        <v>250</v>
      </c>
    </row>
    <row r="996" spans="1:8" ht="15" hidden="1" customHeight="1">
      <c r="A996" s="30">
        <v>45848.656886574077</v>
      </c>
      <c r="B996" s="8" t="s">
        <v>65</v>
      </c>
      <c r="C996" s="32">
        <v>66068</v>
      </c>
      <c r="D996" s="53">
        <v>7</v>
      </c>
      <c r="E996" s="6" t="s">
        <v>100</v>
      </c>
      <c r="F996" s="6"/>
      <c r="G996">
        <f>_xlfn.XLOOKUP(Tanqueos[[#This Row],[PLACA]],[1]Hoja1!$A:$A,[1]Hoja1!$G:$G,0)</f>
        <v>31</v>
      </c>
      <c r="H996" s="11" t="s">
        <v>176</v>
      </c>
    </row>
    <row r="997" spans="1:8" ht="15" hidden="1" customHeight="1">
      <c r="A997" s="30">
        <v>45848.656886574077</v>
      </c>
      <c r="B997" s="8" t="s">
        <v>24</v>
      </c>
      <c r="C997" s="32">
        <v>99668</v>
      </c>
      <c r="D997" s="53">
        <v>3</v>
      </c>
      <c r="E997" s="6" t="s">
        <v>81</v>
      </c>
      <c r="F997" s="6"/>
      <c r="G997">
        <f>_xlfn.XLOOKUP(Tanqueos[[#This Row],[PLACA]],[1]Hoja1!$A:$A,[1]Hoja1!$G:$G,0)</f>
        <v>33</v>
      </c>
      <c r="H997" s="11" t="s">
        <v>191</v>
      </c>
    </row>
    <row r="998" spans="1:8" ht="15" hidden="1" customHeight="1">
      <c r="A998" s="30">
        <v>45848.656886574077</v>
      </c>
      <c r="B998" s="8" t="s">
        <v>29</v>
      </c>
      <c r="C998" s="33">
        <v>417847</v>
      </c>
      <c r="D998" s="53">
        <v>12</v>
      </c>
      <c r="E998" s="6" t="s">
        <v>81</v>
      </c>
      <c r="F998" s="6"/>
      <c r="G998">
        <f>_xlfn.XLOOKUP(Tanqueos[[#This Row],[PLACA]],[1]Hoja1!$A:$A,[1]Hoja1!$G:$G,0)</f>
        <v>33</v>
      </c>
      <c r="H998" s="11" t="s">
        <v>180</v>
      </c>
    </row>
    <row r="999" spans="1:8" ht="15" hidden="1" customHeight="1">
      <c r="A999" s="30">
        <v>45848.656886574077</v>
      </c>
      <c r="B999" s="8" t="s">
        <v>93</v>
      </c>
      <c r="C999" s="32">
        <v>408868</v>
      </c>
      <c r="D999" s="53">
        <v>6</v>
      </c>
      <c r="E999" s="6" t="s">
        <v>81</v>
      </c>
      <c r="F999" s="6"/>
      <c r="G999">
        <f>_xlfn.XLOOKUP(Tanqueos[[#This Row],[PLACA]],[1]Hoja1!$A:$A,[1]Hoja1!$G:$G,0)</f>
        <v>30</v>
      </c>
      <c r="H999" s="11" t="s">
        <v>203</v>
      </c>
    </row>
    <row r="1000" spans="1:8" ht="15" hidden="1" customHeight="1">
      <c r="A1000" s="30">
        <v>45848.656886574077</v>
      </c>
      <c r="B1000" s="8" t="s">
        <v>25</v>
      </c>
      <c r="C1000" s="32">
        <v>237867</v>
      </c>
      <c r="D1000" s="53">
        <v>10</v>
      </c>
      <c r="E1000" s="6" t="s">
        <v>81</v>
      </c>
      <c r="F1000" s="6"/>
      <c r="G1000">
        <f>_xlfn.XLOOKUP(Tanqueos[[#This Row],[PLACA]],[1]Hoja1!$A:$A,[1]Hoja1!$G:$G,0)</f>
        <v>33</v>
      </c>
      <c r="H1000" s="11" t="s">
        <v>196</v>
      </c>
    </row>
    <row r="1001" spans="1:8" ht="15" hidden="1" customHeight="1">
      <c r="A1001" s="30">
        <v>45848.656886574077</v>
      </c>
      <c r="B1001" s="8" t="s">
        <v>43</v>
      </c>
      <c r="C1001" s="32">
        <v>15962</v>
      </c>
      <c r="D1001" s="53">
        <v>5</v>
      </c>
      <c r="E1001" s="6" t="s">
        <v>81</v>
      </c>
      <c r="F1001" s="6"/>
      <c r="G1001">
        <f>_xlfn.XLOOKUP(Tanqueos[[#This Row],[PLACA]],[1]Hoja1!$A:$A,[1]Hoja1!$G:$G,0)</f>
        <v>35</v>
      </c>
      <c r="H1001" s="11" t="s">
        <v>241</v>
      </c>
    </row>
    <row r="1002" spans="1:8" ht="15" hidden="1" customHeight="1">
      <c r="A1002" s="30">
        <v>45848.656886574077</v>
      </c>
      <c r="B1002" s="8" t="s">
        <v>10</v>
      </c>
      <c r="C1002" s="32">
        <v>144310</v>
      </c>
      <c r="D1002" s="53">
        <v>7</v>
      </c>
      <c r="E1002" s="6" t="s">
        <v>81</v>
      </c>
      <c r="F1002" s="6"/>
      <c r="G1002">
        <f>_xlfn.XLOOKUP(Tanqueos[[#This Row],[PLACA]],[1]Hoja1!$A:$A,[1]Hoja1!$G:$G,0)</f>
        <v>40</v>
      </c>
      <c r="H1002" s="11" t="s">
        <v>177</v>
      </c>
    </row>
    <row r="1003" spans="1:8" ht="15" hidden="1" customHeight="1">
      <c r="A1003" s="30">
        <v>45848.656886574077</v>
      </c>
      <c r="B1003" s="8" t="s">
        <v>137</v>
      </c>
      <c r="C1003" s="32">
        <v>74682</v>
      </c>
      <c r="D1003" s="53">
        <v>6</v>
      </c>
      <c r="E1003" s="6" t="s">
        <v>81</v>
      </c>
      <c r="F1003" s="6"/>
      <c r="G1003">
        <f>_xlfn.XLOOKUP(Tanqueos[[#This Row],[PLACA]],[1]Hoja1!$A:$A,[1]Hoja1!$G:$G,0)</f>
        <v>33</v>
      </c>
      <c r="H1003" s="11" t="s">
        <v>262</v>
      </c>
    </row>
    <row r="1004" spans="1:8" ht="15" hidden="1" customHeight="1">
      <c r="A1004" s="30">
        <v>45848.656886574077</v>
      </c>
      <c r="B1004" s="8" t="s">
        <v>46</v>
      </c>
      <c r="C1004" s="32">
        <v>144764</v>
      </c>
      <c r="D1004" s="53">
        <v>6</v>
      </c>
      <c r="E1004" s="6" t="s">
        <v>81</v>
      </c>
      <c r="F1004" s="6"/>
      <c r="G1004">
        <f>_xlfn.XLOOKUP(Tanqueos[[#This Row],[PLACA]],[1]Hoja1!$A:$A,[1]Hoja1!$G:$G,0)</f>
        <v>30</v>
      </c>
      <c r="H1004" s="11" t="s">
        <v>204</v>
      </c>
    </row>
    <row r="1005" spans="1:8" ht="15" hidden="1" customHeight="1">
      <c r="A1005" s="30">
        <v>45848.656886574077</v>
      </c>
      <c r="B1005" s="8" t="s">
        <v>33</v>
      </c>
      <c r="C1005" s="32">
        <v>314583</v>
      </c>
      <c r="D1005" s="53">
        <v>9</v>
      </c>
      <c r="E1005" s="6" t="s">
        <v>81</v>
      </c>
      <c r="F1005" s="6"/>
      <c r="G1005">
        <f>_xlfn.XLOOKUP(Tanqueos[[#This Row],[PLACA]],[1]Hoja1!$A:$A,[1]Hoja1!$G:$G,0)</f>
        <v>21</v>
      </c>
      <c r="H1005" s="11"/>
    </row>
    <row r="1006" spans="1:8" ht="15" hidden="1" customHeight="1">
      <c r="A1006" s="30">
        <v>45848.656886574077</v>
      </c>
      <c r="B1006" s="8" t="s">
        <v>22</v>
      </c>
      <c r="C1006" s="32">
        <v>169974</v>
      </c>
      <c r="D1006" s="53">
        <v>7</v>
      </c>
      <c r="E1006" s="6" t="s">
        <v>81</v>
      </c>
      <c r="F1006" s="6"/>
      <c r="G1006">
        <f>_xlfn.XLOOKUP(Tanqueos[[#This Row],[PLACA]],[1]Hoja1!$A:$A,[1]Hoja1!$G:$G,0)</f>
        <v>38</v>
      </c>
      <c r="H1006" s="11"/>
    </row>
    <row r="1007" spans="1:8" ht="15" hidden="1" customHeight="1">
      <c r="A1007" s="30">
        <v>45848.656886574077</v>
      </c>
      <c r="B1007" s="8" t="s">
        <v>53</v>
      </c>
      <c r="C1007" s="32">
        <v>117636</v>
      </c>
      <c r="D1007" s="53">
        <v>20</v>
      </c>
      <c r="E1007" s="6"/>
      <c r="F1007" s="6"/>
      <c r="G1007">
        <f>_xlfn.XLOOKUP(Tanqueos[[#This Row],[PLACA]],[1]Hoja1!$A:$A,[1]Hoja1!$G:$G,0)</f>
        <v>20</v>
      </c>
      <c r="H1007" s="11" t="s">
        <v>257</v>
      </c>
    </row>
    <row r="1008" spans="1:8" ht="15" hidden="1" customHeight="1">
      <c r="A1008" s="30">
        <v>45848.656886574077</v>
      </c>
      <c r="B1008" s="8" t="s">
        <v>26</v>
      </c>
      <c r="C1008" s="32">
        <v>626773</v>
      </c>
      <c r="D1008" s="53">
        <v>8</v>
      </c>
      <c r="E1008" s="6"/>
      <c r="F1008" s="6"/>
      <c r="G1008">
        <f>_xlfn.XLOOKUP(Tanqueos[[#This Row],[PLACA]],[1]Hoja1!$A:$A,[1]Hoja1!$G:$G,0)</f>
        <v>17</v>
      </c>
      <c r="H1008" s="11" t="s">
        <v>228</v>
      </c>
    </row>
    <row r="1009" spans="1:8" ht="15" hidden="1" customHeight="1">
      <c r="A1009" s="30">
        <v>45848.656886574077</v>
      </c>
      <c r="B1009" s="8" t="s">
        <v>11</v>
      </c>
      <c r="C1009" s="32">
        <v>54523</v>
      </c>
      <c r="D1009" s="53">
        <v>10</v>
      </c>
      <c r="E1009" s="35"/>
      <c r="F1009" s="6"/>
      <c r="G1009">
        <f>_xlfn.XLOOKUP(Tanqueos[[#This Row],[PLACA]],[1]Hoja1!$A:$A,[1]Hoja1!$G:$G,0)</f>
        <v>35</v>
      </c>
      <c r="H1009" s="11" t="s">
        <v>256</v>
      </c>
    </row>
    <row r="1010" spans="1:8" ht="15" hidden="1" customHeight="1">
      <c r="A1010" s="29">
        <v>45848.656886574077</v>
      </c>
      <c r="B1010" s="8" t="s">
        <v>85</v>
      </c>
      <c r="C1010" s="33">
        <v>194484</v>
      </c>
      <c r="D1010" s="54">
        <v>15</v>
      </c>
      <c r="E1010" s="28" t="s">
        <v>218</v>
      </c>
      <c r="F1010" s="11"/>
      <c r="G1010">
        <f>_xlfn.XLOOKUP(Tanqueos[[#This Row],[PLACA]],[1]Hoja1!$A:$A,[1]Hoja1!$G:$G,0)</f>
        <v>33</v>
      </c>
      <c r="H1010" s="11"/>
    </row>
    <row r="1011" spans="1:8" ht="15" hidden="1" customHeight="1">
      <c r="A1011" s="30">
        <v>45848.656886574077</v>
      </c>
      <c r="B1011" s="8" t="s">
        <v>54</v>
      </c>
      <c r="C1011" s="32">
        <v>6346</v>
      </c>
      <c r="D1011" s="53">
        <v>6</v>
      </c>
      <c r="E1011" s="35"/>
      <c r="F1011" s="6"/>
      <c r="G1011">
        <f>_xlfn.XLOOKUP(Tanqueos[[#This Row],[PLACA]],[1]Hoja1!$A:$A,[1]Hoja1!$G:$G,0)</f>
        <v>31</v>
      </c>
      <c r="H1011" s="11"/>
    </row>
    <row r="1012" spans="1:8" ht="15" hidden="1" customHeight="1">
      <c r="A1012" s="30">
        <v>45848.656886574077</v>
      </c>
      <c r="B1012" s="8" t="s">
        <v>18</v>
      </c>
      <c r="C1012" s="32">
        <v>159799</v>
      </c>
      <c r="D1012" s="53">
        <v>8</v>
      </c>
      <c r="E1012" s="6"/>
      <c r="F1012" s="6"/>
      <c r="G1012">
        <f>_xlfn.XLOOKUP(Tanqueos[[#This Row],[PLACA]],[1]Hoja1!$A:$A,[1]Hoja1!$G:$G,0)</f>
        <v>42</v>
      </c>
      <c r="H1012" s="11" t="s">
        <v>243</v>
      </c>
    </row>
    <row r="1013" spans="1:8" ht="15" hidden="1" customHeight="1">
      <c r="A1013" s="30">
        <v>45848.669583333336</v>
      </c>
      <c r="B1013" s="8" t="s">
        <v>38</v>
      </c>
      <c r="C1013" s="32">
        <v>449839</v>
      </c>
      <c r="D1013" s="53">
        <v>30</v>
      </c>
      <c r="E1013" s="6"/>
      <c r="F1013" s="6"/>
      <c r="G1013">
        <f>_xlfn.XLOOKUP(Tanqueos[[#This Row],[PLACA]],[1]Hoja1!$A:$A,[1]Hoja1!$G:$G,0)</f>
        <v>15</v>
      </c>
      <c r="H1013" t="s">
        <v>263</v>
      </c>
    </row>
    <row r="1014" spans="1:8" ht="15" hidden="1" customHeight="1">
      <c r="A1014" s="29">
        <v>45848.674872685187</v>
      </c>
      <c r="B1014" s="8" t="s">
        <v>67</v>
      </c>
      <c r="C1014" s="32">
        <v>994887</v>
      </c>
      <c r="D1014" s="53">
        <v>20</v>
      </c>
      <c r="E1014" s="6"/>
      <c r="F1014" s="11"/>
      <c r="G1014">
        <f>_xlfn.XLOOKUP(Tanqueos[[#This Row],[PLACA]],[1]Hoja1!$A:$A,[1]Hoja1!$G:$G,0)</f>
        <v>19</v>
      </c>
      <c r="H1014" s="11"/>
    </row>
    <row r="1015" spans="1:8" ht="15" hidden="1" customHeight="1">
      <c r="A1015" s="29">
        <v>45848.686805555553</v>
      </c>
      <c r="B1015" s="8" t="s">
        <v>59</v>
      </c>
      <c r="C1015" s="33">
        <v>278005</v>
      </c>
      <c r="D1015" s="54">
        <v>5</v>
      </c>
      <c r="E1015" s="6"/>
      <c r="F1015" s="11"/>
      <c r="G1015">
        <f>_xlfn.XLOOKUP(Tanqueos[[#This Row],[PLACA]],[1]Hoja1!$A:$A,[1]Hoja1!$G:$G,0)</f>
        <v>28</v>
      </c>
      <c r="H1015" s="11"/>
    </row>
    <row r="1016" spans="1:8" ht="15" hidden="1" customHeight="1">
      <c r="A1016" s="29">
        <v>45848.6875</v>
      </c>
      <c r="B1016" s="8" t="s">
        <v>60</v>
      </c>
      <c r="C1016" s="33">
        <v>575199</v>
      </c>
      <c r="D1016" s="53">
        <v>10</v>
      </c>
      <c r="E1016" s="6"/>
      <c r="F1016" s="11"/>
      <c r="G1016">
        <f>_xlfn.XLOOKUP(Tanqueos[[#This Row],[PLACA]],[1]Hoja1!$A:$A,[1]Hoja1!$G:$G,0)</f>
        <v>29</v>
      </c>
      <c r="H1016" s="11"/>
    </row>
    <row r="1017" spans="1:8" ht="15" hidden="1" customHeight="1">
      <c r="A1017" s="30">
        <v>45848.688194444447</v>
      </c>
      <c r="B1017" s="8" t="s">
        <v>8</v>
      </c>
      <c r="C1017" s="32">
        <v>170416</v>
      </c>
      <c r="D1017" s="53">
        <v>9</v>
      </c>
      <c r="E1017" s="6"/>
      <c r="F1017" s="6"/>
      <c r="G1017">
        <f>_xlfn.XLOOKUP(Tanqueos[[#This Row],[PLACA]],[1]Hoja1!$A:$A,[1]Hoja1!$G:$G,0)</f>
        <v>42</v>
      </c>
      <c r="H1017" s="11"/>
    </row>
    <row r="1018" spans="1:8" ht="15" hidden="1" customHeight="1">
      <c r="A1018" s="30">
        <v>45848.690972222219</v>
      </c>
      <c r="B1018" s="8" t="s">
        <v>37</v>
      </c>
      <c r="C1018" s="32">
        <v>144043</v>
      </c>
      <c r="D1018" s="53">
        <v>11</v>
      </c>
      <c r="E1018" s="6"/>
      <c r="F1018" s="6"/>
      <c r="G1018">
        <f>_xlfn.XLOOKUP(Tanqueos[[#This Row],[PLACA]],[1]Hoja1!$A:$A,[1]Hoja1!$G:$G,0)</f>
        <v>32</v>
      </c>
      <c r="H1018" s="11"/>
    </row>
    <row r="1019" spans="1:8" ht="15" hidden="1" customHeight="1">
      <c r="A1019" s="29">
        <v>45848.690972222219</v>
      </c>
      <c r="B1019" s="8" t="s">
        <v>114</v>
      </c>
      <c r="C1019" s="33">
        <v>438269</v>
      </c>
      <c r="D1019" s="54">
        <v>12</v>
      </c>
      <c r="E1019" s="6"/>
      <c r="F1019" s="11"/>
      <c r="G1019">
        <f>_xlfn.XLOOKUP(Tanqueos[[#This Row],[PLACA]],[1]Hoja1!$A:$A,[1]Hoja1!$G:$G,0)</f>
        <v>33</v>
      </c>
      <c r="H1019" s="11" t="s">
        <v>264</v>
      </c>
    </row>
    <row r="1020" spans="1:8" ht="15" hidden="1" customHeight="1">
      <c r="A1020" s="30">
        <v>45848.695833333331</v>
      </c>
      <c r="B1020" s="8" t="s">
        <v>52</v>
      </c>
      <c r="C1020" s="32">
        <v>32845</v>
      </c>
      <c r="D1020" s="53">
        <v>5</v>
      </c>
      <c r="E1020" s="6"/>
      <c r="F1020" s="6"/>
      <c r="G1020">
        <f>_xlfn.XLOOKUP(Tanqueos[[#This Row],[PLACA]],[1]Hoja1!$A:$A,[1]Hoja1!$G:$G,0)</f>
        <v>33</v>
      </c>
      <c r="H1020" s="11"/>
    </row>
    <row r="1021" spans="1:8" ht="15" hidden="1" customHeight="1">
      <c r="A1021" s="30">
        <v>45848.696527777778</v>
      </c>
      <c r="B1021" s="8" t="s">
        <v>21</v>
      </c>
      <c r="C1021" s="32">
        <v>62024</v>
      </c>
      <c r="D1021" s="53">
        <v>5</v>
      </c>
      <c r="E1021" s="6" t="s">
        <v>100</v>
      </c>
      <c r="F1021" s="6"/>
      <c r="G1021">
        <f>_xlfn.XLOOKUP(Tanqueos[[#This Row],[PLACA]],[1]Hoja1!$A:$A,[1]Hoja1!$G:$G,0)</f>
        <v>33</v>
      </c>
      <c r="H1021" s="11" t="s">
        <v>193</v>
      </c>
    </row>
    <row r="1022" spans="1:8" ht="15" hidden="1" customHeight="1">
      <c r="A1022" s="30">
        <v>45848.696527777778</v>
      </c>
      <c r="B1022" s="8" t="s">
        <v>21</v>
      </c>
      <c r="C1022" s="32">
        <v>62216</v>
      </c>
      <c r="D1022" s="53">
        <v>7</v>
      </c>
      <c r="E1022" s="6"/>
      <c r="F1022" s="6"/>
      <c r="G1022">
        <f>_xlfn.XLOOKUP(Tanqueos[[#This Row],[PLACA]],[1]Hoja1!$A:$A,[1]Hoja1!$G:$G,0)</f>
        <v>33</v>
      </c>
      <c r="H1022" s="11"/>
    </row>
    <row r="1023" spans="1:8" ht="15" hidden="1" customHeight="1">
      <c r="A1023" s="30">
        <v>45848.698611111111</v>
      </c>
      <c r="B1023" s="8" t="s">
        <v>34</v>
      </c>
      <c r="C1023" s="32">
        <v>20787</v>
      </c>
      <c r="D1023" s="53">
        <v>7</v>
      </c>
      <c r="E1023" s="6"/>
      <c r="F1023" s="6"/>
      <c r="G1023">
        <f>_xlfn.XLOOKUP(Tanqueos[[#This Row],[PLACA]],[1]Hoja1!$A:$A,[1]Hoja1!$G:$G,0)</f>
        <v>38</v>
      </c>
      <c r="H1023" s="11"/>
    </row>
    <row r="1024" spans="1:8" ht="15" hidden="1" customHeight="1">
      <c r="A1024" s="30">
        <v>45848.7</v>
      </c>
      <c r="B1024" s="8" t="s">
        <v>44</v>
      </c>
      <c r="C1024" s="32">
        <v>5005</v>
      </c>
      <c r="D1024" s="53">
        <v>9</v>
      </c>
      <c r="E1024" s="6"/>
      <c r="F1024" s="6"/>
      <c r="G1024">
        <f>_xlfn.XLOOKUP(Tanqueos[[#This Row],[PLACA]],[1]Hoja1!$A:$A,[1]Hoja1!$G:$G,0)</f>
        <v>35</v>
      </c>
      <c r="H1024" s="11" t="s">
        <v>189</v>
      </c>
    </row>
    <row r="1025" spans="1:8" ht="15" hidden="1" customHeight="1">
      <c r="A1025" s="29">
        <v>45848.702777777777</v>
      </c>
      <c r="B1025" s="8" t="s">
        <v>45</v>
      </c>
      <c r="C1025" s="32">
        <v>170800</v>
      </c>
      <c r="D1025" s="53">
        <v>10</v>
      </c>
      <c r="E1025" s="6"/>
      <c r="F1025" s="6"/>
      <c r="G1025">
        <f>_xlfn.XLOOKUP(Tanqueos[[#This Row],[PLACA]],[1]Hoja1!$A:$A,[1]Hoja1!$G:$G,0)</f>
        <v>29</v>
      </c>
      <c r="H1025" s="11" t="s">
        <v>197</v>
      </c>
    </row>
    <row r="1026" spans="1:8" ht="15" hidden="1" customHeight="1">
      <c r="A1026" s="30">
        <v>45848.707638888889</v>
      </c>
      <c r="B1026" s="8" t="s">
        <v>55</v>
      </c>
      <c r="C1026" s="32">
        <v>202436</v>
      </c>
      <c r="D1026" s="53">
        <v>7</v>
      </c>
      <c r="E1026" s="6"/>
      <c r="F1026" s="6"/>
      <c r="G1026">
        <f>_xlfn.XLOOKUP(Tanqueos[[#This Row],[PLACA]],[1]Hoja1!$A:$A,[1]Hoja1!$G:$G,0)</f>
        <v>38</v>
      </c>
      <c r="H1026" s="11" t="s">
        <v>265</v>
      </c>
    </row>
    <row r="1027" spans="1:8" ht="15" hidden="1" customHeight="1">
      <c r="A1027" s="29">
        <v>45848.711805555555</v>
      </c>
      <c r="B1027" s="8" t="s">
        <v>20</v>
      </c>
      <c r="C1027" s="33">
        <v>205008</v>
      </c>
      <c r="D1027" s="54">
        <v>10</v>
      </c>
      <c r="E1027" s="6" t="s">
        <v>81</v>
      </c>
      <c r="F1027" s="11"/>
      <c r="G1027">
        <f>_xlfn.XLOOKUP(Tanqueos[[#This Row],[PLACA]],[1]Hoja1!$A:$A,[1]Hoja1!$G:$G,0)</f>
        <v>26</v>
      </c>
      <c r="H1027" s="11" t="s">
        <v>260</v>
      </c>
    </row>
    <row r="1028" spans="1:8" ht="15" hidden="1" customHeight="1">
      <c r="A1028" s="30">
        <v>45848.712500000001</v>
      </c>
      <c r="B1028" s="8" t="s">
        <v>16</v>
      </c>
      <c r="C1028" s="32">
        <v>212088</v>
      </c>
      <c r="D1028" s="53">
        <v>7</v>
      </c>
      <c r="E1028" s="6"/>
      <c r="F1028" s="6"/>
      <c r="G1028">
        <f>_xlfn.XLOOKUP(Tanqueos[[#This Row],[PLACA]],[1]Hoja1!$A:$A,[1]Hoja1!$G:$G,0)</f>
        <v>33</v>
      </c>
      <c r="H1028" s="11" t="s">
        <v>219</v>
      </c>
    </row>
    <row r="1029" spans="1:8" ht="15" hidden="1" customHeight="1">
      <c r="A1029" s="30">
        <v>45848.714583333334</v>
      </c>
      <c r="B1029" s="8" t="s">
        <v>12</v>
      </c>
      <c r="C1029" s="32">
        <v>56844</v>
      </c>
      <c r="D1029" s="53">
        <v>7</v>
      </c>
      <c r="E1029" s="6"/>
      <c r="F1029" s="6"/>
      <c r="G1029">
        <f>_xlfn.XLOOKUP(Tanqueos[[#This Row],[PLACA]],[1]Hoja1!$A:$A,[1]Hoja1!$G:$G,0)</f>
        <v>33</v>
      </c>
      <c r="H1029" t="s">
        <v>248</v>
      </c>
    </row>
    <row r="1030" spans="1:8" ht="15" hidden="1" customHeight="1">
      <c r="A1030" s="30">
        <v>45848.71875</v>
      </c>
      <c r="B1030" s="8" t="s">
        <v>30</v>
      </c>
      <c r="C1030" s="32">
        <v>83167</v>
      </c>
      <c r="D1030" s="53">
        <v>6</v>
      </c>
      <c r="E1030" s="6" t="s">
        <v>218</v>
      </c>
      <c r="F1030" s="6"/>
      <c r="G1030">
        <f>_xlfn.XLOOKUP(Tanqueos[[#This Row],[PLACA]],[1]Hoja1!$A:$A,[1]Hoja1!$G:$G,0)</f>
        <v>33</v>
      </c>
      <c r="H1030" s="11" t="s">
        <v>224</v>
      </c>
    </row>
    <row r="1031" spans="1:8" ht="15" hidden="1" customHeight="1">
      <c r="A1031" s="30">
        <v>45848.720138888886</v>
      </c>
      <c r="B1031" s="8" t="s">
        <v>72</v>
      </c>
      <c r="C1031" s="32">
        <v>296302</v>
      </c>
      <c r="D1031" s="53">
        <v>15</v>
      </c>
      <c r="E1031" s="6"/>
      <c r="F1031" s="6"/>
      <c r="G1031">
        <f>_xlfn.XLOOKUP(Tanqueos[[#This Row],[PLACA]],[1]Hoja1!$A:$A,[1]Hoja1!$G:$G,0)</f>
        <v>30</v>
      </c>
      <c r="H1031" s="11" t="s">
        <v>205</v>
      </c>
    </row>
    <row r="1032" spans="1:8" ht="15" hidden="1" customHeight="1">
      <c r="A1032" s="30">
        <v>45848.728472222225</v>
      </c>
      <c r="B1032" s="8" t="s">
        <v>70</v>
      </c>
      <c r="C1032" s="33">
        <v>238637</v>
      </c>
      <c r="D1032" s="53">
        <v>6</v>
      </c>
      <c r="E1032" s="6"/>
      <c r="F1032" s="6"/>
      <c r="G1032">
        <f>_xlfn.XLOOKUP(Tanqueos[[#This Row],[PLACA]],[1]Hoja1!$A:$A,[1]Hoja1!$G:$G,0)</f>
        <v>33</v>
      </c>
      <c r="H1032" t="s">
        <v>247</v>
      </c>
    </row>
    <row r="1033" spans="1:8" ht="15" hidden="1" customHeight="1">
      <c r="A1033" s="30">
        <v>45848.73333333333</v>
      </c>
      <c r="B1033" s="8" t="s">
        <v>28</v>
      </c>
      <c r="C1033" s="32">
        <v>217655</v>
      </c>
      <c r="D1033" s="53">
        <v>8</v>
      </c>
      <c r="E1033" s="6"/>
      <c r="F1033" s="6"/>
      <c r="G1033">
        <f>_xlfn.XLOOKUP(Tanqueos[[#This Row],[PLACA]],[1]Hoja1!$A:$A,[1]Hoja1!$G:$G,0)</f>
        <v>43</v>
      </c>
      <c r="H1033" s="11"/>
    </row>
    <row r="1034" spans="1:8" ht="15" hidden="1" customHeight="1">
      <c r="A1034" s="30">
        <v>45848.73541666667</v>
      </c>
      <c r="B1034" s="8" t="s">
        <v>156</v>
      </c>
      <c r="C1034" s="32">
        <v>103951</v>
      </c>
      <c r="D1034" s="53">
        <v>7</v>
      </c>
      <c r="E1034" s="6"/>
      <c r="F1034" s="6"/>
      <c r="G1034">
        <f>_xlfn.XLOOKUP(Tanqueos[[#This Row],[PLACA]],[1]Hoja1!$A:$A,[1]Hoja1!$G:$G,0)</f>
        <v>35</v>
      </c>
      <c r="H1034" t="s">
        <v>253</v>
      </c>
    </row>
    <row r="1035" spans="1:8" ht="15" hidden="1" customHeight="1">
      <c r="A1035" s="30">
        <v>45848.739583333336</v>
      </c>
      <c r="B1035" s="8" t="s">
        <v>15</v>
      </c>
      <c r="C1035" s="32">
        <v>176920</v>
      </c>
      <c r="D1035" s="53">
        <v>20</v>
      </c>
      <c r="E1035" s="6"/>
      <c r="F1035" s="6"/>
      <c r="G1035">
        <f>_xlfn.XLOOKUP(Tanqueos[[#This Row],[PLACA]],[1]Hoja1!$A:$A,[1]Hoja1!$G:$G,0)</f>
        <v>16</v>
      </c>
      <c r="H1035" s="11" t="s">
        <v>254</v>
      </c>
    </row>
    <row r="1036" spans="1:8" ht="15" hidden="1" customHeight="1">
      <c r="A1036" s="30">
        <v>45848.740972222222</v>
      </c>
      <c r="B1036" s="8" t="s">
        <v>48</v>
      </c>
      <c r="C1036" s="32">
        <v>6385</v>
      </c>
      <c r="D1036" s="53">
        <v>8</v>
      </c>
      <c r="E1036" s="6"/>
      <c r="F1036" s="6"/>
      <c r="G1036">
        <f>_xlfn.XLOOKUP(Tanqueos[[#This Row],[PLACA]],[1]Hoja1!$A:$A,[1]Hoja1!$G:$G,0)</f>
        <v>38</v>
      </c>
      <c r="H1036" s="11" t="s">
        <v>246</v>
      </c>
    </row>
    <row r="1037" spans="1:8" ht="15" hidden="1" customHeight="1">
      <c r="A1037" s="30">
        <v>45848.747916666667</v>
      </c>
      <c r="B1037" s="8" t="s">
        <v>40</v>
      </c>
      <c r="C1037" s="32">
        <v>143942</v>
      </c>
      <c r="D1037" s="53">
        <v>5</v>
      </c>
      <c r="E1037" s="6"/>
      <c r="F1037" s="6"/>
      <c r="G1037">
        <f>_xlfn.XLOOKUP(Tanqueos[[#This Row],[PLACA]],[1]Hoja1!$A:$A,[1]Hoja1!$G:$G,0)</f>
        <v>33</v>
      </c>
      <c r="H1037" s="11" t="s">
        <v>259</v>
      </c>
    </row>
    <row r="1038" spans="1:8" ht="15" hidden="1" customHeight="1">
      <c r="A1038" s="30">
        <v>45848.751388888886</v>
      </c>
      <c r="B1038" s="8" t="s">
        <v>148</v>
      </c>
      <c r="C1038" s="32">
        <v>192529</v>
      </c>
      <c r="D1038" s="53">
        <v>15</v>
      </c>
      <c r="E1038" s="6"/>
      <c r="F1038" s="6"/>
      <c r="G1038">
        <f>_xlfn.XLOOKUP(Tanqueos[[#This Row],[PLACA]],[1]Hoja1!$A:$A,[1]Hoja1!$G:$G,0)</f>
        <v>15</v>
      </c>
      <c r="H1038" s="11" t="s">
        <v>244</v>
      </c>
    </row>
    <row r="1039" spans="1:8" ht="15" hidden="1" customHeight="1">
      <c r="A1039" s="30">
        <v>45848.768055555556</v>
      </c>
      <c r="B1039" s="8" t="s">
        <v>41</v>
      </c>
      <c r="C1039" s="32">
        <v>54711</v>
      </c>
      <c r="D1039" s="53">
        <v>8</v>
      </c>
      <c r="E1039" s="6"/>
      <c r="F1039" s="6"/>
      <c r="G1039">
        <f>_xlfn.XLOOKUP(Tanqueos[[#This Row],[PLACA]],[1]Hoja1!$A:$A,[1]Hoja1!$G:$G,0)</f>
        <v>33</v>
      </c>
      <c r="H1039" s="11" t="s">
        <v>250</v>
      </c>
    </row>
    <row r="1040" spans="1:8" ht="14.5" hidden="1">
      <c r="A1040" s="30">
        <v>45848.788888888892</v>
      </c>
      <c r="B1040" s="8" t="s">
        <v>83</v>
      </c>
      <c r="C1040" s="32"/>
      <c r="D1040" s="53">
        <v>7</v>
      </c>
      <c r="E1040" s="6"/>
      <c r="F1040" s="6"/>
      <c r="G1040">
        <f>_xlfn.XLOOKUP(Tanqueos[[#This Row],[PLACA]],[1]Hoja1!$A:$A,[1]Hoja1!$G:$G,0)</f>
        <v>12</v>
      </c>
      <c r="H1040" s="11" t="s">
        <v>231</v>
      </c>
    </row>
    <row r="1041" spans="1:8" ht="14.5" hidden="1">
      <c r="A1041" s="30">
        <v>45848.830555555556</v>
      </c>
      <c r="B1041" s="8" t="s">
        <v>39</v>
      </c>
      <c r="C1041" s="32">
        <v>43694</v>
      </c>
      <c r="D1041" s="53">
        <v>4</v>
      </c>
      <c r="E1041" s="6" t="s">
        <v>81</v>
      </c>
      <c r="F1041" s="6"/>
      <c r="G1041">
        <f>_xlfn.XLOOKUP(Tanqueos[[#This Row],[PLACA]],[1]Hoja1!$A:$A,[1]Hoja1!$G:$G,0)</f>
        <v>35</v>
      </c>
      <c r="H1041" s="11" t="s">
        <v>198</v>
      </c>
    </row>
    <row r="1042" spans="1:8" ht="14.5" hidden="1">
      <c r="A1042" s="30">
        <v>45848.856944444444</v>
      </c>
      <c r="B1042" s="8" t="s">
        <v>232</v>
      </c>
      <c r="C1042" s="34">
        <v>339807</v>
      </c>
      <c r="D1042" s="53">
        <v>11</v>
      </c>
      <c r="E1042" s="16"/>
      <c r="F1042" s="16"/>
      <c r="G1042">
        <f>_xlfn.XLOOKUP(Tanqueos[[#This Row],[PLACA]],[1]Hoja1!$A:$A,[1]Hoja1!$G:$G,0)</f>
        <v>33</v>
      </c>
      <c r="H1042" t="s">
        <v>234</v>
      </c>
    </row>
    <row r="1043" spans="1:8" ht="14.5" hidden="1">
      <c r="A1043" s="30">
        <f ca="1">IF(Tanqueos[[#This Row],[PLACA]]="","",IF(Tanqueos[[#This Row],[FECHA]]="",NOW(),Tanqueos[[#This Row],[FECHA]]))</f>
        <v>45848.951803935182</v>
      </c>
      <c r="B1043" s="8" t="s">
        <v>24</v>
      </c>
      <c r="C1043" s="32">
        <v>99750</v>
      </c>
      <c r="D1043" s="53">
        <v>7</v>
      </c>
      <c r="E1043" s="16"/>
      <c r="F1043" s="16"/>
      <c r="G1043">
        <f>_xlfn.XLOOKUP(Tanqueos[[#This Row],[PLACA]],[1]Hoja1!$A:$A,[1]Hoja1!$G:$G,0)</f>
        <v>33</v>
      </c>
      <c r="H1043" t="s">
        <v>266</v>
      </c>
    </row>
    <row r="1044" spans="1:8" ht="14.5" hidden="1">
      <c r="A1044" s="30">
        <v>45849</v>
      </c>
      <c r="B1044" s="8" t="s">
        <v>66</v>
      </c>
      <c r="C1044" s="32">
        <v>197111</v>
      </c>
      <c r="D1044" s="53">
        <v>7</v>
      </c>
      <c r="E1044" s="6" t="s">
        <v>81</v>
      </c>
      <c r="F1044" s="6"/>
      <c r="G1044">
        <f>_xlfn.XLOOKUP(Tanqueos[[#This Row],[PLACA]],[1]Hoja1!$A:$A,[1]Hoja1!$G:$G,0)</f>
        <v>33</v>
      </c>
      <c r="H1044" s="11" t="s">
        <v>252</v>
      </c>
    </row>
    <row r="1045" spans="1:8" ht="14.5" hidden="1">
      <c r="A1045" s="30">
        <v>45849</v>
      </c>
      <c r="B1045" s="8" t="s">
        <v>114</v>
      </c>
      <c r="C1045" s="34">
        <v>438567</v>
      </c>
      <c r="D1045" s="53">
        <v>12</v>
      </c>
      <c r="E1045" s="16"/>
      <c r="F1045" s="16"/>
      <c r="G1045">
        <f>_xlfn.XLOOKUP(Tanqueos[[#This Row],[PLACA]],[1]Hoja1!$A:$A,[1]Hoja1!$G:$G,0)</f>
        <v>33</v>
      </c>
      <c r="H1045" s="11" t="s">
        <v>264</v>
      </c>
    </row>
    <row r="1046" spans="1:8" ht="14.5" hidden="1">
      <c r="A1046" s="30">
        <v>45849</v>
      </c>
      <c r="B1046" s="52" t="s">
        <v>216</v>
      </c>
      <c r="C1046" s="52">
        <v>338974</v>
      </c>
      <c r="D1046" s="55">
        <v>10</v>
      </c>
      <c r="E1046" s="16" t="s">
        <v>218</v>
      </c>
      <c r="F1046" s="16"/>
      <c r="G1046">
        <f>_xlfn.XLOOKUP(Tanqueos[[#This Row],[PLACA]],[1]Hoja1!$A:$A,[1]Hoja1!$G:$G,0)</f>
        <v>21</v>
      </c>
      <c r="H1046" t="s">
        <v>267</v>
      </c>
    </row>
    <row r="1047" spans="1:8" ht="14.5" hidden="1">
      <c r="A1047" s="30">
        <f ca="1">IF(Tanqueos[[#This Row],[PLACA]]="","",IF(Tanqueos[[#This Row],[FECHA]]="",NOW(),Tanqueos[[#This Row],[FECHA]]))</f>
        <v>45849.167432407405</v>
      </c>
      <c r="B1047" s="8" t="s">
        <v>145</v>
      </c>
      <c r="C1047" s="34">
        <v>209693</v>
      </c>
      <c r="D1047" s="53">
        <v>8</v>
      </c>
      <c r="E1047" s="6" t="s">
        <v>81</v>
      </c>
      <c r="F1047" s="16"/>
      <c r="G1047">
        <f>_xlfn.XLOOKUP(Tanqueos[[#This Row],[PLACA]],[1]Hoja1!$A:$A,[1]Hoja1!$G:$G,0)</f>
        <v>40</v>
      </c>
      <c r="H1047" s="11" t="s">
        <v>201</v>
      </c>
    </row>
    <row r="1048" spans="1:8" ht="14.5" hidden="1">
      <c r="A1048" s="30">
        <f ca="1">IF(Tanqueos[[#This Row],[PLACA]]="","",IF(Tanqueos[[#This Row],[FECHA]]="",NOW(),Tanqueos[[#This Row],[FECHA]]))</f>
        <v>45849.187615046299</v>
      </c>
      <c r="B1048" s="8" t="s">
        <v>15</v>
      </c>
      <c r="C1048" s="34">
        <v>177250</v>
      </c>
      <c r="D1048" s="53">
        <v>20</v>
      </c>
      <c r="E1048" s="6" t="s">
        <v>81</v>
      </c>
      <c r="F1048" s="16"/>
      <c r="G1048">
        <f>_xlfn.XLOOKUP(Tanqueos[[#This Row],[PLACA]],[1]Hoja1!$A:$A,[1]Hoja1!$G:$G,0)</f>
        <v>16</v>
      </c>
      <c r="H1048" s="11" t="s">
        <v>254</v>
      </c>
    </row>
    <row r="1049" spans="1:8" ht="14.5" hidden="1">
      <c r="A1049" s="30">
        <f ca="1">IF(Tanqueos[[#This Row],[PLACA]]="","",IF(Tanqueos[[#This Row],[FECHA]]="",NOW(),Tanqueos[[#This Row],[FECHA]]))</f>
        <v>45849.249188310183</v>
      </c>
      <c r="B1049" s="8" t="s">
        <v>66</v>
      </c>
      <c r="C1049" s="34">
        <v>197111</v>
      </c>
      <c r="D1049" s="53">
        <v>7</v>
      </c>
      <c r="E1049" s="6" t="s">
        <v>81</v>
      </c>
      <c r="F1049" s="16"/>
      <c r="G1049">
        <f>_xlfn.XLOOKUP(Tanqueos[[#This Row],[PLACA]],[1]Hoja1!$A:$A,[1]Hoja1!$G:$G,0)</f>
        <v>33</v>
      </c>
      <c r="H1049" s="11" t="s">
        <v>252</v>
      </c>
    </row>
    <row r="1050" spans="1:8" ht="14.5" hidden="1">
      <c r="A1050" s="30">
        <f ca="1">IF(Tanqueos[[#This Row],[PLACA]]="","",IF(Tanqueos[[#This Row],[FECHA]]="",NOW(),Tanqueos[[#This Row],[FECHA]]))</f>
        <v>45849.249922453702</v>
      </c>
      <c r="B1050" s="8" t="s">
        <v>25</v>
      </c>
      <c r="C1050" s="34">
        <v>238026</v>
      </c>
      <c r="D1050" s="53">
        <v>5</v>
      </c>
      <c r="E1050" s="6" t="s">
        <v>81</v>
      </c>
      <c r="F1050" s="16"/>
      <c r="G1050">
        <f>_xlfn.XLOOKUP(Tanqueos[[#This Row],[PLACA]],[1]Hoja1!$A:$A,[1]Hoja1!$G:$G,0)</f>
        <v>33</v>
      </c>
      <c r="H1050" t="s">
        <v>196</v>
      </c>
    </row>
    <row r="1051" spans="1:8" ht="14.5" hidden="1">
      <c r="A1051" s="30">
        <f ca="1">IF(Tanqueos[[#This Row],[PLACA]]="","",IF(Tanqueos[[#This Row],[FECHA]]="",NOW(),Tanqueos[[#This Row],[FECHA]]))</f>
        <v>45849.251684143521</v>
      </c>
      <c r="B1051" s="8" t="s">
        <v>26</v>
      </c>
      <c r="C1051" s="34">
        <v>626913</v>
      </c>
      <c r="D1051" s="53">
        <v>8</v>
      </c>
      <c r="E1051" s="6" t="s">
        <v>81</v>
      </c>
      <c r="F1051" s="16"/>
      <c r="G1051">
        <f>_xlfn.XLOOKUP(Tanqueos[[#This Row],[PLACA]],[1]Hoja1!$A:$A,[1]Hoja1!$G:$G,0)</f>
        <v>17</v>
      </c>
      <c r="H1051" s="11" t="s">
        <v>228</v>
      </c>
    </row>
    <row r="1052" spans="1:8" ht="14.5" hidden="1">
      <c r="A1052" s="30">
        <f ca="1">IF(Tanqueos[[#This Row],[PLACA]]="","",IF(Tanqueos[[#This Row],[FECHA]]="",NOW(),Tanqueos[[#This Row],[FECHA]]))</f>
        <v>45849.264745486114</v>
      </c>
      <c r="B1052" s="8" t="s">
        <v>32</v>
      </c>
      <c r="C1052" s="34">
        <v>39191</v>
      </c>
      <c r="D1052" s="53">
        <v>7</v>
      </c>
      <c r="E1052" s="64" t="s">
        <v>81</v>
      </c>
      <c r="F1052" s="16"/>
      <c r="G1052">
        <f>_xlfn.XLOOKUP(Tanqueos[[#This Row],[PLACA]],[1]Hoja1!$A:$A,[1]Hoja1!$G:$G,0)</f>
        <v>30</v>
      </c>
      <c r="H1052" s="11" t="s">
        <v>207</v>
      </c>
    </row>
    <row r="1053" spans="1:8" ht="14.5" hidden="1">
      <c r="A1053" s="30">
        <f ca="1">IF(Tanqueos[[#This Row],[PLACA]]="","",IF(Tanqueos[[#This Row],[FECHA]]="",NOW(),Tanqueos[[#This Row],[FECHA]]))</f>
        <v>45849.281971759257</v>
      </c>
      <c r="B1053" s="8" t="s">
        <v>73</v>
      </c>
      <c r="C1053" s="34">
        <v>171823</v>
      </c>
      <c r="D1053" s="53">
        <v>10</v>
      </c>
      <c r="E1053" s="6" t="s">
        <v>81</v>
      </c>
      <c r="F1053" s="16"/>
      <c r="G1053">
        <f>_xlfn.XLOOKUP(Tanqueos[[#This Row],[PLACA]],[1]Hoja1!$A:$A,[1]Hoja1!$G:$G,0)</f>
        <v>38</v>
      </c>
      <c r="H1053" t="s">
        <v>175</v>
      </c>
    </row>
    <row r="1054" spans="1:8" ht="14.5" hidden="1">
      <c r="A1054" s="30">
        <f ca="1">IF(Tanqueos[[#This Row],[PLACA]]="","",IF(Tanqueos[[#This Row],[FECHA]]="",NOW(),Tanqueos[[#This Row],[FECHA]]))</f>
        <v>45849.283798032404</v>
      </c>
      <c r="B1054" s="8" t="s">
        <v>29</v>
      </c>
      <c r="C1054" s="32">
        <v>417847</v>
      </c>
      <c r="D1054" s="53">
        <v>12</v>
      </c>
      <c r="E1054" s="6" t="s">
        <v>81</v>
      </c>
      <c r="F1054" s="16"/>
      <c r="G1054">
        <f>_xlfn.XLOOKUP(Tanqueos[[#This Row],[PLACA]],[1]Hoja1!$A:$A,[1]Hoja1!$G:$G,0)</f>
        <v>33</v>
      </c>
      <c r="H1054" t="s">
        <v>180</v>
      </c>
    </row>
    <row r="1055" spans="1:8" ht="14.5" hidden="1">
      <c r="A1055" s="29">
        <f ca="1">IF(Tanqueos[[#This Row],[PLACA]]="","",IF(Tanqueos[[#This Row],[FECHA]]="",NOW(),Tanqueos[[#This Row],[FECHA]]))</f>
        <v>45849.287626273152</v>
      </c>
      <c r="B1055" s="8" t="s">
        <v>148</v>
      </c>
      <c r="C1055" s="31">
        <v>192775</v>
      </c>
      <c r="D1055" s="54">
        <v>17</v>
      </c>
      <c r="E1055" s="62" t="s">
        <v>81</v>
      </c>
      <c r="G1055">
        <f>_xlfn.XLOOKUP(Tanqueos[[#This Row],[PLACA]],[1]Hoja1!$A:$A,[1]Hoja1!$G:$G,0)</f>
        <v>15</v>
      </c>
      <c r="H1055" s="11" t="s">
        <v>244</v>
      </c>
    </row>
    <row r="1056" spans="1:8" ht="14.5" hidden="1">
      <c r="A1056" s="30">
        <f ca="1">IF(Tanqueos[[#This Row],[PLACA]]="","",IF(Tanqueos[[#This Row],[FECHA]]="",NOW(),Tanqueos[[#This Row],[FECHA]]))</f>
        <v>45849.325104629628</v>
      </c>
      <c r="B1056" s="8" t="s">
        <v>17</v>
      </c>
      <c r="C1056" s="34">
        <v>643927</v>
      </c>
      <c r="D1056" s="53">
        <v>27</v>
      </c>
      <c r="E1056" s="64" t="s">
        <v>81</v>
      </c>
      <c r="F1056" s="16"/>
      <c r="G1056">
        <f>_xlfn.XLOOKUP(Tanqueos[[#This Row],[PLACA]],[1]Hoja1!$A:$A,[1]Hoja1!$G:$G,0)</f>
        <v>14</v>
      </c>
      <c r="H1056" t="s">
        <v>181</v>
      </c>
    </row>
    <row r="1057" spans="1:8" ht="14.5" hidden="1">
      <c r="A1057" s="30">
        <f ca="1">IF(Tanqueos[[#This Row],[PLACA]]="","",IF(Tanqueos[[#This Row],[FECHA]]="",NOW(),Tanqueos[[#This Row],[FECHA]]))</f>
        <v>45849.325104629628</v>
      </c>
      <c r="B1057" s="8" t="s">
        <v>36</v>
      </c>
      <c r="C1057" s="32">
        <v>94452</v>
      </c>
      <c r="D1057" s="53">
        <v>7</v>
      </c>
      <c r="E1057" s="64" t="s">
        <v>100</v>
      </c>
      <c r="F1057" s="16"/>
      <c r="G1057">
        <f>_xlfn.XLOOKUP(Tanqueos[[#This Row],[PLACA]],[1]Hoja1!$A:$A,[1]Hoja1!$G:$G,0)</f>
        <v>32</v>
      </c>
      <c r="H1057" t="s">
        <v>194</v>
      </c>
    </row>
    <row r="1058" spans="1:8" ht="14.5" hidden="1">
      <c r="A1058" s="30">
        <f ca="1">IF(Tanqueos[[#This Row],[PLACA]]="","",IF(Tanqueos[[#This Row],[FECHA]]="",NOW(),Tanqueos[[#This Row],[FECHA]]))</f>
        <v>45849.325104629628</v>
      </c>
      <c r="B1058" s="8" t="s">
        <v>18</v>
      </c>
      <c r="C1058" s="34">
        <v>160076</v>
      </c>
      <c r="D1058" s="53">
        <v>7</v>
      </c>
      <c r="E1058" s="64" t="s">
        <v>81</v>
      </c>
      <c r="F1058" s="16"/>
      <c r="G1058">
        <f>_xlfn.XLOOKUP(Tanqueos[[#This Row],[PLACA]],[1]Hoja1!$A:$A,[1]Hoja1!$G:$G,0)</f>
        <v>42</v>
      </c>
      <c r="H1058" t="s">
        <v>268</v>
      </c>
    </row>
    <row r="1059" spans="1:8" ht="14.5" hidden="1">
      <c r="A1059" s="30">
        <f ca="1">IF(Tanqueos[[#This Row],[PLACA]]="","",IF(Tanqueos[[#This Row],[FECHA]]="",NOW(),Tanqueos[[#This Row],[FECHA]]))</f>
        <v>45849.336078472224</v>
      </c>
      <c r="B1059" s="8" t="s">
        <v>62</v>
      </c>
      <c r="C1059" s="34">
        <v>198505</v>
      </c>
      <c r="D1059" s="53">
        <v>8</v>
      </c>
      <c r="E1059" s="6" t="s">
        <v>81</v>
      </c>
      <c r="F1059" s="16"/>
      <c r="G1059">
        <f>_xlfn.XLOOKUP(Tanqueos[[#This Row],[PLACA]],[1]Hoja1!$A:$A,[1]Hoja1!$G:$G,0)</f>
        <v>39</v>
      </c>
      <c r="H1059" s="11" t="s">
        <v>243</v>
      </c>
    </row>
    <row r="1060" spans="1:8" ht="14.5" hidden="1">
      <c r="A1060" s="30">
        <f ca="1">IF(Tanqueos[[#This Row],[PLACA]]="","",IF(Tanqueos[[#This Row],[FECHA]]="",NOW(),Tanqueos[[#This Row],[FECHA]]))</f>
        <v>45849.369860763887</v>
      </c>
      <c r="B1060" s="8" t="s">
        <v>137</v>
      </c>
      <c r="C1060" s="34">
        <v>74806</v>
      </c>
      <c r="D1060" s="53">
        <v>4</v>
      </c>
      <c r="E1060" s="6" t="s">
        <v>81</v>
      </c>
      <c r="F1060" s="16"/>
      <c r="G1060">
        <f>_xlfn.XLOOKUP(Tanqueos[[#This Row],[PLACA]],[1]Hoja1!$A:$A,[1]Hoja1!$G:$G,0)</f>
        <v>33</v>
      </c>
      <c r="H1060" s="11" t="s">
        <v>262</v>
      </c>
    </row>
    <row r="1061" spans="1:8" ht="14.5" hidden="1">
      <c r="A1061" s="30">
        <f ca="1">IF(Tanqueos[[#This Row],[PLACA]]="","",IF(Tanqueos[[#This Row],[FECHA]]="",NOW(),Tanqueos[[#This Row],[FECHA]]))</f>
        <v>45849.387364814815</v>
      </c>
      <c r="B1061" s="8" t="s">
        <v>72</v>
      </c>
      <c r="C1061" s="34">
        <v>296713</v>
      </c>
      <c r="D1061" s="53">
        <v>15</v>
      </c>
      <c r="E1061" s="16"/>
      <c r="F1061" s="16"/>
      <c r="G1061">
        <f>_xlfn.XLOOKUP(Tanqueos[[#This Row],[PLACA]],[1]Hoja1!$A:$A,[1]Hoja1!$G:$G,0)</f>
        <v>30</v>
      </c>
      <c r="H1061" s="11" t="s">
        <v>205</v>
      </c>
    </row>
    <row r="1062" spans="1:8" ht="14.5" hidden="1">
      <c r="A1062" s="30">
        <f ca="1">IF(Tanqueos[[#This Row],[PLACA]]="","",IF(Tanqueos[[#This Row],[FECHA]]="",NOW(),Tanqueos[[#This Row],[FECHA]]))</f>
        <v>45849.388346527776</v>
      </c>
      <c r="B1062" s="8" t="s">
        <v>41</v>
      </c>
      <c r="C1062" s="34">
        <v>54893</v>
      </c>
      <c r="D1062" s="53">
        <v>8</v>
      </c>
      <c r="E1062" s="6" t="s">
        <v>269</v>
      </c>
      <c r="F1062" s="16"/>
      <c r="G1062">
        <f>_xlfn.XLOOKUP(Tanqueos[[#This Row],[PLACA]],[1]Hoja1!$A:$A,[1]Hoja1!$G:$G,0)</f>
        <v>33</v>
      </c>
      <c r="H1062" s="11" t="s">
        <v>250</v>
      </c>
    </row>
    <row r="1063" spans="1:8" ht="14.5" hidden="1">
      <c r="A1063" s="30">
        <f ca="1">IF(Tanqueos[[#This Row],[PLACA]]="","",IF(Tanqueos[[#This Row],[FECHA]]="",NOW(),Tanqueos[[#This Row],[FECHA]]))</f>
        <v>45849.444239004632</v>
      </c>
      <c r="B1063" s="8" t="s">
        <v>58</v>
      </c>
      <c r="C1063" s="34">
        <v>12647</v>
      </c>
      <c r="D1063" s="55">
        <v>8</v>
      </c>
      <c r="E1063" s="64" t="s">
        <v>270</v>
      </c>
      <c r="F1063" s="16"/>
      <c r="G1063">
        <f>_xlfn.XLOOKUP(Tanqueos[[#This Row],[PLACA]],[1]Hoja1!$A:$A,[1]Hoja1!$G:$G,0)</f>
        <v>35</v>
      </c>
      <c r="H1063" s="11" t="s">
        <v>237</v>
      </c>
    </row>
    <row r="1064" spans="1:8" ht="14.5" hidden="1">
      <c r="A1064" s="30">
        <f ca="1">IF(Tanqueos[[#This Row],[PLACA]]="","",IF(Tanqueos[[#This Row],[FECHA]]="",NOW(),Tanqueos[[#This Row],[FECHA]]))</f>
        <v>45849.451769328705</v>
      </c>
      <c r="B1064" s="8" t="s">
        <v>8</v>
      </c>
      <c r="C1064" s="34">
        <v>170658</v>
      </c>
      <c r="D1064" s="55">
        <v>7</v>
      </c>
      <c r="E1064" s="64" t="s">
        <v>271</v>
      </c>
      <c r="F1064" s="16"/>
      <c r="G1064">
        <f>_xlfn.XLOOKUP(Tanqueos[[#This Row],[PLACA]],[1]Hoja1!$A:$A,[1]Hoja1!$G:$G,0)</f>
        <v>42</v>
      </c>
      <c r="H1064" t="s">
        <v>251</v>
      </c>
    </row>
    <row r="1065" spans="1:8" ht="14.5" hidden="1">
      <c r="A1065" s="30">
        <f ca="1">IF(Tanqueos[[#This Row],[PLACA]]="","",IF(Tanqueos[[#This Row],[FECHA]]="",NOW(),Tanqueos[[#This Row],[FECHA]]))</f>
        <v>45849.453170370369</v>
      </c>
      <c r="B1065" s="8" t="s">
        <v>134</v>
      </c>
      <c r="C1065" s="34">
        <v>432037</v>
      </c>
      <c r="D1065" s="55">
        <v>30</v>
      </c>
      <c r="E1065" s="16" t="s">
        <v>272</v>
      </c>
      <c r="F1065" s="16"/>
      <c r="G1065">
        <f>_xlfn.XLOOKUP(Tanqueos[[#This Row],[PLACA]],[1]Hoja1!$A:$A,[1]Hoja1!$G:$G,0)</f>
        <v>12</v>
      </c>
    </row>
    <row r="1066" spans="1:8" ht="14.5" hidden="1">
      <c r="A1066" s="30">
        <f ca="1">IF(Tanqueos[[#This Row],[PLACA]]="","",IF(Tanqueos[[#This Row],[FECHA]]="",NOW(),Tanqueos[[#This Row],[FECHA]]))</f>
        <v>45849.462957638891</v>
      </c>
      <c r="B1066" s="8" t="s">
        <v>232</v>
      </c>
      <c r="C1066" s="34">
        <v>340115</v>
      </c>
      <c r="D1066" s="53">
        <v>10</v>
      </c>
      <c r="E1066" s="64" t="s">
        <v>81</v>
      </c>
      <c r="F1066" s="16"/>
      <c r="G1066">
        <f>_xlfn.XLOOKUP(Tanqueos[[#This Row],[PLACA]],[1]Hoja1!$A:$A,[1]Hoja1!$G:$G,0)</f>
        <v>33</v>
      </c>
      <c r="H1066" t="s">
        <v>234</v>
      </c>
    </row>
    <row r="1067" spans="1:8" ht="14.5" hidden="1">
      <c r="A1067" s="30">
        <f ca="1">IF(Tanqueos[[#This Row],[PLACA]]="","",IF(Tanqueos[[#This Row],[FECHA]]="",NOW(),Tanqueos[[#This Row],[FECHA]]))</f>
        <v>45849.466587268522</v>
      </c>
      <c r="B1067" s="8" t="s">
        <v>93</v>
      </c>
      <c r="C1067" s="34">
        <v>409038</v>
      </c>
      <c r="D1067" s="55">
        <v>6</v>
      </c>
      <c r="E1067" s="6" t="s">
        <v>81</v>
      </c>
      <c r="F1067" s="16"/>
      <c r="G1067">
        <f>_xlfn.XLOOKUP(Tanqueos[[#This Row],[PLACA]],[1]Hoja1!$A:$A,[1]Hoja1!$G:$G,0)</f>
        <v>30</v>
      </c>
      <c r="H1067" s="11" t="s">
        <v>203</v>
      </c>
    </row>
    <row r="1068" spans="1:8" ht="14.5" hidden="1">
      <c r="A1068" s="30">
        <f ca="1">IF(Tanqueos[[#This Row],[PLACA]]="","",IF(Tanqueos[[#This Row],[FECHA]]="",NOW(),Tanqueos[[#This Row],[FECHA]]))</f>
        <v>45849.4882119213</v>
      </c>
      <c r="B1068" s="8" t="s">
        <v>54</v>
      </c>
      <c r="C1068" s="34">
        <v>6444</v>
      </c>
      <c r="D1068" s="55">
        <v>4</v>
      </c>
      <c r="E1068" s="6" t="s">
        <v>81</v>
      </c>
      <c r="F1068" s="16"/>
      <c r="G1068">
        <f>_xlfn.XLOOKUP(Tanqueos[[#This Row],[PLACA]],[1]Hoja1!$A:$A,[1]Hoja1!$G:$G,0)</f>
        <v>31</v>
      </c>
      <c r="H1068" s="62" t="s">
        <v>273</v>
      </c>
    </row>
    <row r="1069" spans="1:8" ht="14.5" hidden="1">
      <c r="A1069" s="30">
        <f ca="1">IF(Tanqueos[[#This Row],[PLACA]]="","",IF(Tanqueos[[#This Row],[FECHA]]="",NOW(),Tanqueos[[#This Row],[FECHA]]))</f>
        <v>45849.526393402775</v>
      </c>
      <c r="B1069" s="8" t="s">
        <v>27</v>
      </c>
      <c r="C1069" s="34">
        <v>199983</v>
      </c>
      <c r="D1069" s="55">
        <v>4</v>
      </c>
      <c r="E1069" s="6" t="s">
        <v>81</v>
      </c>
      <c r="F1069" s="16"/>
      <c r="G1069">
        <f>_xlfn.XLOOKUP(Tanqueos[[#This Row],[PLACA]],[1]Hoja1!$A:$A,[1]Hoja1!$G:$G,0)</f>
        <v>35</v>
      </c>
      <c r="H1069" t="s">
        <v>261</v>
      </c>
    </row>
    <row r="1070" spans="1:8" ht="14.5" hidden="1">
      <c r="A1070" s="30">
        <f ca="1">IF(Tanqueos[[#This Row],[PLACA]]="","",IF(Tanqueos[[#This Row],[FECHA]]="",NOW(),Tanqueos[[#This Row],[FECHA]]))</f>
        <v>45849.527762500002</v>
      </c>
      <c r="B1070" s="8" t="s">
        <v>21</v>
      </c>
      <c r="C1070" s="34">
        <v>62452</v>
      </c>
      <c r="D1070" s="55">
        <v>7</v>
      </c>
      <c r="E1070" s="6" t="s">
        <v>100</v>
      </c>
      <c r="F1070" s="16"/>
      <c r="G1070">
        <f>_xlfn.XLOOKUP(Tanqueos[[#This Row],[PLACA]],[1]Hoja1!$A:$A,[1]Hoja1!$G:$G,0)</f>
        <v>33</v>
      </c>
      <c r="H1070" s="11" t="s">
        <v>193</v>
      </c>
    </row>
    <row r="1071" spans="1:8" ht="14.5" hidden="1">
      <c r="A1071" s="30">
        <f ca="1">IF(Tanqueos[[#This Row],[PLACA]]="","",IF(Tanqueos[[#This Row],[FECHA]]="",NOW(),Tanqueos[[#This Row],[FECHA]]))</f>
        <v>45849.55338946759</v>
      </c>
      <c r="B1071" s="8" t="s">
        <v>20</v>
      </c>
      <c r="C1071" s="34">
        <v>205213</v>
      </c>
      <c r="D1071" s="53">
        <v>8</v>
      </c>
      <c r="E1071" s="6" t="s">
        <v>272</v>
      </c>
      <c r="F1071" s="16"/>
      <c r="G1071">
        <f>_xlfn.XLOOKUP(Tanqueos[[#This Row],[PLACA]],[1]Hoja1!$A:$A,[1]Hoja1!$G:$G,0)</f>
        <v>26</v>
      </c>
      <c r="H1071" s="11" t="s">
        <v>255</v>
      </c>
    </row>
    <row r="1072" spans="1:8" ht="14.5" hidden="1">
      <c r="A1072" s="30">
        <f ca="1">IF(Tanqueos[[#This Row],[PLACA]]="","",IF(Tanqueos[[#This Row],[FECHA]]="",NOW(),Tanqueos[[#This Row],[FECHA]]))</f>
        <v>45849.568124074074</v>
      </c>
      <c r="B1072" s="8" t="s">
        <v>35</v>
      </c>
      <c r="C1072" s="34">
        <v>59828</v>
      </c>
      <c r="D1072" s="55">
        <v>9</v>
      </c>
      <c r="E1072" s="6" t="s">
        <v>100</v>
      </c>
      <c r="F1072" s="16"/>
      <c r="G1072">
        <f>_xlfn.XLOOKUP(Tanqueos[[#This Row],[PLACA]],[1]Hoja1!$A:$A,[1]Hoja1!$G:$G,0)</f>
        <v>35</v>
      </c>
      <c r="H1072" s="11" t="s">
        <v>240</v>
      </c>
    </row>
    <row r="1073" spans="1:8" ht="14.5" hidden="1">
      <c r="A1073" s="30">
        <f ca="1">IF(Tanqueos[[#This Row],[PLACA]]="","",IF(Tanqueos[[#This Row],[FECHA]]="",NOW(),Tanqueos[[#This Row],[FECHA]]))</f>
        <v>45849.582192708331</v>
      </c>
      <c r="B1073" s="8" t="s">
        <v>12</v>
      </c>
      <c r="C1073" s="34">
        <v>57071</v>
      </c>
      <c r="D1073" s="55">
        <v>8</v>
      </c>
      <c r="E1073" s="6" t="s">
        <v>81</v>
      </c>
      <c r="F1073" s="16"/>
      <c r="G1073">
        <f>_xlfn.XLOOKUP(Tanqueos[[#This Row],[PLACA]],[1]Hoja1!$A:$A,[1]Hoja1!$G:$G,0)</f>
        <v>33</v>
      </c>
      <c r="H1073" t="s">
        <v>248</v>
      </c>
    </row>
    <row r="1074" spans="1:8" ht="14.5" hidden="1">
      <c r="A1074" s="30">
        <f ca="1">IF(Tanqueos[[#This Row],[PLACA]]="","",IF(Tanqueos[[#This Row],[FECHA]]="",NOW(),Tanqueos[[#This Row],[FECHA]]))</f>
        <v>45849.587920833335</v>
      </c>
      <c r="B1074" s="8" t="s">
        <v>71</v>
      </c>
      <c r="C1074" s="34"/>
      <c r="D1074" s="55">
        <v>18</v>
      </c>
      <c r="E1074" s="16" t="s">
        <v>81</v>
      </c>
      <c r="F1074" s="16"/>
      <c r="G1074">
        <f>_xlfn.XLOOKUP(Tanqueos[[#This Row],[PLACA]],[1]Hoja1!$A:$A,[1]Hoja1!$G:$G,0)</f>
        <v>33</v>
      </c>
      <c r="H1074" t="s">
        <v>200</v>
      </c>
    </row>
    <row r="1075" spans="1:8" ht="14.5" hidden="1">
      <c r="A1075" s="29">
        <f ca="1">IF(Tanqueos[[#This Row],[PLACA]]="","",IF(Tanqueos[[#This Row],[FECHA]]="",NOW(),Tanqueos[[#This Row],[FECHA]]))</f>
        <v>45849.606343402775</v>
      </c>
      <c r="B1075" s="8" t="s">
        <v>26</v>
      </c>
      <c r="C1075" s="31">
        <v>627064</v>
      </c>
      <c r="D1075" s="56">
        <v>9</v>
      </c>
      <c r="G1075">
        <f>_xlfn.XLOOKUP(Tanqueos[[#This Row],[PLACA]],[1]Hoja1!$A:$A,[1]Hoja1!$G:$G,0)</f>
        <v>17</v>
      </c>
      <c r="H1075" s="11" t="s">
        <v>228</v>
      </c>
    </row>
    <row r="1076" spans="1:8" ht="14.5" hidden="1">
      <c r="A1076" s="30">
        <f ca="1">IF(Tanqueos[[#This Row],[PLACA]]="","",IF(Tanqueos[[#This Row],[FECHA]]="",NOW(),Tanqueos[[#This Row],[FECHA]]))</f>
        <v>45849.621319212965</v>
      </c>
      <c r="B1076" s="8" t="s">
        <v>22</v>
      </c>
      <c r="C1076" s="34">
        <v>170369</v>
      </c>
      <c r="D1076" s="55">
        <v>10</v>
      </c>
      <c r="E1076" s="16" t="s">
        <v>218</v>
      </c>
      <c r="F1076" s="16"/>
      <c r="G1076">
        <f>_xlfn.XLOOKUP(Tanqueos[[#This Row],[PLACA]],[1]Hoja1!$A:$A,[1]Hoja1!$G:$G,0)</f>
        <v>38</v>
      </c>
    </row>
    <row r="1077" spans="1:8" ht="14.5" hidden="1">
      <c r="A1077" s="30">
        <f ca="1">IF(Tanqueos[[#This Row],[PLACA]]="","",IF(Tanqueos[[#This Row],[FECHA]]="",NOW(),Tanqueos[[#This Row],[FECHA]]))</f>
        <v>45849.669012615741</v>
      </c>
      <c r="B1077" s="8" t="s">
        <v>99</v>
      </c>
      <c r="C1077" s="34">
        <v>17509</v>
      </c>
      <c r="D1077" s="55">
        <v>9</v>
      </c>
      <c r="E1077" s="16"/>
      <c r="F1077" s="16"/>
      <c r="G1077">
        <f>_xlfn.XLOOKUP(Tanqueos[[#This Row],[PLACA]],[1]Hoja1!$A:$A,[1]Hoja1!$G:$G,0)</f>
        <v>32</v>
      </c>
      <c r="H1077" t="s">
        <v>274</v>
      </c>
    </row>
    <row r="1078" spans="1:8" ht="14.5" hidden="1">
      <c r="A1078" s="30">
        <f ca="1">IF(Tanqueos[[#This Row],[PLACA]]="","",IF(Tanqueos[[#This Row],[FECHA]]="",NOW(),Tanqueos[[#This Row],[FECHA]]))</f>
        <v>45849.675838425923</v>
      </c>
      <c r="B1078" s="8" t="s">
        <v>38</v>
      </c>
      <c r="C1078" s="34">
        <v>450379</v>
      </c>
      <c r="D1078" s="55">
        <v>32</v>
      </c>
      <c r="E1078" s="16"/>
      <c r="F1078" s="16"/>
      <c r="G1078">
        <f>_xlfn.XLOOKUP(Tanqueos[[#This Row],[PLACA]],[1]Hoja1!$A:$A,[1]Hoja1!$G:$G,0)</f>
        <v>15</v>
      </c>
      <c r="H1078" t="s">
        <v>263</v>
      </c>
    </row>
    <row r="1079" spans="1:8" ht="14.5">
      <c r="A1079" s="30">
        <f ca="1">IF(Tanqueos[[#This Row],[PLACA]]="","",IF(Tanqueos[[#This Row],[FECHA]]="",NOW(),Tanqueos[[#This Row],[FECHA]]))</f>
        <v>45849.677412037039</v>
      </c>
      <c r="B1079" s="8" t="s">
        <v>49</v>
      </c>
      <c r="C1079" s="34">
        <v>55081</v>
      </c>
      <c r="D1079" s="55">
        <v>10</v>
      </c>
      <c r="E1079" s="16"/>
      <c r="F1079" s="16"/>
      <c r="G1079">
        <f>_xlfn.XLOOKUP(Tanqueos[[#This Row],[PLACA]],[1]Hoja1!$A:$A,[1]Hoja1!$G:$G,0)</f>
        <v>35</v>
      </c>
    </row>
    <row r="1080" spans="1:8" ht="14.5" hidden="1">
      <c r="A1080" s="30">
        <f ca="1">IF(Tanqueos[[#This Row],[PLACA]]="","",IF(Tanqueos[[#This Row],[FECHA]]="",NOW(),Tanqueos[[#This Row],[FECHA]]))</f>
        <v>45849.689182870374</v>
      </c>
      <c r="B1080" s="8" t="s">
        <v>60</v>
      </c>
      <c r="C1080" s="34">
        <v>575467</v>
      </c>
      <c r="D1080" s="55">
        <v>9</v>
      </c>
      <c r="E1080" s="16"/>
      <c r="F1080" s="16"/>
      <c r="G1080">
        <f>_xlfn.XLOOKUP(Tanqueos[[#This Row],[PLACA]],[1]Hoja1!$A:$A,[1]Hoja1!$G:$G,0)</f>
        <v>29</v>
      </c>
      <c r="H1080" t="s">
        <v>275</v>
      </c>
    </row>
    <row r="1081" spans="1:8" ht="14.5" hidden="1">
      <c r="A1081" s="30">
        <f ca="1">IF(Tanqueos[[#This Row],[PLACA]]="","",IF(Tanqueos[[#This Row],[FECHA]]="",NOW(),Tanqueos[[#This Row],[FECHA]]))</f>
        <v>45849.690281249997</v>
      </c>
      <c r="B1081" s="8" t="s">
        <v>11</v>
      </c>
      <c r="C1081" s="34">
        <v>54810</v>
      </c>
      <c r="D1081" s="55">
        <v>9</v>
      </c>
      <c r="E1081" s="16"/>
      <c r="F1081" s="16"/>
      <c r="G1081">
        <f>_xlfn.XLOOKUP(Tanqueos[[#This Row],[PLACA]],[1]Hoja1!$A:$A,[1]Hoja1!$G:$G,0)</f>
        <v>35</v>
      </c>
      <c r="H1081" s="11" t="s">
        <v>256</v>
      </c>
    </row>
    <row r="1082" spans="1:8" ht="14.5" hidden="1">
      <c r="A1082" s="29">
        <f ca="1">IF(Tanqueos[[#This Row],[PLACA]]="","",IF(Tanqueos[[#This Row],[FECHA]]="",NOW(),Tanqueos[[#This Row],[FECHA]]))</f>
        <v>45849.695512615741</v>
      </c>
      <c r="B1082" s="8" t="s">
        <v>59</v>
      </c>
      <c r="C1082" s="31">
        <v>278101</v>
      </c>
      <c r="D1082" s="55">
        <v>4</v>
      </c>
      <c r="E1082" s="16"/>
      <c r="G1082">
        <f>_xlfn.XLOOKUP(Tanqueos[[#This Row],[PLACA]],[1]Hoja1!$A:$A,[1]Hoja1!$G:$G,0)</f>
        <v>28</v>
      </c>
    </row>
    <row r="1083" spans="1:8" ht="14.5" hidden="1">
      <c r="A1083" s="30">
        <f ca="1">IF(Tanqueos[[#This Row],[PLACA]]="","",IF(Tanqueos[[#This Row],[FECHA]]="",NOW(),Tanqueos[[#This Row],[FECHA]]))</f>
        <v>45849.701256712964</v>
      </c>
      <c r="B1083" s="8" t="s">
        <v>37</v>
      </c>
      <c r="C1083" s="34">
        <v>144318</v>
      </c>
      <c r="D1083" s="55">
        <v>10</v>
      </c>
      <c r="E1083" s="16"/>
      <c r="F1083" s="16"/>
      <c r="G1083">
        <f>_xlfn.XLOOKUP(Tanqueos[[#This Row],[PLACA]],[1]Hoja1!$A:$A,[1]Hoja1!$G:$G,0)</f>
        <v>32</v>
      </c>
      <c r="H1083" t="s">
        <v>199</v>
      </c>
    </row>
    <row r="1084" spans="1:8" ht="14.5" hidden="1">
      <c r="A1084" s="30">
        <f ca="1">IF(Tanqueos[[#This Row],[PLACA]]="","",IF(Tanqueos[[#This Row],[FECHA]]="",NOW(),Tanqueos[[#This Row],[FECHA]]))</f>
        <v>45849.702632870372</v>
      </c>
      <c r="B1084" s="8" t="s">
        <v>16</v>
      </c>
      <c r="C1084" s="34">
        <v>212454</v>
      </c>
      <c r="D1084" s="55">
        <v>11</v>
      </c>
      <c r="E1084" s="16"/>
      <c r="F1084" s="16"/>
      <c r="G1084">
        <f>_xlfn.XLOOKUP(Tanqueos[[#This Row],[PLACA]],[1]Hoja1!$A:$A,[1]Hoja1!$G:$G,0)</f>
        <v>33</v>
      </c>
      <c r="H1084" s="11" t="s">
        <v>219</v>
      </c>
    </row>
    <row r="1085" spans="1:8" ht="14.5" hidden="1">
      <c r="A1085" s="30">
        <f ca="1">IF(Tanqueos[[#This Row],[PLACA]]="","",IF(Tanqueos[[#This Row],[FECHA]]="",NOW(),Tanqueos[[#This Row],[FECHA]]))</f>
        <v>45849.707935879633</v>
      </c>
      <c r="B1085" s="8" t="s">
        <v>45</v>
      </c>
      <c r="C1085" s="32">
        <v>170800</v>
      </c>
      <c r="D1085" s="55">
        <v>10</v>
      </c>
      <c r="E1085" s="16"/>
      <c r="F1085" s="16"/>
      <c r="G1085">
        <f>_xlfn.XLOOKUP(Tanqueos[[#This Row],[PLACA]],[1]Hoja1!$A:$A,[1]Hoja1!$G:$G,0)</f>
        <v>29</v>
      </c>
      <c r="H1085" s="11" t="s">
        <v>197</v>
      </c>
    </row>
    <row r="1086" spans="1:8" ht="14.5" hidden="1">
      <c r="A1086" s="30">
        <f ca="1">IF(Tanqueos[[#This Row],[PLACA]]="","",IF(Tanqueos[[#This Row],[FECHA]]="",NOW(),Tanqueos[[#This Row],[FECHA]]))</f>
        <v>45849.714628935188</v>
      </c>
      <c r="B1086" s="8" t="s">
        <v>10</v>
      </c>
      <c r="C1086" s="34">
        <v>144622</v>
      </c>
      <c r="D1086" s="55">
        <v>8</v>
      </c>
      <c r="E1086" s="16"/>
      <c r="F1086" s="16"/>
      <c r="G1086">
        <f>_xlfn.XLOOKUP(Tanqueos[[#This Row],[PLACA]],[1]Hoja1!$A:$A,[1]Hoja1!$G:$G,0)</f>
        <v>40</v>
      </c>
      <c r="H1086" s="11" t="s">
        <v>177</v>
      </c>
    </row>
    <row r="1087" spans="1:8" ht="14.5" hidden="1">
      <c r="A1087" s="30">
        <f ca="1">IF(Tanqueos[[#This Row],[PLACA]]="","",IF(Tanqueos[[#This Row],[FECHA]]="",NOW(),Tanqueos[[#This Row],[FECHA]]))</f>
        <v>45849.716705787039</v>
      </c>
      <c r="B1087" s="8" t="s">
        <v>70</v>
      </c>
      <c r="C1087" s="34">
        <v>238714</v>
      </c>
      <c r="D1087" s="55">
        <v>5</v>
      </c>
      <c r="E1087" s="16"/>
      <c r="F1087" s="16"/>
      <c r="G1087">
        <f>_xlfn.XLOOKUP(Tanqueos[[#This Row],[PLACA]],[1]Hoja1!$A:$A,[1]Hoja1!$G:$G,0)</f>
        <v>33</v>
      </c>
    </row>
    <row r="1088" spans="1:8" ht="14.5" hidden="1">
      <c r="A1088" s="30">
        <f ca="1">IF(Tanqueos[[#This Row],[PLACA]]="","",IF(Tanqueos[[#This Row],[FECHA]]="",NOW(),Tanqueos[[#This Row],[FECHA]]))</f>
        <v>45849.72057986111</v>
      </c>
      <c r="B1088" s="8" t="s">
        <v>41</v>
      </c>
      <c r="C1088" s="34">
        <v>55099</v>
      </c>
      <c r="D1088" s="55">
        <v>8</v>
      </c>
      <c r="E1088" s="16"/>
      <c r="F1088" s="16"/>
      <c r="G1088">
        <f>_xlfn.XLOOKUP(Tanqueos[[#This Row],[PLACA]],[1]Hoja1!$A:$A,[1]Hoja1!$G:$G,0)</f>
        <v>33</v>
      </c>
      <c r="H1088" s="11" t="s">
        <v>250</v>
      </c>
    </row>
    <row r="1089" spans="1:8" ht="14.5" hidden="1">
      <c r="A1089" s="30">
        <f ca="1">IF(Tanqueos[[#This Row],[PLACA]]="","",IF(Tanqueos[[#This Row],[FECHA]]="",NOW(),Tanqueos[[#This Row],[FECHA]]))</f>
        <v>45849.721637847222</v>
      </c>
      <c r="B1089" s="8" t="s">
        <v>156</v>
      </c>
      <c r="C1089" s="34">
        <v>104260</v>
      </c>
      <c r="D1089" s="55">
        <v>8</v>
      </c>
      <c r="E1089" s="16" t="s">
        <v>218</v>
      </c>
      <c r="F1089" s="16"/>
      <c r="G1089">
        <f>_xlfn.XLOOKUP(Tanqueos[[#This Row],[PLACA]],[1]Hoja1!$A:$A,[1]Hoja1!$G:$G,0)</f>
        <v>35</v>
      </c>
      <c r="H1089" t="s">
        <v>253</v>
      </c>
    </row>
    <row r="1090" spans="1:8" ht="14.5" hidden="1">
      <c r="A1090" s="30">
        <f ca="1">IF(Tanqueos[[#This Row],[PLACA]]="","",IF(Tanqueos[[#This Row],[FECHA]]="",NOW(),Tanqueos[[#This Row],[FECHA]]))</f>
        <v>45849.731745486111</v>
      </c>
      <c r="B1090" s="8" t="s">
        <v>137</v>
      </c>
      <c r="C1090" s="34">
        <v>74906</v>
      </c>
      <c r="D1090" s="55">
        <v>10</v>
      </c>
      <c r="E1090" s="16" t="s">
        <v>218</v>
      </c>
      <c r="F1090" s="16"/>
      <c r="G1090">
        <f>_xlfn.XLOOKUP(Tanqueos[[#This Row],[PLACA]],[1]Hoja1!$A:$A,[1]Hoja1!$G:$G,0)</f>
        <v>33</v>
      </c>
      <c r="H1090" s="11" t="s">
        <v>262</v>
      </c>
    </row>
    <row r="1091" spans="1:8" ht="14.5" hidden="1">
      <c r="A1091" s="29">
        <f ca="1">IF(Tanqueos[[#This Row],[PLACA]]="","",IF(Tanqueos[[#This Row],[FECHA]]="",NOW(),Tanqueos[[#This Row],[FECHA]]))</f>
        <v>45849.735982638886</v>
      </c>
      <c r="B1091" s="8" t="s">
        <v>67</v>
      </c>
      <c r="C1091" s="31">
        <v>995399</v>
      </c>
      <c r="D1091" s="55">
        <v>23</v>
      </c>
      <c r="G1091">
        <f>_xlfn.XLOOKUP(Tanqueos[[#This Row],[PLACA]],[1]Hoja1!$A:$A,[1]Hoja1!$G:$G,0)</f>
        <v>19</v>
      </c>
    </row>
    <row r="1092" spans="1:8" ht="14.5" hidden="1">
      <c r="A1092" s="30">
        <f ca="1">IF(Tanqueos[[#This Row],[PLACA]]="","",IF(Tanqueos[[#This Row],[FECHA]]="",NOW(),Tanqueos[[#This Row],[FECHA]]))</f>
        <v>45849.736897800925</v>
      </c>
      <c r="B1092" s="8" t="s">
        <v>28</v>
      </c>
      <c r="C1092" s="34">
        <v>217946</v>
      </c>
      <c r="D1092" s="55">
        <v>6.266</v>
      </c>
      <c r="E1092" s="16" t="s">
        <v>272</v>
      </c>
      <c r="F1092" s="16"/>
      <c r="G1092">
        <f>_xlfn.XLOOKUP(Tanqueos[[#This Row],[PLACA]],[1]Hoja1!$A:$A,[1]Hoja1!$G:$G,0)</f>
        <v>43</v>
      </c>
    </row>
    <row r="1093" spans="1:8" ht="14.5" hidden="1">
      <c r="A1093" s="30">
        <f ca="1">IF(Tanqueos[[#This Row],[PLACA]]="","",IF(Tanqueos[[#This Row],[FECHA]]="",NOW(),Tanqueos[[#This Row],[FECHA]]))</f>
        <v>45849.737733680558</v>
      </c>
      <c r="B1093" s="8" t="s">
        <v>46</v>
      </c>
      <c r="C1093" s="34">
        <v>144890</v>
      </c>
      <c r="D1093" s="55">
        <v>11</v>
      </c>
      <c r="E1093" s="16" t="s">
        <v>218</v>
      </c>
      <c r="F1093" s="16"/>
      <c r="G1093">
        <f>_xlfn.XLOOKUP(Tanqueos[[#This Row],[PLACA]],[1]Hoja1!$A:$A,[1]Hoja1!$G:$G,0)</f>
        <v>30</v>
      </c>
    </row>
    <row r="1094" spans="1:8" ht="14.5" hidden="1">
      <c r="A1094" s="30">
        <f ca="1">IF(Tanqueos[[#This Row],[PLACA]]="","",IF(Tanqueos[[#This Row],[FECHA]]="",NOW(),Tanqueos[[#This Row],[FECHA]]))</f>
        <v>45849.74919722222</v>
      </c>
      <c r="B1094" s="8" t="s">
        <v>15</v>
      </c>
      <c r="C1094" s="34">
        <v>177516</v>
      </c>
      <c r="D1094" s="55">
        <v>20</v>
      </c>
      <c r="E1094" s="16"/>
      <c r="F1094" s="16"/>
      <c r="G1094">
        <f>_xlfn.XLOOKUP(Tanqueos[[#This Row],[PLACA]],[1]Hoja1!$A:$A,[1]Hoja1!$G:$G,0)</f>
        <v>16</v>
      </c>
      <c r="H1094" t="s">
        <v>276</v>
      </c>
    </row>
    <row r="1095" spans="1:8" ht="14.5" hidden="1">
      <c r="A1095" s="30">
        <f ca="1">IF(Tanqueos[[#This Row],[PLACA]]="","",IF(Tanqueos[[#This Row],[FECHA]]="",NOW(),Tanqueos[[#This Row],[FECHA]]))</f>
        <v>45849.755262384257</v>
      </c>
      <c r="B1095" s="8" t="s">
        <v>72</v>
      </c>
      <c r="C1095" s="34">
        <v>297228</v>
      </c>
      <c r="D1095" s="55">
        <v>16</v>
      </c>
      <c r="E1095" s="16"/>
      <c r="F1095" s="16"/>
      <c r="G1095">
        <f>_xlfn.XLOOKUP(Tanqueos[[#This Row],[PLACA]],[1]Hoja1!$A:$A,[1]Hoja1!$G:$G,0)</f>
        <v>30</v>
      </c>
      <c r="H1095" s="11" t="s">
        <v>205</v>
      </c>
    </row>
    <row r="1096" spans="1:8" ht="14.5" hidden="1">
      <c r="A1096" s="30">
        <f ca="1">IF(Tanqueos[[#This Row],[PLACA]]="","",IF(Tanqueos[[#This Row],[FECHA]]="",NOW(),Tanqueos[[#This Row],[FECHA]]))</f>
        <v>45849.766493518517</v>
      </c>
      <c r="B1096" s="8" t="s">
        <v>56</v>
      </c>
      <c r="C1096" s="34">
        <v>11042</v>
      </c>
      <c r="D1096" s="55">
        <v>8</v>
      </c>
      <c r="E1096" s="16"/>
      <c r="F1096" s="16"/>
      <c r="G1096">
        <f>_xlfn.XLOOKUP(Tanqueos[[#This Row],[PLACA]],[1]Hoja1!$A:$A,[1]Hoja1!$G:$G,0)</f>
        <v>33</v>
      </c>
      <c r="H1096" s="11" t="s">
        <v>258</v>
      </c>
    </row>
    <row r="1097" spans="1:8" ht="14.5" hidden="1">
      <c r="A1097" s="30">
        <f ca="1">IF(Tanqueos[[#This Row],[PLACA]]="","",IF(Tanqueos[[#This Row],[FECHA]]="",NOW(),Tanqueos[[#This Row],[FECHA]]))</f>
        <v>45849.812112731481</v>
      </c>
      <c r="B1097" s="8" t="s">
        <v>148</v>
      </c>
      <c r="C1097" s="34">
        <v>193081</v>
      </c>
      <c r="D1097" s="55">
        <v>30</v>
      </c>
      <c r="E1097" s="16" t="s">
        <v>218</v>
      </c>
      <c r="F1097" s="16"/>
      <c r="G1097">
        <f>_xlfn.XLOOKUP(Tanqueos[[#This Row],[PLACA]],[1]Hoja1!$A:$A,[1]Hoja1!$G:$G,0)</f>
        <v>15</v>
      </c>
      <c r="H1097" t="s">
        <v>244</v>
      </c>
    </row>
    <row r="1098" spans="1:8" ht="14.5" hidden="1">
      <c r="A1098" s="30">
        <f ca="1">IF(Tanqueos[[#This Row],[PLACA]]="","",IF(Tanqueos[[#This Row],[FECHA]]="",NOW(),Tanqueos[[#This Row],[FECHA]]))</f>
        <v>45849.815005787037</v>
      </c>
      <c r="B1098" s="8" t="s">
        <v>52</v>
      </c>
      <c r="C1098" s="34">
        <v>32951</v>
      </c>
      <c r="D1098" s="55">
        <v>6</v>
      </c>
      <c r="E1098" s="16" t="s">
        <v>272</v>
      </c>
      <c r="F1098" s="16"/>
      <c r="G1098">
        <f>_xlfn.XLOOKUP(Tanqueos[[#This Row],[PLACA]],[1]Hoja1!$A:$A,[1]Hoja1!$G:$G,0)</f>
        <v>33</v>
      </c>
    </row>
    <row r="1099" spans="1:8" ht="14.5" hidden="1">
      <c r="A1099" s="30">
        <f ca="1">IF(Tanqueos[[#This Row],[PLACA]]="","",IF(Tanqueos[[#This Row],[FECHA]]="",NOW(),Tanqueos[[#This Row],[FECHA]]))</f>
        <v>45849.827065509256</v>
      </c>
      <c r="B1099" s="8" t="s">
        <v>53</v>
      </c>
      <c r="C1099" s="32">
        <v>117636</v>
      </c>
      <c r="D1099" s="55">
        <v>15.48</v>
      </c>
      <c r="E1099" s="16" t="s">
        <v>218</v>
      </c>
      <c r="F1099" s="16"/>
      <c r="G1099">
        <f>_xlfn.XLOOKUP(Tanqueos[[#This Row],[PLACA]],[1]Hoja1!$A:$A,[1]Hoja1!$G:$G,0)</f>
        <v>20</v>
      </c>
      <c r="H1099" s="11" t="s">
        <v>257</v>
      </c>
    </row>
    <row r="1100" spans="1:8" ht="14.5" hidden="1">
      <c r="A1100" s="30">
        <f ca="1">IF(Tanqueos[[#This Row],[PLACA]]="","",IF(Tanqueos[[#This Row],[FECHA]]="",NOW(),Tanqueos[[#This Row],[FECHA]]))</f>
        <v>45849.83833402778</v>
      </c>
      <c r="B1100" s="8" t="s">
        <v>12</v>
      </c>
      <c r="C1100" s="34">
        <v>57158</v>
      </c>
      <c r="D1100" s="55">
        <v>4</v>
      </c>
      <c r="E1100" s="16"/>
      <c r="F1100" s="16"/>
      <c r="G1100">
        <f>_xlfn.XLOOKUP(Tanqueos[[#This Row],[PLACA]],[1]Hoja1!$A:$A,[1]Hoja1!$G:$G,0)</f>
        <v>33</v>
      </c>
      <c r="H1100" t="s">
        <v>248</v>
      </c>
    </row>
    <row r="1101" spans="1:8" ht="14.5" hidden="1">
      <c r="A1101" s="29">
        <f ca="1">IF(Tanqueos[[#This Row],[PLACA]]="","",IF(Tanqueos[[#This Row],[FECHA]]="",NOW(),Tanqueos[[#This Row],[FECHA]]))</f>
        <v>45849.847229513885</v>
      </c>
      <c r="B1101" s="8" t="s">
        <v>33</v>
      </c>
      <c r="C1101" s="31">
        <v>314782</v>
      </c>
      <c r="D1101" s="56">
        <v>10</v>
      </c>
      <c r="G1101">
        <f>_xlfn.XLOOKUP(Tanqueos[[#This Row],[PLACA]],[1]Hoja1!$A:$A,[1]Hoja1!$G:$G,0)</f>
        <v>21</v>
      </c>
    </row>
    <row r="1102" spans="1:8" ht="14.5" hidden="1">
      <c r="A1102" s="30">
        <f ca="1">IF(Tanqueos[[#This Row],[PLACA]]="","",IF(Tanqueos[[#This Row],[FECHA]]="",NOW(),Tanqueos[[#This Row],[FECHA]]))</f>
        <v>45849.869177199071</v>
      </c>
      <c r="B1102" s="8" t="s">
        <v>26</v>
      </c>
      <c r="C1102" s="34">
        <v>627214</v>
      </c>
      <c r="D1102" s="55">
        <v>9</v>
      </c>
      <c r="E1102" s="16"/>
      <c r="F1102" s="16"/>
      <c r="G1102">
        <f>_xlfn.XLOOKUP(Tanqueos[[#This Row],[PLACA]],[1]Hoja1!$A:$A,[1]Hoja1!$G:$G,0)</f>
        <v>17</v>
      </c>
      <c r="H1102" s="11" t="s">
        <v>228</v>
      </c>
    </row>
    <row r="1103" spans="1:8" ht="14.5" hidden="1">
      <c r="A1103" s="30">
        <f ca="1">IF(Tanqueos[[#This Row],[PLACA]]="","",IF(Tanqueos[[#This Row],[FECHA]]="",NOW(),Tanqueos[[#This Row],[FECHA]]))</f>
        <v>45850.125012731478</v>
      </c>
      <c r="B1103" s="8" t="s">
        <v>62</v>
      </c>
      <c r="C1103" s="34">
        <v>198819</v>
      </c>
      <c r="D1103" s="55">
        <v>9</v>
      </c>
      <c r="E1103" s="16"/>
      <c r="F1103" s="16"/>
      <c r="G1103">
        <f>_xlfn.XLOOKUP(Tanqueos[[#This Row],[PLACA]],[1]Hoja1!$A:$A,[1]Hoja1!$G:$G,0)</f>
        <v>39</v>
      </c>
      <c r="H1103" t="s">
        <v>268</v>
      </c>
    </row>
    <row r="1104" spans="1:8" ht="14.5" hidden="1">
      <c r="A1104" s="30">
        <f ca="1">IF(Tanqueos[[#This Row],[PLACA]]="","",IF(Tanqueos[[#This Row],[FECHA]]="",NOW(),Tanqueos[[#This Row],[FECHA]]))</f>
        <v>45850.145895486108</v>
      </c>
      <c r="B1104" s="8" t="s">
        <v>15</v>
      </c>
      <c r="C1104" s="34">
        <f>177863+77</f>
        <v>177940</v>
      </c>
      <c r="D1104" s="55">
        <v>27</v>
      </c>
      <c r="E1104" s="16"/>
      <c r="F1104" s="16"/>
      <c r="G1104">
        <f>_xlfn.XLOOKUP(Tanqueos[[#This Row],[PLACA]],[1]Hoja1!$A:$A,[1]Hoja1!$G:$G,0)</f>
        <v>16</v>
      </c>
      <c r="H1104" t="s">
        <v>276</v>
      </c>
    </row>
    <row r="1105" spans="1:8" ht="14.5" hidden="1">
      <c r="A1105" s="30">
        <f ca="1">IF(Tanqueos[[#This Row],[PLACA]]="","",IF(Tanqueos[[#This Row],[FECHA]]="",NOW(),Tanqueos[[#This Row],[FECHA]]))</f>
        <v>45850.254369907409</v>
      </c>
      <c r="B1105" s="8" t="s">
        <v>36</v>
      </c>
      <c r="C1105" s="34">
        <v>94628</v>
      </c>
      <c r="D1105" s="55">
        <v>9</v>
      </c>
      <c r="E1105" s="16" t="s">
        <v>277</v>
      </c>
      <c r="F1105" s="16"/>
      <c r="G1105">
        <f>_xlfn.XLOOKUP(Tanqueos[[#This Row],[PLACA]],[1]Hoja1!$A:$A,[1]Hoja1!$G:$G,0)</f>
        <v>32</v>
      </c>
      <c r="H1105" t="s">
        <v>194</v>
      </c>
    </row>
    <row r="1106" spans="1:8" ht="14.5" hidden="1">
      <c r="A1106" s="30">
        <f ca="1">IF(Tanqueos[[#This Row],[PLACA]]="","",IF(Tanqueos[[#This Row],[FECHA]]="",NOW(),Tanqueos[[#This Row],[FECHA]]))</f>
        <v>45850.257926388891</v>
      </c>
      <c r="B1106" s="8" t="s">
        <v>73</v>
      </c>
      <c r="C1106" s="34">
        <v>172195</v>
      </c>
      <c r="D1106" s="55">
        <v>10</v>
      </c>
      <c r="E1106" s="16" t="s">
        <v>218</v>
      </c>
      <c r="F1106" s="16"/>
      <c r="G1106">
        <f>_xlfn.XLOOKUP(Tanqueos[[#This Row],[PLACA]],[1]Hoja1!$A:$A,[1]Hoja1!$G:$G,0)</f>
        <v>38</v>
      </c>
      <c r="H1106" t="s">
        <v>175</v>
      </c>
    </row>
    <row r="1107" spans="1:8" ht="14.5" hidden="1">
      <c r="A1107" s="30">
        <f ca="1">IF(Tanqueos[[#This Row],[PLACA]]="","",IF(Tanqueos[[#This Row],[FECHA]]="",NOW(),Tanqueos[[#This Row],[FECHA]]))</f>
        <v>45850.326574652776</v>
      </c>
      <c r="B1107" s="8" t="s">
        <v>29</v>
      </c>
      <c r="C1107" s="33">
        <v>417847</v>
      </c>
      <c r="D1107" s="55">
        <v>12</v>
      </c>
      <c r="E1107" s="16"/>
      <c r="F1107" s="16"/>
      <c r="G1107">
        <f>_xlfn.XLOOKUP(Tanqueos[[#This Row],[PLACA]],[1]Hoja1!$A:$A,[1]Hoja1!$G:$G,0)</f>
        <v>33</v>
      </c>
      <c r="H1107" t="s">
        <v>180</v>
      </c>
    </row>
    <row r="1108" spans="1:8" ht="14.5" hidden="1">
      <c r="A1108" s="30">
        <f ca="1">IF(Tanqueos[[#This Row],[PLACA]]="","",IF(Tanqueos[[#This Row],[FECHA]]="",NOW(),Tanqueos[[#This Row],[FECHA]]))</f>
        <v>45850.357159490741</v>
      </c>
      <c r="B1108" s="8" t="s">
        <v>69</v>
      </c>
      <c r="C1108" s="34">
        <v>5624</v>
      </c>
      <c r="D1108" s="55">
        <v>9</v>
      </c>
      <c r="E1108" s="16"/>
      <c r="F1108" s="16"/>
      <c r="G1108">
        <f>_xlfn.XLOOKUP(Tanqueos[[#This Row],[PLACA]],[1]Hoja1!$A:$A,[1]Hoja1!$G:$G,0)</f>
        <v>35</v>
      </c>
      <c r="H1108" s="11" t="s">
        <v>235</v>
      </c>
    </row>
    <row r="1109" spans="1:8" ht="14.5" hidden="1">
      <c r="A1109" s="30">
        <f ca="1">IF(Tanqueos[[#This Row],[PLACA]]="","",IF(Tanqueos[[#This Row],[FECHA]]="",NOW(),Tanqueos[[#This Row],[FECHA]]))</f>
        <v>45850.35959699074</v>
      </c>
      <c r="B1109" s="8" t="s">
        <v>43</v>
      </c>
      <c r="C1109" s="34">
        <v>16150</v>
      </c>
      <c r="D1109" s="55">
        <v>7</v>
      </c>
      <c r="E1109" s="16"/>
      <c r="F1109" s="16"/>
      <c r="G1109">
        <f>_xlfn.XLOOKUP(Tanqueos[[#This Row],[PLACA]],[1]Hoja1!$A:$A,[1]Hoja1!$G:$G,0)</f>
        <v>35</v>
      </c>
      <c r="H1109" t="s">
        <v>241</v>
      </c>
    </row>
    <row r="1110" spans="1:8" ht="14.5" hidden="1">
      <c r="A1110" s="30">
        <f ca="1">IF(Tanqueos[[#This Row],[PLACA]]="","",IF(Tanqueos[[#This Row],[FECHA]]="",NOW(),Tanqueos[[#This Row],[FECHA]]))</f>
        <v>45850.38432222222</v>
      </c>
      <c r="B1110" s="8" t="s">
        <v>55</v>
      </c>
      <c r="C1110" s="34">
        <v>202669</v>
      </c>
      <c r="D1110" s="55">
        <v>6</v>
      </c>
      <c r="E1110" s="16" t="s">
        <v>272</v>
      </c>
      <c r="F1110" s="16"/>
      <c r="G1110">
        <f>_xlfn.XLOOKUP(Tanqueos[[#This Row],[PLACA]],[1]Hoja1!$A:$A,[1]Hoja1!$G:$G,0)</f>
        <v>38</v>
      </c>
      <c r="H1110" s="11" t="s">
        <v>265</v>
      </c>
    </row>
    <row r="1111" spans="1:8" ht="14.5" hidden="1">
      <c r="A1111" s="30">
        <f ca="1">IF(Tanqueos[[#This Row],[PLACA]]="","",IF(Tanqueos[[#This Row],[FECHA]]="",NOW(),Tanqueos[[#This Row],[FECHA]]))</f>
        <v>45850.391179861108</v>
      </c>
      <c r="B1111" s="8" t="s">
        <v>54</v>
      </c>
      <c r="C1111" s="34">
        <v>6555</v>
      </c>
      <c r="D1111" s="55">
        <v>11</v>
      </c>
      <c r="E1111" s="16" t="s">
        <v>272</v>
      </c>
      <c r="F1111" s="16"/>
      <c r="G1111">
        <f>_xlfn.XLOOKUP(Tanqueos[[#This Row],[PLACA]],[1]Hoja1!$A:$A,[1]Hoja1!$G:$G,0)</f>
        <v>31</v>
      </c>
      <c r="H1111" s="62" t="s">
        <v>273</v>
      </c>
    </row>
    <row r="1112" spans="1:8" ht="14.5" hidden="1">
      <c r="A1112" s="30">
        <f ca="1">IF(Tanqueos[[#This Row],[PLACA]]="","",IF(Tanqueos[[#This Row],[FECHA]]="",NOW(),Tanqueos[[#This Row],[FECHA]]))</f>
        <v>45850.393477083337</v>
      </c>
      <c r="B1112" s="8" t="s">
        <v>65</v>
      </c>
      <c r="C1112" s="34">
        <v>66197</v>
      </c>
      <c r="D1112" s="55">
        <v>12.48</v>
      </c>
      <c r="E1112" s="16" t="s">
        <v>278</v>
      </c>
      <c r="F1112" s="16"/>
      <c r="G1112">
        <f>_xlfn.XLOOKUP(Tanqueos[[#This Row],[PLACA]],[1]Hoja1!$A:$A,[1]Hoja1!$G:$G,0)</f>
        <v>31</v>
      </c>
      <c r="H1112" s="11" t="s">
        <v>176</v>
      </c>
    </row>
    <row r="1113" spans="1:8" ht="14.5" hidden="1">
      <c r="A1113" s="30">
        <f ca="1">IF(Tanqueos[[#This Row],[PLACA]]="","",IF(Tanqueos[[#This Row],[FECHA]]="",NOW(),Tanqueos[[#This Row],[FECHA]]))</f>
        <v>45850.396703472223</v>
      </c>
      <c r="B1113" s="8" t="s">
        <v>8</v>
      </c>
      <c r="C1113" s="34">
        <v>171047</v>
      </c>
      <c r="D1113" s="55">
        <v>9</v>
      </c>
      <c r="E1113" s="16"/>
      <c r="F1113" s="16"/>
      <c r="G1113">
        <f>_xlfn.XLOOKUP(Tanqueos[[#This Row],[PLACA]],[1]Hoja1!$A:$A,[1]Hoja1!$G:$G,0)</f>
        <v>42</v>
      </c>
      <c r="H1113" t="s">
        <v>251</v>
      </c>
    </row>
    <row r="1114" spans="1:8" ht="14.5" hidden="1">
      <c r="A1114" s="30">
        <f ca="1">IF(Tanqueos[[#This Row],[PLACA]]="","",IF(Tanqueos[[#This Row],[FECHA]]="",NOW(),Tanqueos[[#This Row],[FECHA]]))</f>
        <v>45850.404312268518</v>
      </c>
      <c r="B1114" s="8" t="s">
        <v>53</v>
      </c>
      <c r="C1114" s="32">
        <v>117636</v>
      </c>
      <c r="D1114" s="55">
        <v>15</v>
      </c>
      <c r="E1114" s="16"/>
      <c r="F1114" s="16"/>
      <c r="G1114">
        <f>_xlfn.XLOOKUP(Tanqueos[[#This Row],[PLACA]],[1]Hoja1!$A:$A,[1]Hoja1!$G:$G,0)</f>
        <v>20</v>
      </c>
      <c r="H1114" s="11" t="s">
        <v>257</v>
      </c>
    </row>
    <row r="1115" spans="1:8" ht="14.5" hidden="1">
      <c r="A1115" s="30">
        <f ca="1">IF(Tanqueos[[#This Row],[PLACA]]="","",IF(Tanqueos[[#This Row],[FECHA]]="",NOW(),Tanqueos[[#This Row],[FECHA]]))</f>
        <v>45850.4344837963</v>
      </c>
      <c r="B1115" s="8" t="s">
        <v>32</v>
      </c>
      <c r="C1115" s="34">
        <v>39368</v>
      </c>
      <c r="D1115" s="55">
        <v>11</v>
      </c>
      <c r="E1115" s="16"/>
      <c r="F1115" s="16"/>
      <c r="G1115">
        <f>_xlfn.XLOOKUP(Tanqueos[[#This Row],[PLACA]],[1]Hoja1!$A:$A,[1]Hoja1!$G:$G,0)</f>
        <v>30</v>
      </c>
      <c r="H1115" t="s">
        <v>207</v>
      </c>
    </row>
    <row r="1116" spans="1:8" ht="14.5" hidden="1">
      <c r="A1116" s="30">
        <f ca="1">IF(Tanqueos[[#This Row],[PLACA]]="","",IF(Tanqueos[[#This Row],[FECHA]]="",NOW(),Tanqueos[[#This Row],[FECHA]]))</f>
        <v>45850.44385891204</v>
      </c>
      <c r="B1116" s="8" t="s">
        <v>65</v>
      </c>
      <c r="C1116" s="34">
        <v>66240</v>
      </c>
      <c r="D1116" s="55">
        <v>1</v>
      </c>
      <c r="E1116" s="16" t="s">
        <v>278</v>
      </c>
      <c r="F1116" s="16"/>
      <c r="G1116">
        <f>_xlfn.XLOOKUP(Tanqueos[[#This Row],[PLACA]],[1]Hoja1!$A:$A,[1]Hoja1!$G:$G,0)</f>
        <v>31</v>
      </c>
      <c r="H1116" s="11" t="s">
        <v>176</v>
      </c>
    </row>
    <row r="1117" spans="1:8" ht="14.5" hidden="1">
      <c r="A1117" s="30">
        <f ca="1">IF(Tanqueos[[#This Row],[PLACA]]="","",IF(Tanqueos[[#This Row],[FECHA]]="",NOW(),Tanqueos[[#This Row],[FECHA]]))</f>
        <v>45850.444045833334</v>
      </c>
      <c r="B1117" s="8" t="s">
        <v>28</v>
      </c>
      <c r="C1117" s="34">
        <v>218187</v>
      </c>
      <c r="D1117" s="55">
        <v>6</v>
      </c>
      <c r="E1117" s="16"/>
      <c r="F1117" s="16"/>
      <c r="G1117">
        <f>_xlfn.XLOOKUP(Tanqueos[[#This Row],[PLACA]],[1]Hoja1!$A:$A,[1]Hoja1!$G:$G,0)</f>
        <v>43</v>
      </c>
    </row>
    <row r="1118" spans="1:8" ht="14.5" hidden="1">
      <c r="A1118" s="30">
        <f ca="1">IF(Tanqueos[[#This Row],[PLACA]]="","",IF(Tanqueos[[#This Row],[FECHA]]="",NOW(),Tanqueos[[#This Row],[FECHA]]))</f>
        <v>45850.447835300925</v>
      </c>
      <c r="B1118" s="8" t="s">
        <v>20</v>
      </c>
      <c r="C1118" s="34">
        <v>205349</v>
      </c>
      <c r="D1118" s="55">
        <v>7</v>
      </c>
      <c r="E1118" s="16"/>
      <c r="F1118" s="16"/>
      <c r="G1118">
        <f>_xlfn.XLOOKUP(Tanqueos[[#This Row],[PLACA]],[1]Hoja1!$A:$A,[1]Hoja1!$G:$G,0)</f>
        <v>26</v>
      </c>
      <c r="H1118" s="11" t="s">
        <v>255</v>
      </c>
    </row>
    <row r="1119" spans="1:8" ht="14.5" hidden="1">
      <c r="A1119" s="30">
        <f ca="1">IF(Tanqueos[[#This Row],[PLACA]]="","",IF(Tanqueos[[#This Row],[FECHA]]="",NOW(),Tanqueos[[#This Row],[FECHA]]))</f>
        <v>45850.456614814815</v>
      </c>
      <c r="B1119" s="8" t="s">
        <v>145</v>
      </c>
      <c r="C1119" s="34">
        <v>210119</v>
      </c>
      <c r="D1119" s="55">
        <v>11</v>
      </c>
      <c r="E1119" s="16" t="s">
        <v>218</v>
      </c>
      <c r="F1119" s="16"/>
      <c r="G1119">
        <f>_xlfn.XLOOKUP(Tanqueos[[#This Row],[PLACA]],[1]Hoja1!$A:$A,[1]Hoja1!$G:$G,0)</f>
        <v>40</v>
      </c>
      <c r="H1119" t="s">
        <v>201</v>
      </c>
    </row>
    <row r="1120" spans="1:8" ht="14.5" hidden="1">
      <c r="A1120" s="30">
        <f ca="1">IF(Tanqueos[[#This Row],[PLACA]]="","",IF(Tanqueos[[#This Row],[FECHA]]="",NOW(),Tanqueos[[#This Row],[FECHA]]))</f>
        <v>45850.458195254629</v>
      </c>
      <c r="B1120" s="8" t="s">
        <v>39</v>
      </c>
      <c r="C1120" s="34">
        <v>44012</v>
      </c>
      <c r="D1120" s="55">
        <v>10</v>
      </c>
      <c r="E1120" s="16" t="s">
        <v>218</v>
      </c>
      <c r="F1120" s="16"/>
      <c r="G1120">
        <f>_xlfn.XLOOKUP(Tanqueos[[#This Row],[PLACA]],[1]Hoja1!$A:$A,[1]Hoja1!$G:$G,0)</f>
        <v>35</v>
      </c>
      <c r="H1120" t="s">
        <v>198</v>
      </c>
    </row>
    <row r="1121" spans="1:8" ht="14.5" hidden="1">
      <c r="A1121" s="30">
        <f ca="1">IF(Tanqueos[[#This Row],[PLACA]]="","",IF(Tanqueos[[#This Row],[FECHA]]="",NOW(),Tanqueos[[#This Row],[FECHA]]))</f>
        <v>45850.49320300926</v>
      </c>
      <c r="B1121" s="8" t="s">
        <v>34</v>
      </c>
      <c r="C1121" s="34">
        <v>21072</v>
      </c>
      <c r="D1121" s="55">
        <v>9</v>
      </c>
      <c r="E1121" s="16" t="s">
        <v>272</v>
      </c>
      <c r="F1121" s="16"/>
      <c r="G1121">
        <f>_xlfn.XLOOKUP(Tanqueos[[#This Row],[PLACA]],[1]Hoja1!$A:$A,[1]Hoja1!$G:$G,0)</f>
        <v>38</v>
      </c>
      <c r="H1121" t="s">
        <v>202</v>
      </c>
    </row>
    <row r="1122" spans="1:8" ht="14.5" hidden="1">
      <c r="A1122" s="30">
        <f ca="1">IF(Tanqueos[[#This Row],[PLACA]]="","",IF(Tanqueos[[#This Row],[FECHA]]="",NOW(),Tanqueos[[#This Row],[FECHA]]))</f>
        <v>45850.517449652776</v>
      </c>
      <c r="B1122" s="8" t="s">
        <v>16</v>
      </c>
      <c r="C1122" s="34">
        <v>212808</v>
      </c>
      <c r="D1122" s="55">
        <v>11</v>
      </c>
      <c r="E1122" s="16" t="s">
        <v>272</v>
      </c>
      <c r="F1122" s="16"/>
      <c r="G1122">
        <f>_xlfn.XLOOKUP(Tanqueos[[#This Row],[PLACA]],[1]Hoja1!$A:$A,[1]Hoja1!$G:$G,0)</f>
        <v>33</v>
      </c>
      <c r="H1122" s="11" t="s">
        <v>219</v>
      </c>
    </row>
    <row r="1123" spans="1:8" ht="14.5" hidden="1">
      <c r="A1123" s="30">
        <f ca="1">IF(Tanqueos[[#This Row],[PLACA]]="","",IF(Tanqueos[[#This Row],[FECHA]]="",NOW(),Tanqueos[[#This Row],[FECHA]]))</f>
        <v>45850.520784490742</v>
      </c>
      <c r="B1123" s="8" t="s">
        <v>58</v>
      </c>
      <c r="C1123" s="34">
        <v>12971</v>
      </c>
      <c r="D1123" s="55">
        <v>10</v>
      </c>
      <c r="E1123" s="16" t="s">
        <v>81</v>
      </c>
      <c r="F1123" s="16"/>
      <c r="G1123">
        <f>_xlfn.XLOOKUP(Tanqueos[[#This Row],[PLACA]],[1]Hoja1!$A:$A,[1]Hoja1!$G:$G,0)</f>
        <v>35</v>
      </c>
      <c r="H1123" s="11" t="s">
        <v>237</v>
      </c>
    </row>
    <row r="1124" spans="1:8" ht="14.5" hidden="1">
      <c r="A1124" s="30">
        <f ca="1">IF(Tanqueos[[#This Row],[PLACA]]="","",IF(Tanqueos[[#This Row],[FECHA]]="",NOW(),Tanqueos[[#This Row],[FECHA]]))</f>
        <v>45850.527322222224</v>
      </c>
      <c r="B1124" s="8" t="s">
        <v>156</v>
      </c>
      <c r="C1124" s="34">
        <v>104374</v>
      </c>
      <c r="D1124" s="55">
        <v>3</v>
      </c>
      <c r="E1124" s="16"/>
      <c r="F1124" s="16"/>
      <c r="G1124">
        <f>_xlfn.XLOOKUP(Tanqueos[[#This Row],[PLACA]],[1]Hoja1!$A:$A,[1]Hoja1!$G:$G,0)</f>
        <v>35</v>
      </c>
      <c r="H1124" t="s">
        <v>253</v>
      </c>
    </row>
    <row r="1125" spans="1:8" ht="14.5" hidden="1">
      <c r="A1125" s="30">
        <f ca="1">IF(Tanqueos[[#This Row],[PLACA]]="","",IF(Tanqueos[[#This Row],[FECHA]]="",NOW(),Tanqueos[[#This Row],[FECHA]]))</f>
        <v>45850.531851851854</v>
      </c>
      <c r="B1125" s="8" t="s">
        <v>11</v>
      </c>
      <c r="C1125" s="34">
        <v>55108</v>
      </c>
      <c r="D1125" s="55">
        <v>10</v>
      </c>
      <c r="E1125" s="16"/>
      <c r="F1125" s="16"/>
      <c r="G1125">
        <f>_xlfn.XLOOKUP(Tanqueos[[#This Row],[PLACA]],[1]Hoja1!$A:$A,[1]Hoja1!$G:$G,0)</f>
        <v>35</v>
      </c>
      <c r="H1125" s="11" t="s">
        <v>256</v>
      </c>
    </row>
    <row r="1126" spans="1:8" ht="14.5" hidden="1">
      <c r="A1126" s="30">
        <f ca="1">IF(Tanqueos[[#This Row],[PLACA]]="","",IF(Tanqueos[[#This Row],[FECHA]]="",NOW(),Tanqueos[[#This Row],[FECHA]]))</f>
        <v>45850.54232789352</v>
      </c>
      <c r="B1126" s="8" t="s">
        <v>72</v>
      </c>
      <c r="C1126" s="34">
        <v>297865</v>
      </c>
      <c r="D1126" s="55">
        <v>20</v>
      </c>
      <c r="E1126" s="16" t="s">
        <v>218</v>
      </c>
      <c r="F1126" s="16"/>
      <c r="G1126">
        <f>_xlfn.XLOOKUP(Tanqueos[[#This Row],[PLACA]],[1]Hoja1!$A:$A,[1]Hoja1!$G:$G,0)</f>
        <v>30</v>
      </c>
      <c r="H1126" s="11" t="s">
        <v>205</v>
      </c>
    </row>
    <row r="1127" spans="1:8" ht="14.5" hidden="1">
      <c r="A1127" s="30">
        <f ca="1">IF(Tanqueos[[#This Row],[PLACA]]="","",IF(Tanqueos[[#This Row],[FECHA]]="",NOW(),Tanqueos[[#This Row],[FECHA]]))</f>
        <v>45850.573980092595</v>
      </c>
      <c r="B1127" s="8" t="s">
        <v>38</v>
      </c>
      <c r="C1127" s="34">
        <v>450539</v>
      </c>
      <c r="D1127" s="55">
        <v>8</v>
      </c>
      <c r="E1127" s="16"/>
      <c r="F1127" s="16"/>
      <c r="G1127">
        <f>_xlfn.XLOOKUP(Tanqueos[[#This Row],[PLACA]],[1]Hoja1!$A:$A,[1]Hoja1!$G:$G,0)</f>
        <v>15</v>
      </c>
      <c r="H1127" t="s">
        <v>263</v>
      </c>
    </row>
    <row r="1128" spans="1:8" ht="14.5" hidden="1">
      <c r="A1128" s="30">
        <f ca="1">IF(Tanqueos[[#This Row],[PLACA]]="","",IF(Tanqueos[[#This Row],[FECHA]]="",NOW(),Tanqueos[[#This Row],[FECHA]]))</f>
        <v>45850.576432638889</v>
      </c>
      <c r="B1128" s="8" t="s">
        <v>48</v>
      </c>
      <c r="C1128" s="34">
        <v>6800</v>
      </c>
      <c r="D1128" s="55">
        <v>11</v>
      </c>
      <c r="E1128" s="16" t="s">
        <v>277</v>
      </c>
      <c r="F1128" s="16"/>
      <c r="G1128">
        <f>_xlfn.XLOOKUP(Tanqueos[[#This Row],[PLACA]],[1]Hoja1!$A:$A,[1]Hoja1!$G:$G,0)</f>
        <v>38</v>
      </c>
      <c r="H1128" t="s">
        <v>198</v>
      </c>
    </row>
    <row r="1129" spans="1:8" ht="14.5" hidden="1">
      <c r="A1129" s="30">
        <f ca="1">IF(Tanqueos[[#This Row],[PLACA]]="","",IF(Tanqueos[[#This Row],[FECHA]]="",NOW(),Tanqueos[[#This Row],[FECHA]]))</f>
        <v>45850.586276273149</v>
      </c>
      <c r="B1129" s="8" t="s">
        <v>41</v>
      </c>
      <c r="C1129" s="34">
        <v>55320</v>
      </c>
      <c r="D1129" s="55">
        <v>8</v>
      </c>
      <c r="E1129" s="16" t="s">
        <v>218</v>
      </c>
      <c r="F1129" s="16"/>
      <c r="G1129">
        <f>_xlfn.XLOOKUP(Tanqueos[[#This Row],[PLACA]],[1]Hoja1!$A:$A,[1]Hoja1!$G:$G,0)</f>
        <v>33</v>
      </c>
      <c r="H1129" s="11" t="s">
        <v>250</v>
      </c>
    </row>
    <row r="1130" spans="1:8" ht="14.5" hidden="1">
      <c r="A1130" s="30">
        <f ca="1">IF(Tanqueos[[#This Row],[PLACA]]="","",IF(Tanqueos[[#This Row],[FECHA]]="",NOW(),Tanqueos[[#This Row],[FECHA]]))</f>
        <v>45850.604637615739</v>
      </c>
      <c r="B1130" s="8" t="s">
        <v>93</v>
      </c>
      <c r="C1130" s="34">
        <v>409190</v>
      </c>
      <c r="D1130" s="55">
        <v>10</v>
      </c>
      <c r="E1130" s="16"/>
      <c r="F1130" s="16"/>
      <c r="G1130">
        <f>_xlfn.XLOOKUP(Tanqueos[[#This Row],[PLACA]],[1]Hoja1!$A:$A,[1]Hoja1!$G:$G,0)</f>
        <v>30</v>
      </c>
    </row>
    <row r="1131" spans="1:8" ht="14.5" hidden="1">
      <c r="A1131" s="30">
        <f ca="1">IF(Tanqueos[[#This Row],[PLACA]]="","",IF(Tanqueos[[#This Row],[FECHA]]="",NOW(),Tanqueos[[#This Row],[FECHA]]))</f>
        <v>45850.606256018516</v>
      </c>
      <c r="B1131" s="8" t="s">
        <v>26</v>
      </c>
      <c r="C1131" s="34">
        <v>627352</v>
      </c>
      <c r="D1131" s="55">
        <v>10</v>
      </c>
      <c r="E1131" s="16"/>
      <c r="F1131" s="16"/>
      <c r="G1131">
        <f>_xlfn.XLOOKUP(Tanqueos[[#This Row],[PLACA]],[1]Hoja1!$A:$A,[1]Hoja1!$G:$G,0)</f>
        <v>17</v>
      </c>
      <c r="H1131" s="11" t="s">
        <v>228</v>
      </c>
    </row>
    <row r="1132" spans="1:8" ht="14.5" hidden="1">
      <c r="A1132" s="30">
        <f ca="1">IF(Tanqueos[[#This Row],[PLACA]]="","",IF(Tanqueos[[#This Row],[FECHA]]="",NOW(),Tanqueos[[#This Row],[FECHA]]))</f>
        <v>45850.625329861112</v>
      </c>
      <c r="B1132" s="8" t="s">
        <v>21</v>
      </c>
      <c r="C1132" s="34">
        <v>62693</v>
      </c>
      <c r="D1132" s="55">
        <v>9</v>
      </c>
      <c r="E1132" s="16"/>
      <c r="F1132" s="16"/>
      <c r="G1132">
        <f>_xlfn.XLOOKUP(Tanqueos[[#This Row],[PLACA]],[1]Hoja1!$A:$A,[1]Hoja1!$G:$G,0)</f>
        <v>33</v>
      </c>
      <c r="H1132" s="11" t="s">
        <v>193</v>
      </c>
    </row>
    <row r="1133" spans="1:8" ht="14.5" hidden="1">
      <c r="A1133" s="30">
        <f ca="1">IF(Tanqueos[[#This Row],[PLACA]]="","",IF(Tanqueos[[#This Row],[FECHA]]="",NOW(),Tanqueos[[#This Row],[FECHA]]))</f>
        <v>45850.627307986113</v>
      </c>
      <c r="B1133" s="8" t="s">
        <v>232</v>
      </c>
      <c r="C1133" s="34">
        <v>340623</v>
      </c>
      <c r="D1133" s="55">
        <v>10</v>
      </c>
      <c r="E1133" s="16"/>
      <c r="F1133" s="16"/>
      <c r="G1133">
        <f>_xlfn.XLOOKUP(Tanqueos[[#This Row],[PLACA]],[1]Hoja1!$A:$A,[1]Hoja1!$G:$G,0)</f>
        <v>33</v>
      </c>
      <c r="H1133" s="11" t="s">
        <v>243</v>
      </c>
    </row>
    <row r="1134" spans="1:8" ht="14.5" hidden="1">
      <c r="A1134" s="30">
        <f ca="1">IF(Tanqueos[[#This Row],[PLACA]]="","",IF(Tanqueos[[#This Row],[FECHA]]="",NOW(),Tanqueos[[#This Row],[FECHA]]))</f>
        <v>45850.627307986113</v>
      </c>
      <c r="B1134" s="8" t="s">
        <v>22</v>
      </c>
      <c r="C1134" s="34">
        <v>170658</v>
      </c>
      <c r="D1134" s="55">
        <v>9</v>
      </c>
      <c r="G1134">
        <f>_xlfn.XLOOKUP(Tanqueos[[#This Row],[PLACA]],[1]Hoja1!$A:$A,[1]Hoja1!$G:$G,0)</f>
        <v>38</v>
      </c>
    </row>
    <row r="1135" spans="1:8" ht="14.5" hidden="1">
      <c r="A1135" s="29">
        <f ca="1">IF(Tanqueos[[#This Row],[PLACA]]="","",IF(Tanqueos[[#This Row],[FECHA]]="",NOW(),Tanqueos[[#This Row],[FECHA]]))</f>
        <v>45850.632994097221</v>
      </c>
      <c r="B1135" s="39" t="s">
        <v>67</v>
      </c>
      <c r="C1135" s="31">
        <v>995645</v>
      </c>
      <c r="D1135" s="56">
        <v>15</v>
      </c>
      <c r="G1135">
        <f>_xlfn.XLOOKUP(Tanqueos[[#This Row],[PLACA]],[1]Hoja1!$A:$A,[1]Hoja1!$G:$G,0)</f>
        <v>19</v>
      </c>
    </row>
    <row r="1136" spans="1:8" ht="14.5" hidden="1">
      <c r="A1136" s="29">
        <f ca="1">IF(Tanqueos[[#This Row],[PLACA]]="","",IF(Tanqueos[[#This Row],[FECHA]]="",NOW(),Tanqueos[[#This Row],[FECHA]]))</f>
        <v>45850.636373611109</v>
      </c>
      <c r="B1136" s="39" t="s">
        <v>18</v>
      </c>
      <c r="C1136" s="31">
        <v>160372</v>
      </c>
      <c r="D1136" s="56">
        <v>8</v>
      </c>
      <c r="G1136">
        <f>_xlfn.XLOOKUP(Tanqueos[[#This Row],[PLACA]],[1]Hoja1!$A:$A,[1]Hoja1!$G:$G,0)</f>
        <v>42</v>
      </c>
      <c r="H1136" s="11" t="s">
        <v>227</v>
      </c>
    </row>
    <row r="1137" spans="1:8" ht="14.5" hidden="1">
      <c r="A1137" s="29">
        <f ca="1">IF(Tanqueos[[#This Row],[PLACA]]="","",IF(Tanqueos[[#This Row],[FECHA]]="",NOW(),Tanqueos[[#This Row],[FECHA]]))</f>
        <v>45850.659643981482</v>
      </c>
      <c r="B1137" s="39" t="s">
        <v>59</v>
      </c>
      <c r="C1137" s="31">
        <v>278262</v>
      </c>
      <c r="D1137" s="56">
        <v>5</v>
      </c>
      <c r="G1137">
        <f>_xlfn.XLOOKUP(Tanqueos[[#This Row],[PLACA]],[1]Hoja1!$A:$A,[1]Hoja1!$G:$G,0)</f>
        <v>28</v>
      </c>
    </row>
    <row r="1138" spans="1:8" ht="14.5" hidden="1">
      <c r="A1138" s="29">
        <f ca="1">IF(Tanqueos[[#This Row],[PLACA]]="","",IF(Tanqueos[[#This Row],[FECHA]]="",NOW(),Tanqueos[[#This Row],[FECHA]]))</f>
        <v>45850.669148842593</v>
      </c>
      <c r="B1138" s="39" t="s">
        <v>62</v>
      </c>
      <c r="C1138" s="31">
        <v>199086</v>
      </c>
      <c r="D1138" s="56">
        <v>7</v>
      </c>
      <c r="G1138">
        <f>_xlfn.XLOOKUP(Tanqueos[[#This Row],[PLACA]],[1]Hoja1!$A:$A,[1]Hoja1!$G:$G,0)</f>
        <v>39</v>
      </c>
      <c r="H1138" t="s">
        <v>268</v>
      </c>
    </row>
    <row r="1139" spans="1:8" ht="14.5" hidden="1">
      <c r="A1139" s="29">
        <f ca="1">IF(Tanqueos[[#This Row],[PLACA]]="","",IF(Tanqueos[[#This Row],[FECHA]]="",NOW(),Tanqueos[[#This Row],[FECHA]]))</f>
        <v>45850.680107291664</v>
      </c>
      <c r="B1139" s="39" t="s">
        <v>15</v>
      </c>
      <c r="C1139" s="31">
        <v>178103</v>
      </c>
      <c r="D1139" s="56">
        <v>26</v>
      </c>
      <c r="E1139" t="s">
        <v>279</v>
      </c>
      <c r="G1139">
        <f>_xlfn.XLOOKUP(Tanqueos[[#This Row],[PLACA]],[1]Hoja1!$A:$A,[1]Hoja1!$G:$G,0)</f>
        <v>16</v>
      </c>
      <c r="H1139" s="11" t="s">
        <v>254</v>
      </c>
    </row>
    <row r="1140" spans="1:8" ht="14.5" hidden="1">
      <c r="A1140" s="29">
        <f ca="1">IF(Tanqueos[[#This Row],[PLACA]]="","",IF(Tanqueos[[#This Row],[FECHA]]="",NOW(),Tanqueos[[#This Row],[FECHA]]))</f>
        <v>45850.689889814814</v>
      </c>
      <c r="B1140" s="39" t="s">
        <v>52</v>
      </c>
      <c r="C1140" s="31">
        <v>33057</v>
      </c>
      <c r="D1140" s="56">
        <v>4</v>
      </c>
      <c r="G1140">
        <f>_xlfn.XLOOKUP(Tanqueos[[#This Row],[PLACA]],[1]Hoja1!$A:$A,[1]Hoja1!$G:$G,0)</f>
        <v>33</v>
      </c>
    </row>
    <row r="1141" spans="1:8" ht="14.5" hidden="1">
      <c r="A1141" s="29">
        <f ca="1">IF(Tanqueos[[#This Row],[PLACA]]="","",IF(Tanqueos[[#This Row],[FECHA]]="",NOW(),Tanqueos[[#This Row],[FECHA]]))</f>
        <v>45850.694711111108</v>
      </c>
      <c r="B1141" s="39" t="s">
        <v>35</v>
      </c>
      <c r="C1141" s="31">
        <v>60251</v>
      </c>
      <c r="D1141" s="56">
        <v>10.734999999999999</v>
      </c>
      <c r="E1141" t="s">
        <v>277</v>
      </c>
      <c r="G1141">
        <f>_xlfn.XLOOKUP(Tanqueos[[#This Row],[PLACA]],[1]Hoja1!$A:$A,[1]Hoja1!$G:$G,0)</f>
        <v>35</v>
      </c>
    </row>
    <row r="1142" spans="1:8" ht="14.5" hidden="1">
      <c r="A1142" s="29">
        <f ca="1">IF(Tanqueos[[#This Row],[PLACA]]="","",IF(Tanqueos[[#This Row],[FECHA]]="",NOW(),Tanqueos[[#This Row],[FECHA]]))</f>
        <v>45850.706289814814</v>
      </c>
      <c r="B1142" s="39" t="s">
        <v>30</v>
      </c>
      <c r="C1142" s="31">
        <v>83328</v>
      </c>
      <c r="D1142" s="56">
        <v>6</v>
      </c>
      <c r="E1142" t="s">
        <v>218</v>
      </c>
      <c r="G1142">
        <f>_xlfn.XLOOKUP(Tanqueos[[#This Row],[PLACA]],[1]Hoja1!$A:$A,[1]Hoja1!$G:$G,0)</f>
        <v>33</v>
      </c>
      <c r="H1142" s="11" t="s">
        <v>224</v>
      </c>
    </row>
    <row r="1143" spans="1:8" ht="14.5" hidden="1">
      <c r="A1143" s="29">
        <f ca="1">IF(Tanqueos[[#This Row],[PLACA]]="","",IF(Tanqueos[[#This Row],[FECHA]]="",NOW(),Tanqueos[[#This Row],[FECHA]]))</f>
        <v>45850.752774305554</v>
      </c>
      <c r="B1143" s="39" t="s">
        <v>40</v>
      </c>
      <c r="C1143" s="31">
        <v>144060</v>
      </c>
      <c r="D1143" s="56">
        <v>6</v>
      </c>
      <c r="G1143">
        <f>_xlfn.XLOOKUP(Tanqueos[[#This Row],[PLACA]],[1]Hoja1!$A:$A,[1]Hoja1!$G:$G,0)</f>
        <v>33</v>
      </c>
      <c r="H1143" s="11" t="s">
        <v>259</v>
      </c>
    </row>
    <row r="1144" spans="1:8" ht="14.5" hidden="1">
      <c r="A1144" s="29">
        <f ca="1">IF(Tanqueos[[#This Row],[PLACA]]="","",IF(Tanqueos[[#This Row],[FECHA]]="",NOW(),Tanqueos[[#This Row],[FECHA]]))</f>
        <v>45850.758573148145</v>
      </c>
      <c r="B1144" s="39" t="s">
        <v>12</v>
      </c>
      <c r="C1144" s="31">
        <v>57368</v>
      </c>
      <c r="D1144" s="56">
        <v>8</v>
      </c>
      <c r="G1144">
        <f>_xlfn.XLOOKUP(Tanqueos[[#This Row],[PLACA]],[1]Hoja1!$A:$A,[1]Hoja1!$G:$G,0)</f>
        <v>33</v>
      </c>
    </row>
    <row r="1145" spans="1:8" ht="14.5" hidden="1">
      <c r="A1145" s="29">
        <f ca="1">IF(Tanqueos[[#This Row],[PLACA]]="","",IF(Tanqueos[[#This Row],[FECHA]]="",NOW(),Tanqueos[[#This Row],[FECHA]]))</f>
        <v>45850.822819097222</v>
      </c>
      <c r="B1145" s="39" t="s">
        <v>44</v>
      </c>
      <c r="C1145" s="31">
        <v>5261</v>
      </c>
      <c r="D1145" s="56">
        <v>8</v>
      </c>
      <c r="G1145">
        <f>_xlfn.XLOOKUP(Tanqueos[[#This Row],[PLACA]],[1]Hoja1!$A:$A,[1]Hoja1!$G:$G,0)</f>
        <v>35</v>
      </c>
    </row>
    <row r="1146" spans="1:8" ht="14.5" hidden="1">
      <c r="A1146" s="29">
        <f ca="1">IF(Tanqueos[[#This Row],[PLACA]]="","",IF(Tanqueos[[#This Row],[FECHA]]="",NOW(),Tanqueos[[#This Row],[FECHA]]))</f>
        <v>45850.840786342589</v>
      </c>
      <c r="B1146" s="39" t="s">
        <v>26</v>
      </c>
      <c r="C1146" s="31">
        <v>627504</v>
      </c>
      <c r="D1146" s="56">
        <v>9</v>
      </c>
      <c r="G1146">
        <f>_xlfn.XLOOKUP(Tanqueos[[#This Row],[PLACA]],[1]Hoja1!$A:$A,[1]Hoja1!$G:$G,0)</f>
        <v>17</v>
      </c>
      <c r="H1146" s="11" t="s">
        <v>228</v>
      </c>
    </row>
    <row r="1147" spans="1:8" ht="14.5" hidden="1">
      <c r="A1147" s="29">
        <f ca="1">IF(Tanqueos[[#This Row],[PLACA]]="","",IF(Tanqueos[[#This Row],[FECHA]]="",NOW(),Tanqueos[[#This Row],[FECHA]]))</f>
        <v>45851.273730439818</v>
      </c>
      <c r="B1147" s="39" t="s">
        <v>134</v>
      </c>
      <c r="C1147" s="31">
        <v>432351</v>
      </c>
      <c r="D1147" s="53">
        <v>26</v>
      </c>
      <c r="E1147" s="6" t="s">
        <v>81</v>
      </c>
      <c r="G1147">
        <f>_xlfn.XLOOKUP(Tanqueos[[#This Row],[PLACA]],[1]Hoja1!$A:$A,[1]Hoja1!$G:$G,0)</f>
        <v>12</v>
      </c>
      <c r="H1147" s="11" t="s">
        <v>249</v>
      </c>
    </row>
    <row r="1148" spans="1:8" ht="14.5" hidden="1">
      <c r="A1148" s="29">
        <f ca="1">IF(Tanqueos[[#This Row],[PLACA]]="","",IF(Tanqueos[[#This Row],[FECHA]]="",NOW(),Tanqueos[[#This Row],[FECHA]]))</f>
        <v>45851.28303564815</v>
      </c>
      <c r="B1148" s="39" t="s">
        <v>17</v>
      </c>
      <c r="C1148" s="31">
        <v>644128</v>
      </c>
      <c r="D1148" s="56">
        <v>18</v>
      </c>
      <c r="E1148" t="s">
        <v>81</v>
      </c>
      <c r="G1148">
        <f>_xlfn.XLOOKUP(Tanqueos[[#This Row],[PLACA]],[1]Hoja1!$A:$A,[1]Hoja1!$G:$G,0)</f>
        <v>14</v>
      </c>
      <c r="H1148" t="s">
        <v>280</v>
      </c>
    </row>
    <row r="1149" spans="1:8" ht="14.5" hidden="1">
      <c r="A1149" s="29">
        <f ca="1">IF(Tanqueos[[#This Row],[PLACA]]="","",IF(Tanqueos[[#This Row],[FECHA]]="",NOW(),Tanqueos[[#This Row],[FECHA]]))</f>
        <v>45851.414585763887</v>
      </c>
      <c r="B1149" s="39" t="s">
        <v>148</v>
      </c>
      <c r="C1149" s="31">
        <v>193623</v>
      </c>
      <c r="D1149" s="56">
        <v>26</v>
      </c>
      <c r="E1149" t="s">
        <v>81</v>
      </c>
      <c r="G1149">
        <f>_xlfn.XLOOKUP(Tanqueos[[#This Row],[PLACA]],[1]Hoja1!$A:$A,[1]Hoja1!$G:$G,0)</f>
        <v>15</v>
      </c>
    </row>
    <row r="1150" spans="1:8" ht="14.5" hidden="1">
      <c r="A1150" s="29">
        <f ca="1">IF(Tanqueos[[#This Row],[PLACA]]="","",IF(Tanqueos[[#This Row],[FECHA]]="",NOW(),Tanqueos[[#This Row],[FECHA]]))</f>
        <v>45851.472392939817</v>
      </c>
      <c r="B1150" s="39" t="s">
        <v>15</v>
      </c>
      <c r="C1150" s="31">
        <v>178665</v>
      </c>
      <c r="D1150" s="56">
        <v>35</v>
      </c>
      <c r="E1150" t="s">
        <v>81</v>
      </c>
      <c r="G1150">
        <f>_xlfn.XLOOKUP(Tanqueos[[#This Row],[PLACA]],[1]Hoja1!$A:$A,[1]Hoja1!$G:$G,0)</f>
        <v>16</v>
      </c>
      <c r="H1150" s="11" t="s">
        <v>254</v>
      </c>
    </row>
    <row r="1151" spans="1:8" ht="14.5" hidden="1">
      <c r="A1151" s="29">
        <f ca="1">IF(Tanqueos[[#This Row],[PLACA]]="","",IF(Tanqueos[[#This Row],[FECHA]]="",NOW(),Tanqueos[[#This Row],[FECHA]]))</f>
        <v>45851.499608333332</v>
      </c>
      <c r="B1151" s="39" t="s">
        <v>46</v>
      </c>
      <c r="C1151" s="31">
        <v>145150</v>
      </c>
      <c r="D1151" s="56">
        <v>5</v>
      </c>
      <c r="E1151" t="s">
        <v>81</v>
      </c>
      <c r="G1151">
        <f>_xlfn.XLOOKUP(Tanqueos[[#This Row],[PLACA]],[1]Hoja1!$A:$A,[1]Hoja1!$G:$G,0)</f>
        <v>30</v>
      </c>
    </row>
    <row r="1152" spans="1:8" ht="14.5" hidden="1">
      <c r="A1152" s="29">
        <f ca="1">IF(Tanqueos[[#This Row],[PLACA]]="","",IF(Tanqueos[[#This Row],[FECHA]]="",NOW(),Tanqueos[[#This Row],[FECHA]]))</f>
        <v>45851.516493634263</v>
      </c>
      <c r="B1152" s="39" t="s">
        <v>53</v>
      </c>
      <c r="C1152" s="31">
        <v>117636</v>
      </c>
      <c r="D1152" s="55">
        <v>15</v>
      </c>
      <c r="G1152">
        <f>_xlfn.XLOOKUP(Tanqueos[[#This Row],[PLACA]],[1]Hoja1!$A:$A,[1]Hoja1!$G:$G,0)</f>
        <v>20</v>
      </c>
    </row>
    <row r="1153" spans="1:8" ht="14.5" hidden="1">
      <c r="A1153" s="29">
        <f ca="1">IF(Tanqueos[[#This Row],[PLACA]]="","",IF(Tanqueos[[#This Row],[FECHA]]="",NOW(),Tanqueos[[#This Row],[FECHA]]))</f>
        <v>45851.531639351851</v>
      </c>
      <c r="B1153" s="39" t="s">
        <v>22</v>
      </c>
      <c r="C1153" s="31">
        <v>170924</v>
      </c>
      <c r="D1153" s="56">
        <v>7</v>
      </c>
      <c r="G1153">
        <f>_xlfn.XLOOKUP(Tanqueos[[#This Row],[PLACA]],[1]Hoja1!$A:$A,[1]Hoja1!$G:$G,0)</f>
        <v>38</v>
      </c>
    </row>
    <row r="1154" spans="1:8" ht="14.5" hidden="1">
      <c r="A1154" s="29">
        <f ca="1">IF(Tanqueos[[#This Row],[PLACA]]="","",IF(Tanqueos[[#This Row],[FECHA]]="",NOW(),Tanqueos[[#This Row],[FECHA]]))</f>
        <v>45851.557908333336</v>
      </c>
      <c r="B1154" s="39" t="s">
        <v>72</v>
      </c>
      <c r="C1154" s="31">
        <v>298375</v>
      </c>
      <c r="D1154" s="56">
        <v>16</v>
      </c>
      <c r="G1154">
        <f>_xlfn.XLOOKUP(Tanqueos[[#This Row],[PLACA]],[1]Hoja1!$A:$A,[1]Hoja1!$G:$G,0)</f>
        <v>30</v>
      </c>
      <c r="H1154" s="11" t="s">
        <v>205</v>
      </c>
    </row>
    <row r="1155" spans="1:8" ht="14.5" hidden="1">
      <c r="A1155" s="29">
        <f ca="1">IF(Tanqueos[[#This Row],[PLACA]]="","",IF(Tanqueos[[#This Row],[FECHA]]="",NOW(),Tanqueos[[#This Row],[FECHA]]))</f>
        <v>45851.583522337962</v>
      </c>
      <c r="B1155" s="39" t="s">
        <v>134</v>
      </c>
      <c r="C1155" s="31">
        <v>432574</v>
      </c>
      <c r="D1155" s="56">
        <v>38</v>
      </c>
      <c r="G1155">
        <f>_xlfn.XLOOKUP(Tanqueos[[#This Row],[PLACA]],[1]Hoja1!$A:$A,[1]Hoja1!$G:$G,0)</f>
        <v>12</v>
      </c>
    </row>
    <row r="1156" spans="1:8" ht="14.5" hidden="1">
      <c r="A1156" s="29">
        <f ca="1">IF(Tanqueos[[#This Row],[PLACA]]="","",IF(Tanqueos[[#This Row],[FECHA]]="",NOW(),Tanqueos[[#This Row],[FECHA]]))</f>
        <v>45851.614622800924</v>
      </c>
      <c r="B1156" s="39" t="s">
        <v>148</v>
      </c>
      <c r="C1156" s="31">
        <v>193623</v>
      </c>
      <c r="D1156" s="56">
        <v>20</v>
      </c>
      <c r="E1156" t="s">
        <v>81</v>
      </c>
      <c r="G1156">
        <f>_xlfn.XLOOKUP(Tanqueos[[#This Row],[PLACA]],[1]Hoja1!$A:$A,[1]Hoja1!$G:$G,0)</f>
        <v>15</v>
      </c>
    </row>
    <row r="1157" spans="1:8" ht="14.5" hidden="1">
      <c r="A1157" s="29">
        <f ca="1">IF(Tanqueos[[#This Row],[PLACA]]="","",IF(Tanqueos[[#This Row],[FECHA]]="",NOW(),Tanqueos[[#This Row],[FECHA]]))</f>
        <v>45851.614879745372</v>
      </c>
      <c r="B1157" s="39" t="s">
        <v>281</v>
      </c>
      <c r="C1157" s="31">
        <v>61746</v>
      </c>
      <c r="D1157" s="56">
        <v>7.4279999999999999</v>
      </c>
      <c r="E1157" t="s">
        <v>218</v>
      </c>
      <c r="G1157">
        <f>_xlfn.XLOOKUP(Tanqueos[[#This Row],[PLACA]],[1]Hoja1!$A:$A,[1]Hoja1!$G:$G,0)</f>
        <v>33</v>
      </c>
    </row>
    <row r="1158" spans="1:8" ht="14.5" hidden="1">
      <c r="A1158" s="29">
        <f ca="1">IF(Tanqueos[[#This Row],[PLACA]]="","",IF(Tanqueos[[#This Row],[FECHA]]="",NOW(),Tanqueos[[#This Row],[FECHA]]))</f>
        <v>45851.648807407408</v>
      </c>
      <c r="B1158" s="39" t="s">
        <v>282</v>
      </c>
      <c r="C1158" s="31">
        <v>154948</v>
      </c>
      <c r="D1158" s="56">
        <v>12</v>
      </c>
      <c r="E1158" t="s">
        <v>283</v>
      </c>
      <c r="G1158">
        <f>_xlfn.XLOOKUP(Tanqueos[[#This Row],[PLACA]],[1]Hoja1!$A:$A,[1]Hoja1!$G:$G,0)</f>
        <v>38</v>
      </c>
    </row>
    <row r="1159" spans="1:8" ht="14.5" hidden="1">
      <c r="A1159" s="29">
        <f ca="1">IF(Tanqueos[[#This Row],[PLACA]]="","",IF(Tanqueos[[#This Row],[FECHA]]="",NOW(),Tanqueos[[#This Row],[FECHA]]))</f>
        <v>45851.70778553241</v>
      </c>
      <c r="B1159" s="39" t="s">
        <v>68</v>
      </c>
      <c r="D1159" s="56">
        <v>5</v>
      </c>
      <c r="E1159" t="s">
        <v>284</v>
      </c>
      <c r="G1159">
        <f>_xlfn.XLOOKUP(Tanqueos[[#This Row],[PLACA]],[1]Hoja1!$A:$A,[1]Hoja1!$G:$G,0)</f>
        <v>33</v>
      </c>
      <c r="H1159" t="s">
        <v>285</v>
      </c>
    </row>
    <row r="1160" spans="1:8" ht="14.5" hidden="1">
      <c r="A1160" s="29">
        <f ca="1">IF(Tanqueos[[#This Row],[PLACA]]="","",IF(Tanqueos[[#This Row],[FECHA]]="",NOW(),Tanqueos[[#This Row],[FECHA]]))</f>
        <v>45851.711093634258</v>
      </c>
      <c r="B1160" s="39" t="s">
        <v>37</v>
      </c>
      <c r="C1160" s="31">
        <v>144693</v>
      </c>
      <c r="D1160" s="56">
        <v>5.9560000000000004</v>
      </c>
      <c r="E1160" t="s">
        <v>286</v>
      </c>
      <c r="G1160">
        <f>_xlfn.XLOOKUP(Tanqueos[[#This Row],[PLACA]],[1]Hoja1!$A:$A,[1]Hoja1!$G:$G,0)</f>
        <v>32</v>
      </c>
    </row>
    <row r="1161" spans="1:8" ht="14.5" hidden="1">
      <c r="A1161" s="29">
        <f ca="1">IF(Tanqueos[[#This Row],[PLACA]]="","",IF(Tanqueos[[#This Row],[FECHA]]="",NOW(),Tanqueos[[#This Row],[FECHA]]))</f>
        <v>45851.748493865744</v>
      </c>
      <c r="B1161" s="39" t="s">
        <v>17</v>
      </c>
      <c r="C1161" s="31">
        <v>644399</v>
      </c>
      <c r="D1161" s="56">
        <v>10</v>
      </c>
      <c r="G1161">
        <f>_xlfn.XLOOKUP(Tanqueos[[#This Row],[PLACA]],[1]Hoja1!$A:$A,[1]Hoja1!$G:$G,0)</f>
        <v>14</v>
      </c>
      <c r="H1161" t="s">
        <v>280</v>
      </c>
    </row>
    <row r="1162" spans="1:8" ht="14.5" hidden="1">
      <c r="A1162" s="29">
        <f ca="1">IF(Tanqueos[[#This Row],[PLACA]]="","",IF(Tanqueos[[#This Row],[FECHA]]="",NOW(),Tanqueos[[#This Row],[FECHA]]))</f>
        <v>45851.749026967591</v>
      </c>
      <c r="B1162" s="39" t="s">
        <v>137</v>
      </c>
      <c r="C1162" s="31">
        <v>75110</v>
      </c>
      <c r="D1162" s="56">
        <v>6</v>
      </c>
      <c r="E1162" t="s">
        <v>287</v>
      </c>
      <c r="G1162">
        <f>_xlfn.XLOOKUP(Tanqueos[[#This Row],[PLACA]],[1]Hoja1!$A:$A,[1]Hoja1!$G:$G,0)</f>
        <v>33</v>
      </c>
      <c r="H1162" s="11" t="s">
        <v>262</v>
      </c>
    </row>
    <row r="1163" spans="1:8" ht="14.5" hidden="1">
      <c r="A1163" s="29">
        <f ca="1">IF(Tanqueos[[#This Row],[PLACA]]="","",IF(Tanqueos[[#This Row],[FECHA]]="",NOW(),Tanqueos[[#This Row],[FECHA]]))</f>
        <v>45851.821051388892</v>
      </c>
      <c r="B1163" s="39" t="s">
        <v>53</v>
      </c>
      <c r="C1163" s="31">
        <v>117636</v>
      </c>
      <c r="D1163" s="56">
        <v>19</v>
      </c>
      <c r="G1163">
        <f>_xlfn.XLOOKUP(Tanqueos[[#This Row],[PLACA]],[1]Hoja1!$A:$A,[1]Hoja1!$G:$G,0)</f>
        <v>20</v>
      </c>
      <c r="H1163" s="11" t="s">
        <v>257</v>
      </c>
    </row>
    <row r="1164" spans="1:8" ht="14.5" hidden="1">
      <c r="A1164" s="29">
        <f ca="1">IF(Tanqueos[[#This Row],[PLACA]]="","",IF(Tanqueos[[#This Row],[FECHA]]="",NOW(),Tanqueos[[#This Row],[FECHA]]))</f>
        <v>45852.132711689817</v>
      </c>
      <c r="B1164" s="39" t="s">
        <v>18</v>
      </c>
      <c r="C1164" s="31">
        <v>160531</v>
      </c>
      <c r="D1164" s="56">
        <v>5</v>
      </c>
      <c r="E1164" t="s">
        <v>218</v>
      </c>
      <c r="G1164">
        <f>_xlfn.XLOOKUP(Tanqueos[[#This Row],[PLACA]],[1]Hoja1!$A:$A,[1]Hoja1!$G:$G,0)</f>
        <v>42</v>
      </c>
      <c r="H1164" t="s">
        <v>268</v>
      </c>
    </row>
    <row r="1165" spans="1:8" ht="14.5" hidden="1">
      <c r="A1165" s="29">
        <f ca="1">IF(Tanqueos[[#This Row],[PLACA]]="","",IF(Tanqueos[[#This Row],[FECHA]]="",NOW(),Tanqueos[[#This Row],[FECHA]]))</f>
        <v>45852.135243287034</v>
      </c>
      <c r="B1165" s="39" t="s">
        <v>24</v>
      </c>
      <c r="C1165" s="31">
        <v>99886</v>
      </c>
      <c r="D1165" s="56">
        <v>10</v>
      </c>
      <c r="G1165">
        <f>_xlfn.XLOOKUP(Tanqueos[[#This Row],[PLACA]],[1]Hoja1!$A:$A,[1]Hoja1!$G:$G,0)</f>
        <v>33</v>
      </c>
      <c r="H1165" t="s">
        <v>266</v>
      </c>
    </row>
    <row r="1166" spans="1:8" ht="14.5" hidden="1">
      <c r="A1166" s="29">
        <f ca="1">IF(Tanqueos[[#This Row],[PLACA]]="","",IF(Tanqueos[[#This Row],[FECHA]]="",NOW(),Tanqueos[[#This Row],[FECHA]]))</f>
        <v>45852.231750694446</v>
      </c>
      <c r="B1166" s="39" t="s">
        <v>15</v>
      </c>
      <c r="C1166" s="31">
        <v>179258</v>
      </c>
      <c r="D1166" s="56">
        <v>37</v>
      </c>
      <c r="E1166" t="s">
        <v>218</v>
      </c>
      <c r="G1166">
        <f>_xlfn.XLOOKUP(Tanqueos[[#This Row],[PLACA]],[1]Hoja1!$A:$A,[1]Hoja1!$G:$G,0)</f>
        <v>16</v>
      </c>
      <c r="H1166" s="11" t="s">
        <v>254</v>
      </c>
    </row>
    <row r="1167" spans="1:8" ht="14.5" hidden="1">
      <c r="A1167" s="29">
        <f ca="1">IF(Tanqueos[[#This Row],[PLACA]]="","",IF(Tanqueos[[#This Row],[FECHA]]="",NOW(),Tanqueos[[#This Row],[FECHA]]))</f>
        <v>45852.265881944448</v>
      </c>
      <c r="B1167" s="39" t="s">
        <v>232</v>
      </c>
      <c r="C1167" s="31">
        <v>340972</v>
      </c>
      <c r="D1167" s="56">
        <v>11</v>
      </c>
      <c r="E1167" t="s">
        <v>218</v>
      </c>
      <c r="G1167">
        <f>_xlfn.XLOOKUP(Tanqueos[[#This Row],[PLACA]],[1]Hoja1!$A:$A,[1]Hoja1!$G:$G,0)</f>
        <v>33</v>
      </c>
      <c r="H1167" t="s">
        <v>234</v>
      </c>
    </row>
    <row r="1168" spans="1:8" ht="14.5" hidden="1">
      <c r="A1168" s="29">
        <f ca="1">IF(Tanqueos[[#This Row],[PLACA]]="","",IF(Tanqueos[[#This Row],[FECHA]]="",NOW(),Tanqueos[[#This Row],[FECHA]]))</f>
        <v>45852.270108101853</v>
      </c>
      <c r="B1168" s="39" t="s">
        <v>8</v>
      </c>
      <c r="C1168" s="31">
        <v>171333</v>
      </c>
      <c r="D1168" s="56">
        <v>6.5270000000000001</v>
      </c>
      <c r="E1168" t="s">
        <v>218</v>
      </c>
      <c r="G1168">
        <f>_xlfn.XLOOKUP(Tanqueos[[#This Row],[PLACA]],[1]Hoja1!$A:$A,[1]Hoja1!$G:$G,0)</f>
        <v>42</v>
      </c>
      <c r="H1168" t="s">
        <v>288</v>
      </c>
    </row>
    <row r="1169" spans="1:8" ht="14.5" hidden="1">
      <c r="A1169" s="29">
        <f ca="1">IF(Tanqueos[[#This Row],[PLACA]]="","",IF(Tanqueos[[#This Row],[FECHA]]="",NOW(),Tanqueos[[#This Row],[FECHA]]))</f>
        <v>45852.270973379629</v>
      </c>
      <c r="B1169" s="39" t="s">
        <v>148</v>
      </c>
      <c r="C1169" s="31">
        <v>193916</v>
      </c>
      <c r="D1169" s="56">
        <v>26</v>
      </c>
      <c r="G1169">
        <f>_xlfn.XLOOKUP(Tanqueos[[#This Row],[PLACA]],[1]Hoja1!$A:$A,[1]Hoja1!$G:$G,0)</f>
        <v>15</v>
      </c>
      <c r="H1169" t="s">
        <v>289</v>
      </c>
    </row>
    <row r="1170" spans="1:8" ht="14.5" hidden="1">
      <c r="A1170" s="29">
        <f ca="1">IF(Tanqueos[[#This Row],[PLACA]]="","",IF(Tanqueos[[#This Row],[FECHA]]="",NOW(),Tanqueos[[#This Row],[FECHA]]))</f>
        <v>45852.272812152776</v>
      </c>
      <c r="B1170" s="39" t="s">
        <v>73</v>
      </c>
      <c r="C1170" s="31">
        <v>172585</v>
      </c>
      <c r="D1170" s="56">
        <v>10</v>
      </c>
      <c r="G1170">
        <f>_xlfn.XLOOKUP(Tanqueos[[#This Row],[PLACA]],[1]Hoja1!$A:$A,[1]Hoja1!$G:$G,0)</f>
        <v>38</v>
      </c>
      <c r="H1170" t="s">
        <v>175</v>
      </c>
    </row>
    <row r="1171" spans="1:8" ht="14.5" hidden="1">
      <c r="A1171" s="29">
        <f ca="1">IF(Tanqueos[[#This Row],[PLACA]]="","",IF(Tanqueos[[#This Row],[FECHA]]="",NOW(),Tanqueos[[#This Row],[FECHA]]))</f>
        <v>45852.281296064815</v>
      </c>
      <c r="B1171" s="39" t="s">
        <v>134</v>
      </c>
      <c r="C1171" s="31">
        <v>432953</v>
      </c>
      <c r="D1171" s="56">
        <v>50</v>
      </c>
      <c r="G1171">
        <f>_xlfn.XLOOKUP(Tanqueos[[#This Row],[PLACA]],[1]Hoja1!$A:$A,[1]Hoja1!$G:$G,0)</f>
        <v>12</v>
      </c>
      <c r="H1171" s="11" t="s">
        <v>249</v>
      </c>
    </row>
    <row r="1172" spans="1:8" ht="14.5" hidden="1">
      <c r="A1172" s="29">
        <f ca="1">IF(Tanqueos[[#This Row],[PLACA]]="","",IF(Tanqueos[[#This Row],[FECHA]]="",NOW(),Tanqueos[[#This Row],[FECHA]]))</f>
        <v>45852.296068634256</v>
      </c>
      <c r="B1172" s="39" t="s">
        <v>17</v>
      </c>
      <c r="C1172" s="31">
        <v>644712</v>
      </c>
      <c r="D1172" s="56">
        <v>30</v>
      </c>
      <c r="G1172">
        <f>_xlfn.XLOOKUP(Tanqueos[[#This Row],[PLACA]],[1]Hoja1!$A:$A,[1]Hoja1!$G:$G,0)</f>
        <v>14</v>
      </c>
      <c r="H1172" t="s">
        <v>280</v>
      </c>
    </row>
    <row r="1173" spans="1:8" ht="14.5" hidden="1">
      <c r="A1173" s="29">
        <f ca="1">IF(Tanqueos[[#This Row],[PLACA]]="","",IF(Tanqueos[[#This Row],[FECHA]]="",NOW(),Tanqueos[[#This Row],[FECHA]]))</f>
        <v>45852.302362615737</v>
      </c>
      <c r="B1173" s="39" t="s">
        <v>53</v>
      </c>
      <c r="C1173" s="31">
        <v>117636</v>
      </c>
      <c r="D1173" s="56">
        <v>20</v>
      </c>
      <c r="G1173">
        <f>_xlfn.XLOOKUP(Tanqueos[[#This Row],[PLACA]],[1]Hoja1!$A:$A,[1]Hoja1!$G:$G,0)</f>
        <v>20</v>
      </c>
      <c r="H1173" s="11" t="s">
        <v>257</v>
      </c>
    </row>
    <row r="1174" spans="1:8" ht="14.5" hidden="1">
      <c r="A1174" s="29">
        <f ca="1">IF(Tanqueos[[#This Row],[PLACA]]="","",IF(Tanqueos[[#This Row],[FECHA]]="",NOW(),Tanqueos[[#This Row],[FECHA]]))</f>
        <v>45852.329641319448</v>
      </c>
      <c r="B1174" s="39" t="s">
        <v>37</v>
      </c>
      <c r="C1174" s="31">
        <v>144841</v>
      </c>
      <c r="D1174" s="56">
        <v>9.3179999999999996</v>
      </c>
      <c r="E1174" t="s">
        <v>218</v>
      </c>
      <c r="G1174">
        <f>_xlfn.XLOOKUP(Tanqueos[[#This Row],[PLACA]],[1]Hoja1!$A:$A,[1]Hoja1!$G:$G,0)</f>
        <v>32</v>
      </c>
      <c r="H1174" t="s">
        <v>199</v>
      </c>
    </row>
    <row r="1175" spans="1:8" ht="14.5" hidden="1">
      <c r="A1175" s="29">
        <f ca="1">IF(Tanqueos[[#This Row],[PLACA]]="","",IF(Tanqueos[[#This Row],[FECHA]]="",NOW(),Tanqueos[[#This Row],[FECHA]]))</f>
        <v>45852.337011689815</v>
      </c>
      <c r="B1175" s="39" t="s">
        <v>36</v>
      </c>
      <c r="C1175" s="31">
        <v>94872</v>
      </c>
      <c r="D1175" s="56">
        <v>8</v>
      </c>
      <c r="E1175" t="s">
        <v>218</v>
      </c>
      <c r="G1175">
        <f>_xlfn.XLOOKUP(Tanqueos[[#This Row],[PLACA]],[1]Hoja1!$A:$A,[1]Hoja1!$G:$G,0)</f>
        <v>32</v>
      </c>
      <c r="H1175" t="s">
        <v>194</v>
      </c>
    </row>
    <row r="1176" spans="1:8" ht="14.5" hidden="1">
      <c r="A1176" s="29">
        <f ca="1">IF(Tanqueos[[#This Row],[PLACA]]="","",IF(Tanqueos[[#This Row],[FECHA]]="",NOW(),Tanqueos[[#This Row],[FECHA]]))</f>
        <v>45852.359240393518</v>
      </c>
      <c r="B1176" s="39" t="s">
        <v>27</v>
      </c>
      <c r="C1176" s="31">
        <v>200106</v>
      </c>
      <c r="D1176" s="56">
        <v>11</v>
      </c>
      <c r="E1176" t="s">
        <v>218</v>
      </c>
      <c r="G1176">
        <f>_xlfn.XLOOKUP(Tanqueos[[#This Row],[PLACA]],[1]Hoja1!$A:$A,[1]Hoja1!$G:$G,0)</f>
        <v>35</v>
      </c>
      <c r="H1176" t="s">
        <v>261</v>
      </c>
    </row>
    <row r="1177" spans="1:8" ht="14.5" hidden="1">
      <c r="A1177" s="29">
        <f ca="1">IF(Tanqueos[[#This Row],[PLACA]]="","",IF(Tanqueos[[#This Row],[FECHA]]="",NOW(),Tanqueos[[#This Row],[FECHA]]))</f>
        <v>45852.367831249998</v>
      </c>
      <c r="B1177" s="39" t="s">
        <v>120</v>
      </c>
      <c r="C1177" s="31">
        <v>329732</v>
      </c>
      <c r="D1177" s="56">
        <v>16</v>
      </c>
      <c r="E1177" t="s">
        <v>218</v>
      </c>
      <c r="G1177">
        <f>_xlfn.XLOOKUP(Tanqueos[[#This Row],[PLACA]],[1]Hoja1!$A:$A,[1]Hoja1!$G:$G,0)</f>
        <v>38</v>
      </c>
      <c r="H1177" s="11" t="s">
        <v>227</v>
      </c>
    </row>
    <row r="1178" spans="1:8" ht="14.5" hidden="1">
      <c r="A1178" s="29">
        <f ca="1">IF(Tanqueos[[#This Row],[PLACA]]="","",IF(Tanqueos[[#This Row],[FECHA]]="",NOW(),Tanqueos[[#This Row],[FECHA]]))</f>
        <v>45852.369638657408</v>
      </c>
      <c r="B1178" s="39" t="s">
        <v>66</v>
      </c>
      <c r="C1178" s="31">
        <v>197276</v>
      </c>
      <c r="D1178" s="56">
        <v>11</v>
      </c>
      <c r="G1178">
        <f>_xlfn.XLOOKUP(Tanqueos[[#This Row],[PLACA]],[1]Hoja1!$A:$A,[1]Hoja1!$G:$G,0)</f>
        <v>33</v>
      </c>
      <c r="H1178" s="11" t="s">
        <v>252</v>
      </c>
    </row>
    <row r="1179" spans="1:8" ht="14.5" hidden="1">
      <c r="A1179" s="29">
        <f ca="1">IF(Tanqueos[[#This Row],[PLACA]]="","",IF(Tanqueos[[#This Row],[FECHA]]="",NOW(),Tanqueos[[#This Row],[FECHA]]))</f>
        <v>45852.377695370371</v>
      </c>
      <c r="B1179" s="39" t="s">
        <v>290</v>
      </c>
      <c r="C1179" s="31">
        <v>449285</v>
      </c>
      <c r="D1179" s="56"/>
      <c r="E1179" t="s">
        <v>291</v>
      </c>
      <c r="G1179">
        <f>_xlfn.XLOOKUP(Tanqueos[[#This Row],[PLACA]],[1]Hoja1!$A:$A,[1]Hoja1!$G:$G,0)</f>
        <v>21</v>
      </c>
      <c r="H1179" t="s">
        <v>267</v>
      </c>
    </row>
    <row r="1180" spans="1:8" ht="14.5" hidden="1">
      <c r="A1180" s="29">
        <f ca="1">IF(Tanqueos[[#This Row],[PLACA]]="","",IF(Tanqueos[[#This Row],[FECHA]]="",NOW(),Tanqueos[[#This Row],[FECHA]]))</f>
        <v>45852.381835069442</v>
      </c>
      <c r="B1180" s="39" t="s">
        <v>33</v>
      </c>
      <c r="C1180" s="31">
        <v>315412</v>
      </c>
      <c r="D1180" s="56">
        <v>10</v>
      </c>
      <c r="G1180">
        <f>_xlfn.XLOOKUP(Tanqueos[[#This Row],[PLACA]],[1]Hoja1!$A:$A,[1]Hoja1!$G:$G,0)</f>
        <v>21</v>
      </c>
      <c r="H1180" t="s">
        <v>292</v>
      </c>
    </row>
    <row r="1181" spans="1:8" ht="14.5" hidden="1">
      <c r="A1181" s="29">
        <f ca="1">IF(Tanqueos[[#This Row],[PLACA]]="","",IF(Tanqueos[[#This Row],[FECHA]]="",NOW(),Tanqueos[[#This Row],[FECHA]]))</f>
        <v>45852.536142129633</v>
      </c>
      <c r="B1181" s="39" t="s">
        <v>62</v>
      </c>
      <c r="C1181" s="31">
        <v>199416</v>
      </c>
      <c r="D1181" s="56">
        <v>9</v>
      </c>
      <c r="G1181">
        <f>_xlfn.XLOOKUP(Tanqueos[[#This Row],[PLACA]],[1]Hoja1!$A:$A,[1]Hoja1!$G:$G,0)</f>
        <v>39</v>
      </c>
      <c r="H1181" s="11" t="s">
        <v>243</v>
      </c>
    </row>
    <row r="1182" spans="1:8" ht="14.5" hidden="1">
      <c r="A1182" s="29">
        <f ca="1">IF(Tanqueos[[#This Row],[PLACA]]="","",IF(Tanqueos[[#This Row],[FECHA]]="",NOW(),Tanqueos[[#This Row],[FECHA]]))</f>
        <v>45852.536146643521</v>
      </c>
      <c r="B1182" s="39" t="s">
        <v>28</v>
      </c>
      <c r="C1182" s="31">
        <v>218491</v>
      </c>
      <c r="D1182" s="56">
        <v>7</v>
      </c>
      <c r="E1182" t="s">
        <v>218</v>
      </c>
      <c r="G1182">
        <f>_xlfn.XLOOKUP(Tanqueos[[#This Row],[PLACA]],[1]Hoja1!$A:$A,[1]Hoja1!$G:$G,0)</f>
        <v>43</v>
      </c>
    </row>
    <row r="1183" spans="1:8" ht="14.5" hidden="1">
      <c r="A1183" s="29">
        <f ca="1">IF(Tanqueos[[#This Row],[PLACA]]="","",IF(Tanqueos[[#This Row],[FECHA]]="",NOW(),Tanqueos[[#This Row],[FECHA]]))</f>
        <v>45852.536147106483</v>
      </c>
      <c r="B1183" s="39" t="s">
        <v>21</v>
      </c>
      <c r="C1183" s="31">
        <v>62998</v>
      </c>
      <c r="D1183" s="56">
        <v>9</v>
      </c>
      <c r="G1183">
        <f>_xlfn.XLOOKUP(Tanqueos[[#This Row],[PLACA]],[1]Hoja1!$A:$A,[1]Hoja1!$G:$G,0)</f>
        <v>33</v>
      </c>
      <c r="H1183" s="11" t="s">
        <v>193</v>
      </c>
    </row>
    <row r="1184" spans="1:8" ht="14.5" hidden="1">
      <c r="A1184" s="29">
        <f ca="1">IF(Tanqueos[[#This Row],[PLACA]]="","",IF(Tanqueos[[#This Row],[FECHA]]="",NOW(),Tanqueos[[#This Row],[FECHA]]))</f>
        <v>45852.536147685183</v>
      </c>
      <c r="B1184" s="39" t="s">
        <v>11</v>
      </c>
      <c r="C1184" s="31">
        <v>55442</v>
      </c>
      <c r="D1184" s="56">
        <v>10</v>
      </c>
      <c r="G1184">
        <f>_xlfn.XLOOKUP(Tanqueos[[#This Row],[PLACA]],[1]Hoja1!$A:$A,[1]Hoja1!$G:$G,0)</f>
        <v>35</v>
      </c>
      <c r="H1184" s="11" t="s">
        <v>256</v>
      </c>
    </row>
    <row r="1185" spans="1:8" ht="14.5" hidden="1">
      <c r="A1185" s="29">
        <f ca="1">IF(Tanqueos[[#This Row],[PLACA]]="","",IF(Tanqueos[[#This Row],[FECHA]]="",NOW(),Tanqueos[[#This Row],[FECHA]]))</f>
        <v>45852.536148495368</v>
      </c>
      <c r="B1185" s="39" t="s">
        <v>282</v>
      </c>
      <c r="C1185" s="31">
        <v>155355</v>
      </c>
      <c r="D1185" s="56">
        <v>12</v>
      </c>
      <c r="E1185" t="s">
        <v>283</v>
      </c>
      <c r="G1185">
        <f>_xlfn.XLOOKUP(Tanqueos[[#This Row],[PLACA]],[1]Hoja1!$A:$A,[1]Hoja1!$G:$G,0)</f>
        <v>38</v>
      </c>
    </row>
    <row r="1186" spans="1:8" ht="14.5" hidden="1">
      <c r="A1186" s="29">
        <f ca="1">IF(Tanqueos[[#This Row],[PLACA]]="","",IF(Tanqueos[[#This Row],[FECHA]]="",NOW(),Tanqueos[[#This Row],[FECHA]]))</f>
        <v>45852.536149189815</v>
      </c>
      <c r="B1186" s="39" t="s">
        <v>45</v>
      </c>
      <c r="C1186" s="33">
        <v>170800</v>
      </c>
      <c r="D1186" s="56">
        <v>10</v>
      </c>
      <c r="E1186" t="s">
        <v>218</v>
      </c>
      <c r="G1186">
        <f>_xlfn.XLOOKUP(Tanqueos[[#This Row],[PLACA]],[1]Hoja1!$A:$A,[1]Hoja1!$G:$G,0)</f>
        <v>29</v>
      </c>
      <c r="H1186" s="11" t="s">
        <v>197</v>
      </c>
    </row>
    <row r="1187" spans="1:8" ht="14.5" hidden="1">
      <c r="A1187" s="29">
        <f ca="1">IF(Tanqueos[[#This Row],[PLACA]]="","",IF(Tanqueos[[#This Row],[FECHA]]="",NOW(),Tanqueos[[#This Row],[FECHA]]))</f>
        <v>45852.584575231478</v>
      </c>
      <c r="B1187" s="39" t="s">
        <v>63</v>
      </c>
      <c r="C1187" s="31">
        <v>14906</v>
      </c>
      <c r="D1187" s="56">
        <v>9</v>
      </c>
      <c r="E1187" t="s">
        <v>218</v>
      </c>
      <c r="G1187">
        <f>_xlfn.XLOOKUP(Tanqueos[[#This Row],[PLACA]],[1]Hoja1!$A:$A,[1]Hoja1!$G:$G,0)</f>
        <v>38</v>
      </c>
      <c r="H1187" s="11" t="s">
        <v>230</v>
      </c>
    </row>
    <row r="1188" spans="1:8" ht="14.5" hidden="1">
      <c r="A1188" s="29">
        <f ca="1">IF(Tanqueos[[#This Row],[PLACA]]="","",IF(Tanqueos[[#This Row],[FECHA]]="",NOW(),Tanqueos[[#This Row],[FECHA]]))</f>
        <v>45852.584575694447</v>
      </c>
      <c r="B1188" s="39" t="s">
        <v>25</v>
      </c>
      <c r="C1188" s="31">
        <v>238339</v>
      </c>
      <c r="D1188" s="56">
        <v>11</v>
      </c>
      <c r="G1188">
        <f>_xlfn.XLOOKUP(Tanqueos[[#This Row],[PLACA]],[1]Hoja1!$A:$A,[1]Hoja1!$G:$G,0)</f>
        <v>33</v>
      </c>
      <c r="H1188" s="11" t="s">
        <v>260</v>
      </c>
    </row>
    <row r="1189" spans="1:8" ht="14.5" hidden="1">
      <c r="A1189" s="29">
        <f ca="1">IF(Tanqueos[[#This Row],[PLACA]]="","",IF(Tanqueos[[#This Row],[FECHA]]="",NOW(),Tanqueos[[#This Row],[FECHA]]))</f>
        <v>45852.589826388888</v>
      </c>
      <c r="B1189" s="39" t="s">
        <v>59</v>
      </c>
      <c r="C1189" s="31">
        <v>278406</v>
      </c>
      <c r="D1189" s="56">
        <v>14</v>
      </c>
      <c r="E1189" t="s">
        <v>218</v>
      </c>
      <c r="G1189">
        <f>_xlfn.XLOOKUP(Tanqueos[[#This Row],[PLACA]],[1]Hoja1!$A:$A,[1]Hoja1!$G:$G,0)</f>
        <v>28</v>
      </c>
      <c r="H1189" t="s">
        <v>293</v>
      </c>
    </row>
    <row r="1190" spans="1:8" ht="14.5" hidden="1">
      <c r="A1190" s="29">
        <f ca="1">IF(Tanqueos[[#This Row],[PLACA]]="","",IF(Tanqueos[[#This Row],[FECHA]]="",NOW(),Tanqueos[[#This Row],[FECHA]]))</f>
        <v>45852.592046412035</v>
      </c>
      <c r="B1190" s="39" t="s">
        <v>53</v>
      </c>
      <c r="C1190" s="31">
        <v>117636</v>
      </c>
      <c r="D1190" s="56">
        <v>17</v>
      </c>
      <c r="G1190">
        <f>_xlfn.XLOOKUP(Tanqueos[[#This Row],[PLACA]],[1]Hoja1!$A:$A,[1]Hoja1!$G:$G,0)</f>
        <v>20</v>
      </c>
      <c r="H1190" s="11" t="s">
        <v>257</v>
      </c>
    </row>
    <row r="1191" spans="1:8" ht="14.5" hidden="1">
      <c r="A1191" s="29">
        <f ca="1">IF(Tanqueos[[#This Row],[PLACA]]="","",IF(Tanqueos[[#This Row],[FECHA]]="",NOW(),Tanqueos[[#This Row],[FECHA]]))</f>
        <v>45852.594838657409</v>
      </c>
      <c r="B1191" s="39" t="s">
        <v>41</v>
      </c>
      <c r="C1191" s="31">
        <v>55728</v>
      </c>
      <c r="D1191" s="56">
        <v>12</v>
      </c>
      <c r="E1191" t="s">
        <v>81</v>
      </c>
      <c r="G1191">
        <f>_xlfn.XLOOKUP(Tanqueos[[#This Row],[PLACA]],[1]Hoja1!$A:$A,[1]Hoja1!$G:$G,0)</f>
        <v>33</v>
      </c>
      <c r="H1191" s="11" t="s">
        <v>250</v>
      </c>
    </row>
    <row r="1192" spans="1:8" ht="14.5" hidden="1">
      <c r="A1192" s="29">
        <f ca="1">IF(Tanqueos[[#This Row],[PLACA]]="","",IF(Tanqueos[[#This Row],[FECHA]]="",NOW(),Tanqueos[[#This Row],[FECHA]]))</f>
        <v>45852.625616203703</v>
      </c>
      <c r="B1192" s="39" t="s">
        <v>29</v>
      </c>
      <c r="C1192" s="31">
        <v>416832</v>
      </c>
      <c r="D1192" s="55">
        <v>12</v>
      </c>
      <c r="E1192" s="6" t="s">
        <v>81</v>
      </c>
      <c r="G1192">
        <f>_xlfn.XLOOKUP(Tanqueos[[#This Row],[PLACA]],[1]Hoja1!$A:$A,[1]Hoja1!$G:$G,0)</f>
        <v>33</v>
      </c>
      <c r="H1192" t="s">
        <v>180</v>
      </c>
    </row>
    <row r="1193" spans="1:8" ht="14.5" hidden="1">
      <c r="A1193" s="29">
        <f ca="1">IF(Tanqueos[[#This Row],[PLACA]]="","",IF(Tanqueos[[#This Row],[FECHA]]="",NOW(),Tanqueos[[#This Row],[FECHA]]))</f>
        <v>45852.633674652781</v>
      </c>
      <c r="B1193" s="39" t="s">
        <v>26</v>
      </c>
      <c r="C1193" s="31">
        <v>627670</v>
      </c>
      <c r="D1193" s="56">
        <v>10</v>
      </c>
      <c r="E1193" s="6" t="s">
        <v>81</v>
      </c>
      <c r="G1193">
        <f>_xlfn.XLOOKUP(Tanqueos[[#This Row],[PLACA]],[1]Hoja1!$A:$A,[1]Hoja1!$G:$G,0)</f>
        <v>17</v>
      </c>
      <c r="H1193" s="11" t="s">
        <v>228</v>
      </c>
    </row>
    <row r="1194" spans="1:8" ht="14.5" hidden="1">
      <c r="A1194" s="29">
        <f ca="1">IF(Tanqueos[[#This Row],[PLACA]]="","",IF(Tanqueos[[#This Row],[FECHA]]="",NOW(),Tanqueos[[#This Row],[FECHA]]))</f>
        <v>45852.645757175924</v>
      </c>
      <c r="B1194" s="39" t="s">
        <v>18</v>
      </c>
      <c r="C1194" s="31">
        <v>160840</v>
      </c>
      <c r="D1194" s="56">
        <v>7</v>
      </c>
      <c r="E1194" t="s">
        <v>294</v>
      </c>
      <c r="G1194">
        <f>_xlfn.XLOOKUP(Tanqueos[[#This Row],[PLACA]],[1]Hoja1!$A:$A,[1]Hoja1!$G:$G,0)</f>
        <v>42</v>
      </c>
    </row>
    <row r="1195" spans="1:8" ht="14.5" hidden="1">
      <c r="A1195" s="29">
        <f ca="1">IF(Tanqueos[[#This Row],[PLACA]]="","",IF(Tanqueos[[#This Row],[FECHA]]="",NOW(),Tanqueos[[#This Row],[FECHA]]))</f>
        <v>45852.647647337966</v>
      </c>
      <c r="B1195" s="39" t="s">
        <v>93</v>
      </c>
      <c r="C1195" s="31">
        <v>409332</v>
      </c>
      <c r="D1195" s="56">
        <v>10</v>
      </c>
      <c r="E1195" t="s">
        <v>295</v>
      </c>
      <c r="G1195">
        <f>_xlfn.XLOOKUP(Tanqueos[[#This Row],[PLACA]],[1]Hoja1!$A:$A,[1]Hoja1!$G:$G,0)</f>
        <v>30</v>
      </c>
    </row>
    <row r="1196" spans="1:8" ht="14.5" hidden="1">
      <c r="A1196" s="29">
        <f ca="1">IF(Tanqueos[[#This Row],[PLACA]]="","",IF(Tanqueos[[#This Row],[FECHA]]="",NOW(),Tanqueos[[#This Row],[FECHA]]))</f>
        <v>45852.668357754628</v>
      </c>
      <c r="B1196" s="39" t="s">
        <v>38</v>
      </c>
      <c r="C1196" s="31">
        <v>450959</v>
      </c>
      <c r="D1196" s="56">
        <v>30</v>
      </c>
      <c r="E1196" s="6" t="s">
        <v>81</v>
      </c>
      <c r="G1196">
        <f>_xlfn.XLOOKUP(Tanqueos[[#This Row],[PLACA]],[1]Hoja1!$A:$A,[1]Hoja1!$G:$G,0)</f>
        <v>15</v>
      </c>
      <c r="H1196" t="s">
        <v>263</v>
      </c>
    </row>
    <row r="1197" spans="1:8" ht="14.5" hidden="1">
      <c r="A1197" s="29">
        <f ca="1">IF(Tanqueos[[#This Row],[PLACA]]="","",IF(Tanqueos[[#This Row],[FECHA]]="",NOW(),Tanqueos[[#This Row],[FECHA]]))</f>
        <v>45852.672032060182</v>
      </c>
      <c r="B1197" s="39" t="s">
        <v>67</v>
      </c>
      <c r="C1197" s="31">
        <v>996113</v>
      </c>
      <c r="D1197" s="56">
        <v>23</v>
      </c>
      <c r="E1197" t="s">
        <v>81</v>
      </c>
      <c r="G1197">
        <f>_xlfn.XLOOKUP(Tanqueos[[#This Row],[PLACA]],[1]Hoja1!$A:$A,[1]Hoja1!$G:$G,0)</f>
        <v>19</v>
      </c>
      <c r="H1197" t="s">
        <v>296</v>
      </c>
    </row>
    <row r="1198" spans="1:8" ht="14.5" hidden="1">
      <c r="A1198" s="29">
        <f ca="1">IF(Tanqueos[[#This Row],[PLACA]]="","",IF(Tanqueos[[#This Row],[FECHA]]="",NOW(),Tanqueos[[#This Row],[FECHA]]))</f>
        <v>45852.681317824077</v>
      </c>
      <c r="B1198" s="39" t="s">
        <v>10</v>
      </c>
      <c r="C1198" s="31">
        <v>144947</v>
      </c>
      <c r="D1198" s="56">
        <v>8</v>
      </c>
      <c r="G1198">
        <f>_xlfn.XLOOKUP(Tanqueos[[#This Row],[PLACA]],[1]Hoja1!$A:$A,[1]Hoja1!$G:$G,0)</f>
        <v>40</v>
      </c>
      <c r="H1198" s="11" t="s">
        <v>177</v>
      </c>
    </row>
    <row r="1199" spans="1:8" ht="14.5" hidden="1">
      <c r="A1199" s="29">
        <f ca="1">IF(Tanqueos[[#This Row],[PLACA]]="","",IF(Tanqueos[[#This Row],[FECHA]]="",NOW(),Tanqueos[[#This Row],[FECHA]]))</f>
        <v>45852.689789814816</v>
      </c>
      <c r="B1199" s="39" t="s">
        <v>8</v>
      </c>
      <c r="C1199" s="31">
        <v>171439</v>
      </c>
      <c r="D1199" s="56">
        <v>3</v>
      </c>
      <c r="E1199" t="s">
        <v>297</v>
      </c>
      <c r="G1199">
        <f>_xlfn.XLOOKUP(Tanqueos[[#This Row],[PLACA]],[1]Hoja1!$A:$A,[1]Hoja1!$G:$G,0)</f>
        <v>42</v>
      </c>
    </row>
    <row r="1200" spans="1:8" ht="14.5" hidden="1">
      <c r="A1200" s="29">
        <f ca="1">IF(Tanqueos[[#This Row],[PLACA]]="","",IF(Tanqueos[[#This Row],[FECHA]]="",NOW(),Tanqueos[[#This Row],[FECHA]]))</f>
        <v>45852.6936255787</v>
      </c>
      <c r="B1200" s="39" t="s">
        <v>281</v>
      </c>
      <c r="C1200" s="31">
        <v>62073</v>
      </c>
      <c r="D1200" s="56">
        <v>10</v>
      </c>
      <c r="E1200" t="s">
        <v>81</v>
      </c>
      <c r="G1200">
        <f>_xlfn.XLOOKUP(Tanqueos[[#This Row],[PLACA]],[1]Hoja1!$A:$A,[1]Hoja1!$G:$G,0)</f>
        <v>33</v>
      </c>
    </row>
    <row r="1201" spans="1:8" ht="14.5">
      <c r="A1201" s="29">
        <f ca="1">IF(Tanqueos[[#This Row],[PLACA]]="","",IF(Tanqueos[[#This Row],[FECHA]]="",NOW(),Tanqueos[[#This Row],[FECHA]]))</f>
        <v>45852.694263310186</v>
      </c>
      <c r="B1201" s="39" t="s">
        <v>49</v>
      </c>
      <c r="C1201" s="31">
        <v>55466</v>
      </c>
      <c r="D1201" s="56">
        <v>11</v>
      </c>
      <c r="E1201" t="s">
        <v>81</v>
      </c>
      <c r="G1201">
        <f>_xlfn.XLOOKUP(Tanqueos[[#This Row],[PLACA]],[1]Hoja1!$A:$A,[1]Hoja1!$G:$G,0)</f>
        <v>35</v>
      </c>
    </row>
    <row r="1202" spans="1:8" ht="14.5" hidden="1">
      <c r="A1202" s="29">
        <f ca="1">IF(Tanqueos[[#This Row],[PLACA]]="","",IF(Tanqueos[[#This Row],[FECHA]]="",NOW(),Tanqueos[[#This Row],[FECHA]]))</f>
        <v>45852.701932870368</v>
      </c>
      <c r="B1202" s="39" t="s">
        <v>70</v>
      </c>
      <c r="C1202" s="31">
        <v>238869</v>
      </c>
      <c r="D1202" s="56">
        <v>5</v>
      </c>
      <c r="G1202">
        <f>_xlfn.XLOOKUP(Tanqueos[[#This Row],[PLACA]],[1]Hoja1!$A:$A,[1]Hoja1!$G:$G,0)</f>
        <v>33</v>
      </c>
    </row>
    <row r="1203" spans="1:8" ht="14.5" hidden="1">
      <c r="A1203" s="29">
        <f ca="1">IF(Tanqueos[[#This Row],[PLACA]]="","",IF(Tanqueos[[#This Row],[FECHA]]="",NOW(),Tanqueos[[#This Row],[FECHA]]))</f>
        <v>45852.710178472225</v>
      </c>
      <c r="B1203" s="39" t="s">
        <v>99</v>
      </c>
      <c r="C1203" s="31">
        <v>17811</v>
      </c>
      <c r="D1203" s="56">
        <v>9</v>
      </c>
      <c r="G1203">
        <f>_xlfn.XLOOKUP(Tanqueos[[#This Row],[PLACA]],[1]Hoja1!$A:$A,[1]Hoja1!$G:$G,0)</f>
        <v>32</v>
      </c>
    </row>
    <row r="1204" spans="1:8" ht="14.5" hidden="1">
      <c r="A1204" s="29">
        <f ca="1">IF(Tanqueos[[#This Row],[PLACA]]="","",IF(Tanqueos[[#This Row],[FECHA]]="",NOW(),Tanqueos[[#This Row],[FECHA]]))</f>
        <v>45852.712296759259</v>
      </c>
      <c r="B1204" s="39" t="s">
        <v>20</v>
      </c>
      <c r="C1204" s="31">
        <v>205601</v>
      </c>
      <c r="D1204" s="56">
        <v>10</v>
      </c>
      <c r="G1204">
        <f>_xlfn.XLOOKUP(Tanqueos[[#This Row],[PLACA]],[1]Hoja1!$A:$A,[1]Hoja1!$G:$G,0)</f>
        <v>26</v>
      </c>
    </row>
    <row r="1205" spans="1:8" ht="14.5" hidden="1">
      <c r="A1205" s="29">
        <f ca="1">IF(Tanqueos[[#This Row],[PLACA]]="","",IF(Tanqueos[[#This Row],[FECHA]]="",NOW(),Tanqueos[[#This Row],[FECHA]]))</f>
        <v>45852.712807754629</v>
      </c>
      <c r="B1205" s="39" t="s">
        <v>52</v>
      </c>
      <c r="C1205" s="31">
        <v>33175</v>
      </c>
      <c r="D1205" s="56">
        <v>4</v>
      </c>
      <c r="E1205" t="s">
        <v>298</v>
      </c>
      <c r="G1205">
        <f>_xlfn.XLOOKUP(Tanqueos[[#This Row],[PLACA]],[1]Hoja1!$A:$A,[1]Hoja1!$G:$G,0)</f>
        <v>33</v>
      </c>
    </row>
    <row r="1206" spans="1:8" ht="14.5" hidden="1">
      <c r="A1206" s="29">
        <f ca="1">IF(Tanqueos[[#This Row],[PLACA]]="","",IF(Tanqueos[[#This Row],[FECHA]]="",NOW(),Tanqueos[[#This Row],[FECHA]]))</f>
        <v>45852.715595254631</v>
      </c>
      <c r="B1206" s="39" t="s">
        <v>156</v>
      </c>
      <c r="C1206" s="31">
        <v>104676</v>
      </c>
      <c r="D1206" s="56">
        <v>8</v>
      </c>
      <c r="G1206">
        <f>_xlfn.XLOOKUP(Tanqueos[[#This Row],[PLACA]],[1]Hoja1!$A:$A,[1]Hoja1!$G:$G,0)</f>
        <v>35</v>
      </c>
    </row>
    <row r="1207" spans="1:8" ht="14.5" hidden="1">
      <c r="A1207" s="29">
        <f ca="1">IF(Tanqueos[[#This Row],[PLACA]]="","",IF(Tanqueos[[#This Row],[FECHA]]="",NOW(),Tanqueos[[#This Row],[FECHA]]))</f>
        <v>45852.731840856482</v>
      </c>
      <c r="B1207" s="39" t="s">
        <v>134</v>
      </c>
      <c r="C1207" s="31">
        <v>433073</v>
      </c>
      <c r="D1207" s="56">
        <v>10</v>
      </c>
      <c r="G1207">
        <f>_xlfn.XLOOKUP(Tanqueos[[#This Row],[PLACA]],[1]Hoja1!$A:$A,[1]Hoja1!$G:$G,0)</f>
        <v>12</v>
      </c>
    </row>
    <row r="1208" spans="1:8" ht="14.5" hidden="1">
      <c r="A1208" s="29">
        <f ca="1">IF(Tanqueos[[#This Row],[PLACA]]="","",IF(Tanqueos[[#This Row],[FECHA]]="",NOW(),Tanqueos[[#This Row],[FECHA]]))</f>
        <v>45852.743257175927</v>
      </c>
      <c r="B1208" s="39" t="s">
        <v>60</v>
      </c>
      <c r="C1208" s="31">
        <v>575796</v>
      </c>
      <c r="D1208" s="56">
        <v>11</v>
      </c>
      <c r="G1208">
        <f>_xlfn.XLOOKUP(Tanqueos[[#This Row],[PLACA]],[1]Hoja1!$A:$A,[1]Hoja1!$G:$G,0)</f>
        <v>29</v>
      </c>
    </row>
    <row r="1209" spans="1:8" ht="14.5" hidden="1">
      <c r="A1209" s="29">
        <f ca="1">IF(Tanqueos[[#This Row],[PLACA]]="","",IF(Tanqueos[[#This Row],[FECHA]]="",NOW(),Tanqueos[[#This Row],[FECHA]]))</f>
        <v>45852.74954513889</v>
      </c>
      <c r="B1209" s="39" t="s">
        <v>30</v>
      </c>
      <c r="C1209" s="31">
        <v>83532</v>
      </c>
      <c r="D1209" s="56">
        <v>6</v>
      </c>
      <c r="G1209">
        <f>_xlfn.XLOOKUP(Tanqueos[[#This Row],[PLACA]],[1]Hoja1!$A:$A,[1]Hoja1!$G:$G,0)</f>
        <v>33</v>
      </c>
    </row>
    <row r="1210" spans="1:8" ht="14.5" hidden="1">
      <c r="A1210" s="29">
        <f ca="1">IF(Tanqueos[[#This Row],[PLACA]]="","",IF(Tanqueos[[#This Row],[FECHA]]="",NOW(),Tanqueos[[#This Row],[FECHA]]))</f>
        <v>45852.750262499998</v>
      </c>
      <c r="B1210" s="39" t="s">
        <v>34</v>
      </c>
      <c r="C1210" s="31">
        <v>21447</v>
      </c>
      <c r="D1210" s="56">
        <v>10</v>
      </c>
      <c r="G1210">
        <f>_xlfn.XLOOKUP(Tanqueos[[#This Row],[PLACA]],[1]Hoja1!$A:$A,[1]Hoja1!$G:$G,0)</f>
        <v>38</v>
      </c>
      <c r="H1210" t="s">
        <v>202</v>
      </c>
    </row>
    <row r="1211" spans="1:8" ht="14.5" hidden="1">
      <c r="A1211" s="29">
        <f ca="1">IF(Tanqueos[[#This Row],[PLACA]]="","",IF(Tanqueos[[#This Row],[FECHA]]="",NOW(),Tanqueos[[#This Row],[FECHA]]))</f>
        <v>45852.758056250001</v>
      </c>
      <c r="B1211" s="39" t="s">
        <v>40</v>
      </c>
      <c r="C1211" s="31">
        <v>144199</v>
      </c>
      <c r="D1211" s="56">
        <v>5</v>
      </c>
      <c r="G1211">
        <f>_xlfn.XLOOKUP(Tanqueos[[#This Row],[PLACA]],[1]Hoja1!$A:$A,[1]Hoja1!$G:$G,0)</f>
        <v>33</v>
      </c>
    </row>
    <row r="1212" spans="1:8" ht="14.5" hidden="1">
      <c r="A1212" s="29">
        <f ca="1">IF(Tanqueos[[#This Row],[PLACA]]="","",IF(Tanqueos[[#This Row],[FECHA]]="",NOW(),Tanqueos[[#This Row],[FECHA]]))</f>
        <v>45852.779465046297</v>
      </c>
      <c r="B1212" s="39" t="s">
        <v>12</v>
      </c>
      <c r="C1212" s="31">
        <v>57562</v>
      </c>
      <c r="D1212" s="56">
        <v>6</v>
      </c>
      <c r="G1212">
        <f>_xlfn.XLOOKUP(Tanqueos[[#This Row],[PLACA]],[1]Hoja1!$A:$A,[1]Hoja1!$G:$G,0)</f>
        <v>33</v>
      </c>
    </row>
    <row r="1213" spans="1:8" ht="14.5" hidden="1">
      <c r="A1213" s="29">
        <f ca="1">IF(Tanqueos[[#This Row],[PLACA]]="","",IF(Tanqueos[[#This Row],[FECHA]]="",NOW(),Tanqueos[[#This Row],[FECHA]]))</f>
        <v>45852.808866087966</v>
      </c>
      <c r="B1213" s="39" t="s">
        <v>73</v>
      </c>
      <c r="C1213" s="31">
        <v>172967</v>
      </c>
      <c r="D1213" s="56">
        <v>10</v>
      </c>
      <c r="E1213" t="s">
        <v>299</v>
      </c>
      <c r="G1213">
        <f>_xlfn.XLOOKUP(Tanqueos[[#This Row],[PLACA]],[1]Hoja1!$A:$A,[1]Hoja1!$G:$G,0)</f>
        <v>38</v>
      </c>
    </row>
    <row r="1214" spans="1:8" ht="14.5" hidden="1">
      <c r="A1214" s="29">
        <f ca="1">IF(Tanqueos[[#This Row],[PLACA]]="","",IF(Tanqueos[[#This Row],[FECHA]]="",NOW(),Tanqueos[[#This Row],[FECHA]]))</f>
        <v>45852.827709259262</v>
      </c>
      <c r="B1214" s="39" t="s">
        <v>32</v>
      </c>
      <c r="C1214" s="31">
        <v>39620</v>
      </c>
      <c r="D1214" s="56">
        <v>9</v>
      </c>
      <c r="G1214">
        <f>_xlfn.XLOOKUP(Tanqueos[[#This Row],[PLACA]],[1]Hoja1!$A:$A,[1]Hoja1!$G:$G,0)</f>
        <v>30</v>
      </c>
    </row>
    <row r="1215" spans="1:8" ht="14.5" hidden="1">
      <c r="A1215" s="29">
        <f ca="1">IF(Tanqueos[[#This Row],[PLACA]]="","",IF(Tanqueos[[#This Row],[FECHA]]="",NOW(),Tanqueos[[#This Row],[FECHA]]))</f>
        <v>45852.895895833331</v>
      </c>
      <c r="B1215" s="39" t="s">
        <v>26</v>
      </c>
      <c r="C1215" s="31">
        <v>627815</v>
      </c>
      <c r="D1215" s="56">
        <v>9</v>
      </c>
      <c r="G1215">
        <f>_xlfn.XLOOKUP(Tanqueos[[#This Row],[PLACA]],[1]Hoja1!$A:$A,[1]Hoja1!$G:$G,0)</f>
        <v>17</v>
      </c>
    </row>
    <row r="1216" spans="1:8" ht="14.5" hidden="1">
      <c r="A1216" s="29">
        <f ca="1">IF(Tanqueos[[#This Row],[PLACA]]="","",IF(Tanqueos[[#This Row],[FECHA]]="",NOW(),Tanqueos[[#This Row],[FECHA]]))</f>
        <v>45853.548087152776</v>
      </c>
      <c r="B1216" s="39" t="s">
        <v>62</v>
      </c>
      <c r="C1216" s="31">
        <v>199782</v>
      </c>
      <c r="D1216" s="56">
        <v>10</v>
      </c>
      <c r="E1216" t="s">
        <v>218</v>
      </c>
      <c r="G1216">
        <f>_xlfn.XLOOKUP(Tanqueos[[#This Row],[PLACA]],[1]Hoja1!$A:$A,[1]Hoja1!$G:$G,0)</f>
        <v>39</v>
      </c>
      <c r="H1216" t="s">
        <v>268</v>
      </c>
    </row>
    <row r="1217" spans="1:8" ht="14.5" hidden="1">
      <c r="A1217" s="29">
        <f ca="1">IF(Tanqueos[[#This Row],[PLACA]]="","",IF(Tanqueos[[#This Row],[FECHA]]="",NOW(),Tanqueos[[#This Row],[FECHA]]))</f>
        <v>45853.548088194446</v>
      </c>
      <c r="B1217" s="39" t="s">
        <v>25</v>
      </c>
      <c r="C1217" s="31">
        <v>238431</v>
      </c>
      <c r="D1217" s="56">
        <v>5</v>
      </c>
      <c r="G1217">
        <f>_xlfn.XLOOKUP(Tanqueos[[#This Row],[PLACA]],[1]Hoja1!$A:$A,[1]Hoja1!$G:$G,0)</f>
        <v>33</v>
      </c>
      <c r="H1217" s="11" t="s">
        <v>260</v>
      </c>
    </row>
    <row r="1218" spans="1:8" ht="14.5" hidden="1">
      <c r="A1218" s="29">
        <f ca="1">IF(Tanqueos[[#This Row],[PLACA]]="","",IF(Tanqueos[[#This Row],[FECHA]]="",NOW(),Tanqueos[[#This Row],[FECHA]]))</f>
        <v>45853.548089351854</v>
      </c>
      <c r="B1218" s="39" t="s">
        <v>15</v>
      </c>
      <c r="C1218" s="31">
        <v>179865</v>
      </c>
      <c r="D1218" s="56">
        <v>38</v>
      </c>
      <c r="E1218" t="s">
        <v>218</v>
      </c>
      <c r="G1218">
        <f>_xlfn.XLOOKUP(Tanqueos[[#This Row],[PLACA]],[1]Hoja1!$A:$A,[1]Hoja1!$G:$G,0)</f>
        <v>16</v>
      </c>
      <c r="H1218" t="s">
        <v>276</v>
      </c>
    </row>
    <row r="1219" spans="1:8" ht="14.5" hidden="1">
      <c r="A1219" s="29">
        <f ca="1">IF(Tanqueos[[#This Row],[PLACA]]="","",IF(Tanqueos[[#This Row],[FECHA]]="",NOW(),Tanqueos[[#This Row],[FECHA]]))</f>
        <v>45853.548090162039</v>
      </c>
      <c r="B1219" s="39" t="s">
        <v>10</v>
      </c>
      <c r="C1219" s="31">
        <v>145243</v>
      </c>
      <c r="D1219" s="56">
        <v>8</v>
      </c>
      <c r="G1219">
        <f>_xlfn.XLOOKUP(Tanqueos[[#This Row],[PLACA]],[1]Hoja1!$A:$A,[1]Hoja1!$G:$G,0)</f>
        <v>40</v>
      </c>
      <c r="H1219" s="11" t="s">
        <v>177</v>
      </c>
    </row>
    <row r="1220" spans="1:8" ht="14.5" hidden="1">
      <c r="A1220" s="29">
        <f ca="1">IF(Tanqueos[[#This Row],[PLACA]]="","",IF(Tanqueos[[#This Row],[FECHA]]="",NOW(),Tanqueos[[#This Row],[FECHA]]))</f>
        <v>45853.548091435187</v>
      </c>
      <c r="B1220" s="39" t="s">
        <v>8</v>
      </c>
      <c r="C1220" s="31">
        <v>171812</v>
      </c>
      <c r="D1220" s="56">
        <v>7.1820000000000004</v>
      </c>
      <c r="E1220" t="s">
        <v>218</v>
      </c>
      <c r="G1220">
        <f>_xlfn.XLOOKUP(Tanqueos[[#This Row],[PLACA]],[1]Hoja1!$A:$A,[1]Hoja1!$G:$G,0)</f>
        <v>42</v>
      </c>
      <c r="H1220" t="s">
        <v>288</v>
      </c>
    </row>
    <row r="1221" spans="1:8" ht="14.5" hidden="1">
      <c r="A1221" s="29">
        <f ca="1">IF(Tanqueos[[#This Row],[PLACA]]="","",IF(Tanqueos[[#This Row],[FECHA]]="",NOW(),Tanqueos[[#This Row],[FECHA]]))</f>
        <v>45853.548097453706</v>
      </c>
      <c r="B1221" s="39" t="s">
        <v>54</v>
      </c>
      <c r="C1221" s="31">
        <v>6775</v>
      </c>
      <c r="D1221" s="56">
        <v>6</v>
      </c>
      <c r="G1221">
        <f>_xlfn.XLOOKUP(Tanqueos[[#This Row],[PLACA]],[1]Hoja1!$A:$A,[1]Hoja1!$G:$G,0)</f>
        <v>31</v>
      </c>
      <c r="H1221" t="s">
        <v>273</v>
      </c>
    </row>
    <row r="1222" spans="1:8" ht="14.5" hidden="1">
      <c r="A1222" s="29">
        <f ca="1">IF(Tanqueos[[#This Row],[PLACA]]="","",IF(Tanqueos[[#This Row],[FECHA]]="",NOW(),Tanqueos[[#This Row],[FECHA]]))</f>
        <v>45853.548098263891</v>
      </c>
      <c r="B1222" s="39" t="s">
        <v>148</v>
      </c>
      <c r="C1222" s="31">
        <v>194210</v>
      </c>
      <c r="D1222" s="56">
        <v>21</v>
      </c>
      <c r="G1222">
        <f>_xlfn.XLOOKUP(Tanqueos[[#This Row],[PLACA]],[1]Hoja1!$A:$A,[1]Hoja1!$G:$G,0)</f>
        <v>15</v>
      </c>
      <c r="H1222" t="s">
        <v>289</v>
      </c>
    </row>
    <row r="1223" spans="1:8" ht="14.5" hidden="1">
      <c r="A1223" s="29">
        <f ca="1">IF(Tanqueos[[#This Row],[PLACA]]="","",IF(Tanqueos[[#This Row],[FECHA]]="",NOW(),Tanqueos[[#This Row],[FECHA]]))</f>
        <v>45853.548104166664</v>
      </c>
      <c r="B1223" s="39" t="s">
        <v>134</v>
      </c>
      <c r="C1223" s="31">
        <v>433642</v>
      </c>
      <c r="D1223" s="56">
        <v>50</v>
      </c>
      <c r="G1223">
        <f>_xlfn.XLOOKUP(Tanqueos[[#This Row],[PLACA]],[1]Hoja1!$A:$A,[1]Hoja1!$G:$G,0)</f>
        <v>12</v>
      </c>
      <c r="H1223" t="s">
        <v>179</v>
      </c>
    </row>
    <row r="1224" spans="1:8" ht="14.5" hidden="1">
      <c r="A1224" s="29">
        <f ca="1">IF(Tanqueos[[#This Row],[PLACA]]="","",IF(Tanqueos[[#This Row],[FECHA]]="",NOW(),Tanqueos[[#This Row],[FECHA]]))</f>
        <v>45853.548109837961</v>
      </c>
      <c r="B1224" s="39" t="s">
        <v>37</v>
      </c>
      <c r="C1224" s="31">
        <v>145275</v>
      </c>
      <c r="D1224" s="56">
        <v>12</v>
      </c>
      <c r="G1224">
        <f>_xlfn.XLOOKUP(Tanqueos[[#This Row],[PLACA]],[1]Hoja1!$A:$A,[1]Hoja1!$G:$G,0)</f>
        <v>32</v>
      </c>
      <c r="H1224" t="s">
        <v>199</v>
      </c>
    </row>
    <row r="1225" spans="1:8" ht="14.5" hidden="1">
      <c r="A1225" s="29">
        <f ca="1">IF(Tanqueos[[#This Row],[PLACA]]="","",IF(Tanqueos[[#This Row],[FECHA]]="",NOW(),Tanqueos[[#This Row],[FECHA]]))</f>
        <v>45853.548110532407</v>
      </c>
      <c r="B1225" s="39" t="s">
        <v>17</v>
      </c>
      <c r="C1225" s="31">
        <v>645072</v>
      </c>
      <c r="D1225" s="56">
        <v>28</v>
      </c>
      <c r="G1225">
        <f>_xlfn.XLOOKUP(Tanqueos[[#This Row],[PLACA]],[1]Hoja1!$A:$A,[1]Hoja1!$G:$G,0)</f>
        <v>14</v>
      </c>
      <c r="H1225" t="s">
        <v>280</v>
      </c>
    </row>
    <row r="1226" spans="1:8" ht="14.5" hidden="1">
      <c r="A1226" s="29">
        <f ca="1">IF(Tanqueos[[#This Row],[PLACA]]="","",IF(Tanqueos[[#This Row],[FECHA]]="",NOW(),Tanqueos[[#This Row],[FECHA]]))</f>
        <v>45853.548111342592</v>
      </c>
      <c r="B1226" s="39" t="s">
        <v>58</v>
      </c>
      <c r="C1226" s="31">
        <v>13257</v>
      </c>
      <c r="D1226" s="56">
        <v>8</v>
      </c>
      <c r="G1226">
        <f>_xlfn.XLOOKUP(Tanqueos[[#This Row],[PLACA]],[1]Hoja1!$A:$A,[1]Hoja1!$G:$G,0)</f>
        <v>35</v>
      </c>
      <c r="H1226" s="11" t="s">
        <v>237</v>
      </c>
    </row>
    <row r="1227" spans="1:8" ht="14.5" hidden="1">
      <c r="A1227" s="29">
        <f ca="1">IF(Tanqueos[[#This Row],[PLACA]]="","",IF(Tanqueos[[#This Row],[FECHA]]="",NOW(),Tanqueos[[#This Row],[FECHA]]))</f>
        <v>45853.548113078701</v>
      </c>
      <c r="B1227" s="39" t="s">
        <v>48</v>
      </c>
      <c r="C1227" s="31">
        <v>7277</v>
      </c>
      <c r="D1227" s="56">
        <v>11.285</v>
      </c>
      <c r="E1227" t="s">
        <v>218</v>
      </c>
      <c r="G1227">
        <f>_xlfn.XLOOKUP(Tanqueos[[#This Row],[PLACA]],[1]Hoja1!$A:$A,[1]Hoja1!$G:$G,0)</f>
        <v>38</v>
      </c>
      <c r="H1227" t="s">
        <v>246</v>
      </c>
    </row>
    <row r="1228" spans="1:8" ht="14.5" hidden="1">
      <c r="A1228" s="29">
        <f ca="1">IF(Tanqueos[[#This Row],[PLACA]]="","",IF(Tanqueos[[#This Row],[FECHA]]="",NOW(),Tanqueos[[#This Row],[FECHA]]))</f>
        <v>45853.548115625003</v>
      </c>
      <c r="B1228" s="39" t="s">
        <v>29</v>
      </c>
      <c r="C1228" s="31">
        <v>416832</v>
      </c>
      <c r="D1228" s="56">
        <v>12</v>
      </c>
      <c r="G1228">
        <f>_xlfn.XLOOKUP(Tanqueos[[#This Row],[PLACA]],[1]Hoja1!$A:$A,[1]Hoja1!$G:$G,0)</f>
        <v>33</v>
      </c>
      <c r="H1228" t="s">
        <v>180</v>
      </c>
    </row>
    <row r="1229" spans="1:8" ht="14.5" hidden="1">
      <c r="A1229" s="29">
        <f ca="1">IF(Tanqueos[[#This Row],[PLACA]]="","",IF(Tanqueos[[#This Row],[FECHA]]="",NOW(),Tanqueos[[#This Row],[FECHA]]))</f>
        <v>45853.54811747685</v>
      </c>
      <c r="B1229" s="39" t="s">
        <v>43</v>
      </c>
      <c r="C1229" s="31">
        <v>16347</v>
      </c>
      <c r="D1229" s="56">
        <v>7</v>
      </c>
      <c r="G1229">
        <f>_xlfn.XLOOKUP(Tanqueos[[#This Row],[PLACA]],[1]Hoja1!$A:$A,[1]Hoja1!$G:$G,0)</f>
        <v>35</v>
      </c>
      <c r="H1229" t="s">
        <v>241</v>
      </c>
    </row>
    <row r="1230" spans="1:8" ht="14.5" hidden="1">
      <c r="A1230" s="29">
        <f ca="1">IF(Tanqueos[[#This Row],[PLACA]]="","",IF(Tanqueos[[#This Row],[FECHA]]="",NOW(),Tanqueos[[#This Row],[FECHA]]))</f>
        <v>45853.548118287035</v>
      </c>
      <c r="B1230" s="39" t="s">
        <v>69</v>
      </c>
      <c r="C1230" s="31">
        <v>5907</v>
      </c>
      <c r="D1230" s="56">
        <v>9</v>
      </c>
      <c r="G1230">
        <f>_xlfn.XLOOKUP(Tanqueos[[#This Row],[PLACA]],[1]Hoja1!$A:$A,[1]Hoja1!$G:$G,0)</f>
        <v>35</v>
      </c>
      <c r="H1230" s="11" t="s">
        <v>235</v>
      </c>
    </row>
    <row r="1231" spans="1:8" ht="14.5" hidden="1">
      <c r="A1231" s="29">
        <f ca="1">IF(Tanqueos[[#This Row],[PLACA]]="","",IF(Tanqueos[[#This Row],[FECHA]]="",NOW(),Tanqueos[[#This Row],[FECHA]]))</f>
        <v>45853.548121412037</v>
      </c>
      <c r="B1231" s="39" t="s">
        <v>18</v>
      </c>
      <c r="C1231" s="31">
        <v>160996</v>
      </c>
      <c r="D1231" s="56">
        <v>5</v>
      </c>
      <c r="E1231" t="s">
        <v>218</v>
      </c>
      <c r="G1231">
        <f>_xlfn.XLOOKUP(Tanqueos[[#This Row],[PLACA]],[1]Hoja1!$A:$A,[1]Hoja1!$G:$G,0)</f>
        <v>42</v>
      </c>
      <c r="H1231" s="11" t="s">
        <v>231</v>
      </c>
    </row>
    <row r="1232" spans="1:8" ht="14.5" hidden="1">
      <c r="A1232" s="29">
        <f ca="1">IF(Tanqueos[[#This Row],[PLACA]]="","",IF(Tanqueos[[#This Row],[FECHA]]="",NOW(),Tanqueos[[#This Row],[FECHA]]))</f>
        <v>45853.548122453707</v>
      </c>
      <c r="B1232" s="39" t="s">
        <v>137</v>
      </c>
      <c r="C1232" s="31">
        <v>75284</v>
      </c>
      <c r="D1232" s="56">
        <v>4</v>
      </c>
      <c r="G1232">
        <f>_xlfn.XLOOKUP(Tanqueos[[#This Row],[PLACA]],[1]Hoja1!$A:$A,[1]Hoja1!$G:$G,0)</f>
        <v>33</v>
      </c>
      <c r="H1232" s="11" t="s">
        <v>262</v>
      </c>
    </row>
    <row r="1233" spans="1:8" ht="14.5" hidden="1">
      <c r="A1233" s="29">
        <f ca="1">IF(Tanqueos[[#This Row],[PLACA]]="","",IF(Tanqueos[[#This Row],[FECHA]]="",NOW(),Tanqueos[[#This Row],[FECHA]]))</f>
        <v>45853.548122453707</v>
      </c>
      <c r="B1233" s="40" t="s">
        <v>114</v>
      </c>
      <c r="C1233" s="31">
        <v>438940</v>
      </c>
      <c r="D1233" s="56">
        <v>12</v>
      </c>
      <c r="G1233">
        <f>_xlfn.XLOOKUP(Tanqueos[[#This Row],[PLACA]],[1]Hoja1!$A:$A,[1]Hoja1!$G:$G,0)</f>
        <v>33</v>
      </c>
      <c r="H1233" s="11" t="s">
        <v>264</v>
      </c>
    </row>
    <row r="1234" spans="1:8" ht="14.5" hidden="1">
      <c r="A1234" s="29">
        <f ca="1">IF(Tanqueos[[#This Row],[PLACA]]="","",IF(Tanqueos[[#This Row],[FECHA]]="",NOW(),Tanqueos[[#This Row],[FECHA]]))</f>
        <v>45853.54812939815</v>
      </c>
      <c r="B1234" s="39" t="s">
        <v>21</v>
      </c>
      <c r="C1234" s="31">
        <v>63343</v>
      </c>
      <c r="D1234" s="56">
        <v>11</v>
      </c>
      <c r="G1234">
        <f>_xlfn.XLOOKUP(Tanqueos[[#This Row],[PLACA]],[1]Hoja1!$A:$A,[1]Hoja1!$G:$G,0)</f>
        <v>33</v>
      </c>
      <c r="H1234" t="s">
        <v>193</v>
      </c>
    </row>
    <row r="1235" spans="1:8" ht="14.5" hidden="1">
      <c r="A1235" s="29">
        <f ca="1">IF(Tanqueos[[#This Row],[PLACA]]="","",IF(Tanqueos[[#This Row],[FECHA]]="",NOW(),Tanqueos[[#This Row],[FECHA]]))</f>
        <v>45853.548130439813</v>
      </c>
      <c r="B1235" s="39" t="s">
        <v>120</v>
      </c>
      <c r="C1235" s="31">
        <v>330238</v>
      </c>
      <c r="D1235" s="56">
        <v>14</v>
      </c>
      <c r="E1235" t="s">
        <v>218</v>
      </c>
      <c r="G1235">
        <f>_xlfn.XLOOKUP(Tanqueos[[#This Row],[PLACA]],[1]Hoja1!$A:$A,[1]Hoja1!$G:$G,0)</f>
        <v>38</v>
      </c>
      <c r="H1235" s="11" t="s">
        <v>227</v>
      </c>
    </row>
    <row r="1236" spans="1:8" ht="14.5" hidden="1">
      <c r="A1236" s="29">
        <f ca="1">IF(Tanqueos[[#This Row],[PLACA]]="","",IF(Tanqueos[[#This Row],[FECHA]]="",NOW(),Tanqueos[[#This Row],[FECHA]]))</f>
        <v>45853.548131597221</v>
      </c>
      <c r="B1236" s="39" t="s">
        <v>11</v>
      </c>
      <c r="C1236" s="31">
        <v>55802</v>
      </c>
      <c r="D1236" s="56">
        <v>11</v>
      </c>
      <c r="G1236">
        <f>_xlfn.XLOOKUP(Tanqueos[[#This Row],[PLACA]],[1]Hoja1!$A:$A,[1]Hoja1!$G:$G,0)</f>
        <v>35</v>
      </c>
      <c r="H1236" s="11" t="s">
        <v>256</v>
      </c>
    </row>
    <row r="1237" spans="1:8" ht="14.5" hidden="1">
      <c r="A1237" s="29">
        <f ca="1">IF(Tanqueos[[#This Row],[PLACA]]="","",IF(Tanqueos[[#This Row],[FECHA]]="",NOW(),Tanqueos[[#This Row],[FECHA]]))</f>
        <v>45853.548138194441</v>
      </c>
      <c r="B1237" s="39" t="s">
        <v>232</v>
      </c>
      <c r="C1237" s="31">
        <v>341322</v>
      </c>
      <c r="D1237" s="56">
        <v>11</v>
      </c>
      <c r="G1237">
        <f>_xlfn.XLOOKUP(Tanqueos[[#This Row],[PLACA]],[1]Hoja1!$A:$A,[1]Hoja1!$G:$G,0)</f>
        <v>33</v>
      </c>
      <c r="H1237" s="11" t="s">
        <v>243</v>
      </c>
    </row>
    <row r="1238" spans="1:8" ht="14.5" hidden="1">
      <c r="A1238" s="29">
        <f ca="1">IF(Tanqueos[[#This Row],[PLACA]]="","",IF(Tanqueos[[#This Row],[FECHA]]="",NOW(),Tanqueos[[#This Row],[FECHA]]))</f>
        <v>45853.548139351849</v>
      </c>
      <c r="B1238" s="39" t="s">
        <v>35</v>
      </c>
      <c r="C1238" s="31">
        <v>60571</v>
      </c>
      <c r="D1238" s="56">
        <v>8.4920000000000009</v>
      </c>
      <c r="E1238" t="s">
        <v>218</v>
      </c>
      <c r="G1238">
        <f>_xlfn.XLOOKUP(Tanqueos[[#This Row],[PLACA]],[1]Hoja1!$A:$A,[1]Hoja1!$G:$G,0)</f>
        <v>35</v>
      </c>
      <c r="H1238" s="11" t="s">
        <v>240</v>
      </c>
    </row>
    <row r="1239" spans="1:8" ht="14.5" hidden="1">
      <c r="A1239" s="29">
        <f ca="1">IF(Tanqueos[[#This Row],[PLACA]]="","",IF(Tanqueos[[#This Row],[FECHA]]="",NOW(),Tanqueos[[#This Row],[FECHA]]))</f>
        <v>45853.548142708336</v>
      </c>
      <c r="B1239" s="39" t="s">
        <v>53</v>
      </c>
      <c r="C1239" s="31">
        <v>117636</v>
      </c>
      <c r="D1239" s="56">
        <v>16.510000000000002</v>
      </c>
      <c r="E1239" t="s">
        <v>218</v>
      </c>
      <c r="G1239">
        <f>_xlfn.XLOOKUP(Tanqueos[[#This Row],[PLACA]],[1]Hoja1!$A:$A,[1]Hoja1!$G:$G,0)</f>
        <v>20</v>
      </c>
      <c r="H1239" t="s">
        <v>251</v>
      </c>
    </row>
    <row r="1240" spans="1:8" ht="14.5" hidden="1">
      <c r="A1240" s="29">
        <f ca="1">IF(Tanqueos[[#This Row],[PLACA]]="","",IF(Tanqueos[[#This Row],[FECHA]]="",NOW(),Tanqueos[[#This Row],[FECHA]]))</f>
        <v>45853.548143749998</v>
      </c>
      <c r="B1240" s="39" t="s">
        <v>16</v>
      </c>
      <c r="C1240" s="31">
        <v>213218</v>
      </c>
      <c r="D1240" s="56">
        <v>13</v>
      </c>
      <c r="E1240" t="s">
        <v>272</v>
      </c>
      <c r="G1240">
        <f>_xlfn.XLOOKUP(Tanqueos[[#This Row],[PLACA]],[1]Hoja1!$A:$A,[1]Hoja1!$G:$G,0)</f>
        <v>33</v>
      </c>
      <c r="H1240" s="11" t="s">
        <v>219</v>
      </c>
    </row>
    <row r="1241" spans="1:8" ht="14.5" hidden="1">
      <c r="A1241" s="29">
        <f ca="1">IF(Tanqueos[[#This Row],[PLACA]]="","",IF(Tanqueos[[#This Row],[FECHA]]="",NOW(),Tanqueos[[#This Row],[FECHA]]))</f>
        <v>45853.548146064815</v>
      </c>
      <c r="B1241" s="39" t="s">
        <v>145</v>
      </c>
      <c r="C1241" s="31">
        <v>210481</v>
      </c>
      <c r="D1241" s="56">
        <v>9</v>
      </c>
      <c r="G1241">
        <f>_xlfn.XLOOKUP(Tanqueos[[#This Row],[PLACA]],[1]Hoja1!$A:$A,[1]Hoja1!$G:$G,0)</f>
        <v>40</v>
      </c>
      <c r="H1241" t="s">
        <v>201</v>
      </c>
    </row>
    <row r="1242" spans="1:8" ht="14.5" hidden="1">
      <c r="A1242" s="29">
        <f ca="1">IF(Tanqueos[[#This Row],[PLACA]]="","",IF(Tanqueos[[#This Row],[FECHA]]="",NOW(),Tanqueos[[#This Row],[FECHA]]))</f>
        <v>45853.548147569447</v>
      </c>
      <c r="B1242" s="39" t="s">
        <v>282</v>
      </c>
      <c r="C1242" s="31">
        <v>155755</v>
      </c>
      <c r="D1242" s="56">
        <v>9</v>
      </c>
      <c r="G1242">
        <f>_xlfn.XLOOKUP(Tanqueos[[#This Row],[PLACA]],[1]Hoja1!$A:$A,[1]Hoja1!$G:$G,0)</f>
        <v>38</v>
      </c>
      <c r="H1242" t="s">
        <v>300</v>
      </c>
    </row>
    <row r="1243" spans="1:8" ht="14.5" hidden="1">
      <c r="A1243" s="29">
        <f ca="1">IF(Tanqueos[[#This Row],[PLACA]]="","",IF(Tanqueos[[#This Row],[FECHA]]="",NOW(),Tanqueos[[#This Row],[FECHA]]))</f>
        <v>45853.548150115741</v>
      </c>
      <c r="B1243" s="39" t="s">
        <v>45</v>
      </c>
      <c r="C1243" s="31">
        <v>170800</v>
      </c>
      <c r="D1243" s="56">
        <v>9</v>
      </c>
      <c r="G1243">
        <f>_xlfn.XLOOKUP(Tanqueos[[#This Row],[PLACA]],[1]Hoja1!$A:$A,[1]Hoja1!$G:$G,0)</f>
        <v>29</v>
      </c>
      <c r="H1243" t="s">
        <v>197</v>
      </c>
    </row>
    <row r="1244" spans="1:8" ht="14.5" hidden="1">
      <c r="A1244" s="29">
        <f ca="1">IF(Tanqueos[[#This Row],[PLACA]]="","",IF(Tanqueos[[#This Row],[FECHA]]="",NOW(),Tanqueos[[#This Row],[FECHA]]))</f>
        <v>45853.548960185188</v>
      </c>
      <c r="B1244" s="39" t="s">
        <v>41</v>
      </c>
      <c r="C1244" s="31">
        <v>55981</v>
      </c>
      <c r="D1244" s="56">
        <v>9</v>
      </c>
      <c r="G1244">
        <f>_xlfn.XLOOKUP(Tanqueos[[#This Row],[PLACA]],[1]Hoja1!$A:$A,[1]Hoja1!$G:$G,0)</f>
        <v>33</v>
      </c>
      <c r="H1244" s="11" t="s">
        <v>250</v>
      </c>
    </row>
    <row r="1245" spans="1:8" ht="14.5" hidden="1">
      <c r="A1245" s="29">
        <f ca="1">IF(Tanqueos[[#This Row],[PLACA]]="","",IF(Tanqueos[[#This Row],[FECHA]]="",NOW(),Tanqueos[[#This Row],[FECHA]]))</f>
        <v>45853.552792476854</v>
      </c>
      <c r="B1245" s="39" t="s">
        <v>72</v>
      </c>
      <c r="C1245" s="31">
        <v>298948</v>
      </c>
      <c r="D1245" s="56">
        <v>26.48</v>
      </c>
      <c r="E1245" t="s">
        <v>218</v>
      </c>
      <c r="G1245">
        <f>_xlfn.XLOOKUP(Tanqueos[[#This Row],[PLACA]],[1]Hoja1!$A:$A,[1]Hoja1!$G:$G,0)</f>
        <v>30</v>
      </c>
      <c r="H1245" s="11" t="s">
        <v>205</v>
      </c>
    </row>
    <row r="1246" spans="1:8" ht="14.5" hidden="1">
      <c r="A1246" s="29">
        <f ca="1">IF(Tanqueos[[#This Row],[PLACA]]="","",IF(Tanqueos[[#This Row],[FECHA]]="",NOW(),Tanqueos[[#This Row],[FECHA]]))</f>
        <v>45853.575125925927</v>
      </c>
      <c r="B1246" s="39" t="s">
        <v>20</v>
      </c>
      <c r="C1246" s="31">
        <v>205827</v>
      </c>
      <c r="D1246" s="56">
        <v>10</v>
      </c>
      <c r="G1246">
        <f>_xlfn.XLOOKUP(Tanqueos[[#This Row],[PLACA]],[1]Hoja1!$A:$A,[1]Hoja1!$G:$G,0)</f>
        <v>26</v>
      </c>
      <c r="H1246" s="11" t="s">
        <v>255</v>
      </c>
    </row>
    <row r="1247" spans="1:8" ht="14.5" hidden="1">
      <c r="A1247" s="29">
        <f ca="1">IF(Tanqueos[[#This Row],[PLACA]]="","",IF(Tanqueos[[#This Row],[FECHA]]="",NOW(),Tanqueos[[#This Row],[FECHA]]))</f>
        <v>45853.578421180559</v>
      </c>
      <c r="B1247" s="39" t="s">
        <v>56</v>
      </c>
      <c r="C1247" s="31">
        <v>11245</v>
      </c>
      <c r="D1247" s="56">
        <v>8</v>
      </c>
      <c r="G1247">
        <f>_xlfn.XLOOKUP(Tanqueos[[#This Row],[PLACA]],[1]Hoja1!$A:$A,[1]Hoja1!$G:$G,0)</f>
        <v>33</v>
      </c>
      <c r="H1247" s="11" t="s">
        <v>258</v>
      </c>
    </row>
    <row r="1248" spans="1:8" ht="14.5" hidden="1">
      <c r="A1248" s="29">
        <f ca="1">IF(Tanqueos[[#This Row],[PLACA]]="","",IF(Tanqueos[[#This Row],[FECHA]]="",NOW(),Tanqueos[[#This Row],[FECHA]]))</f>
        <v>45853.586908912039</v>
      </c>
      <c r="B1248" s="39" t="s">
        <v>93</v>
      </c>
      <c r="C1248" s="31">
        <v>409501</v>
      </c>
      <c r="D1248" s="56">
        <v>6</v>
      </c>
      <c r="G1248">
        <f>_xlfn.XLOOKUP(Tanqueos[[#This Row],[PLACA]],[1]Hoja1!$A:$A,[1]Hoja1!$G:$G,0)</f>
        <v>30</v>
      </c>
      <c r="H1248" t="s">
        <v>203</v>
      </c>
    </row>
    <row r="1249" spans="1:8" ht="14.5" hidden="1">
      <c r="A1249" s="29">
        <f ca="1">IF(Tanqueos[[#This Row],[PLACA]]="","",IF(Tanqueos[[#This Row],[FECHA]]="",NOW(),Tanqueos[[#This Row],[FECHA]]))</f>
        <v>45853.588359027781</v>
      </c>
      <c r="B1249" s="39" t="s">
        <v>137</v>
      </c>
      <c r="C1249" s="31">
        <v>75353</v>
      </c>
      <c r="D1249" s="56">
        <v>6</v>
      </c>
      <c r="G1249">
        <f>_xlfn.XLOOKUP(Tanqueos[[#This Row],[PLACA]],[1]Hoja1!$A:$A,[1]Hoja1!$G:$G,0)</f>
        <v>33</v>
      </c>
      <c r="H1249" s="11" t="s">
        <v>262</v>
      </c>
    </row>
    <row r="1250" spans="1:8" ht="14.5" hidden="1">
      <c r="A1250" s="29">
        <f ca="1">IF(Tanqueos[[#This Row],[PLACA]]="","",IF(Tanqueos[[#This Row],[FECHA]]="",NOW(),Tanqueos[[#This Row],[FECHA]]))</f>
        <v>45853.588665277777</v>
      </c>
      <c r="B1250" s="39" t="s">
        <v>26</v>
      </c>
      <c r="C1250" s="31">
        <v>627953</v>
      </c>
      <c r="D1250" s="56">
        <v>8</v>
      </c>
      <c r="E1250" s="6" t="s">
        <v>81</v>
      </c>
      <c r="G1250">
        <f>_xlfn.XLOOKUP(Tanqueos[[#This Row],[PLACA]],[1]Hoja1!$A:$A,[1]Hoja1!$G:$G,0)</f>
        <v>17</v>
      </c>
      <c r="H1250" t="s">
        <v>228</v>
      </c>
    </row>
    <row r="1251" spans="1:8" ht="14.5" hidden="1">
      <c r="A1251" s="29">
        <f ca="1">IF(Tanqueos[[#This Row],[PLACA]]="","",IF(Tanqueos[[#This Row],[FECHA]]="",NOW(),Tanqueos[[#This Row],[FECHA]]))</f>
        <v>45853.611910069441</v>
      </c>
      <c r="B1251" s="39" t="s">
        <v>38</v>
      </c>
      <c r="C1251" s="31">
        <v>451375</v>
      </c>
      <c r="D1251" s="56">
        <v>26</v>
      </c>
      <c r="G1251">
        <f>_xlfn.XLOOKUP(Tanqueos[[#This Row],[PLACA]],[1]Hoja1!$A:$A,[1]Hoja1!$G:$G,0)</f>
        <v>15</v>
      </c>
      <c r="H1251" t="s">
        <v>181</v>
      </c>
    </row>
    <row r="1252" spans="1:8" ht="14.5" hidden="1">
      <c r="A1252" s="29">
        <f ca="1">IF(Tanqueos[[#This Row],[PLACA]]="","",IF(Tanqueos[[#This Row],[FECHA]]="",NOW(),Tanqueos[[#This Row],[FECHA]]))</f>
        <v>45853.625208796293</v>
      </c>
      <c r="B1252" s="39" t="s">
        <v>36</v>
      </c>
      <c r="C1252" s="31">
        <v>95101</v>
      </c>
      <c r="D1252" s="56">
        <v>7</v>
      </c>
      <c r="G1252">
        <f>_xlfn.XLOOKUP(Tanqueos[[#This Row],[PLACA]],[1]Hoja1!$A:$A,[1]Hoja1!$G:$G,0)</f>
        <v>32</v>
      </c>
      <c r="H1252" t="s">
        <v>194</v>
      </c>
    </row>
    <row r="1253" spans="1:8" ht="14.5">
      <c r="A1253" s="29">
        <f ca="1">IF(Tanqueos[[#This Row],[PLACA]]="","",IF(Tanqueos[[#This Row],[FECHA]]="",NOW(),Tanqueos[[#This Row],[FECHA]]))</f>
        <v>45853.639236574076</v>
      </c>
      <c r="B1253" s="39" t="s">
        <v>49</v>
      </c>
      <c r="C1253" s="31">
        <v>55800</v>
      </c>
      <c r="D1253" s="56">
        <v>10</v>
      </c>
      <c r="G1253">
        <f>_xlfn.XLOOKUP(Tanqueos[[#This Row],[PLACA]],[1]Hoja1!$A:$A,[1]Hoja1!$G:$G,0)</f>
        <v>35</v>
      </c>
      <c r="H1253" t="s">
        <v>301</v>
      </c>
    </row>
    <row r="1254" spans="1:8" ht="14.5" hidden="1">
      <c r="A1254" s="29">
        <f ca="1">IF(Tanqueos[[#This Row],[PLACA]]="","",IF(Tanqueos[[#This Row],[FECHA]]="",NOW(),Tanqueos[[#This Row],[FECHA]]))</f>
        <v>45853.640691666667</v>
      </c>
      <c r="B1254" s="39" t="s">
        <v>62</v>
      </c>
      <c r="C1254" s="31">
        <v>200092</v>
      </c>
      <c r="D1254" s="56">
        <v>8</v>
      </c>
      <c r="E1254" t="s">
        <v>302</v>
      </c>
      <c r="G1254">
        <f>_xlfn.XLOOKUP(Tanqueos[[#This Row],[PLACA]],[1]Hoja1!$A:$A,[1]Hoja1!$G:$G,0)</f>
        <v>39</v>
      </c>
      <c r="H1254" s="11" t="s">
        <v>227</v>
      </c>
    </row>
    <row r="1255" spans="1:8" ht="14.5" hidden="1">
      <c r="A1255" s="29">
        <f ca="1">IF(Tanqueos[[#This Row],[PLACA]]="","",IF(Tanqueos[[#This Row],[FECHA]]="",NOW(),Tanqueos[[#This Row],[FECHA]]))</f>
        <v>45853.650384606481</v>
      </c>
      <c r="B1255" s="39" t="s">
        <v>67</v>
      </c>
      <c r="C1255" s="31">
        <v>996596</v>
      </c>
      <c r="D1255" s="56">
        <v>20</v>
      </c>
      <c r="G1255">
        <f>_xlfn.XLOOKUP(Tanqueos[[#This Row],[PLACA]],[1]Hoja1!$A:$A,[1]Hoja1!$G:$G,0)</f>
        <v>19</v>
      </c>
      <c r="H1255" t="s">
        <v>303</v>
      </c>
    </row>
    <row r="1256" spans="1:8" ht="14.5" hidden="1">
      <c r="A1256" s="29">
        <f ca="1">IF(Tanqueos[[#This Row],[PLACA]]="","",IF(Tanqueos[[#This Row],[FECHA]]="",NOW(),Tanqueos[[#This Row],[FECHA]]))</f>
        <v>45853.652843750002</v>
      </c>
      <c r="B1256" s="39" t="s">
        <v>66</v>
      </c>
      <c r="C1256" s="31">
        <v>197506</v>
      </c>
      <c r="D1256" s="56">
        <v>7</v>
      </c>
      <c r="G1256">
        <f>_xlfn.XLOOKUP(Tanqueos[[#This Row],[PLACA]],[1]Hoja1!$A:$A,[1]Hoja1!$G:$G,0)</f>
        <v>33</v>
      </c>
      <c r="H1256" s="11" t="s">
        <v>252</v>
      </c>
    </row>
    <row r="1257" spans="1:8" ht="14.5" hidden="1">
      <c r="A1257" s="29">
        <f ca="1">IF(Tanqueos[[#This Row],[PLACA]]="","",IF(Tanqueos[[#This Row],[FECHA]]="",NOW(),Tanqueos[[#This Row],[FECHA]]))</f>
        <v>45853.654475925927</v>
      </c>
      <c r="B1257" s="39" t="s">
        <v>134</v>
      </c>
      <c r="C1257" s="31">
        <v>433810</v>
      </c>
      <c r="D1257" s="56">
        <v>14</v>
      </c>
      <c r="G1257">
        <f>_xlfn.XLOOKUP(Tanqueos[[#This Row],[PLACA]],[1]Hoja1!$A:$A,[1]Hoja1!$G:$G,0)</f>
        <v>12</v>
      </c>
      <c r="H1257" t="s">
        <v>179</v>
      </c>
    </row>
    <row r="1258" spans="1:8" ht="14.5" hidden="1">
      <c r="A1258" s="29">
        <f ca="1">IF(Tanqueos[[#This Row],[PLACA]]="","",IF(Tanqueos[[#This Row],[FECHA]]="",NOW(),Tanqueos[[#This Row],[FECHA]]))</f>
        <v>45853.660636342589</v>
      </c>
      <c r="B1258" s="39" t="s">
        <v>70</v>
      </c>
      <c r="C1258" s="31">
        <v>239022</v>
      </c>
      <c r="D1258" s="56">
        <v>5</v>
      </c>
      <c r="G1258">
        <f>_xlfn.XLOOKUP(Tanqueos[[#This Row],[PLACA]],[1]Hoja1!$A:$A,[1]Hoja1!$G:$G,0)</f>
        <v>33</v>
      </c>
      <c r="H1258" t="s">
        <v>247</v>
      </c>
    </row>
    <row r="1259" spans="1:8" ht="14.5" hidden="1">
      <c r="A1259" s="29">
        <f ca="1">IF(Tanqueos[[#This Row],[PLACA]]="","",IF(Tanqueos[[#This Row],[FECHA]]="",NOW(),Tanqueos[[#This Row],[FECHA]]))</f>
        <v>45853.664807638888</v>
      </c>
      <c r="B1259" s="39" t="s">
        <v>44</v>
      </c>
      <c r="C1259" s="31">
        <v>5528</v>
      </c>
      <c r="D1259" s="56">
        <v>7</v>
      </c>
      <c r="G1259">
        <f>_xlfn.XLOOKUP(Tanqueos[[#This Row],[PLACA]],[1]Hoja1!$A:$A,[1]Hoja1!$G:$G,0)</f>
        <v>35</v>
      </c>
      <c r="H1259" t="s">
        <v>189</v>
      </c>
    </row>
    <row r="1260" spans="1:8" ht="14.5" hidden="1">
      <c r="A1260" s="29">
        <f ca="1">IF(Tanqueos[[#This Row],[PLACA]]="","",IF(Tanqueos[[#This Row],[FECHA]]="",NOW(),Tanqueos[[#This Row],[FECHA]]))</f>
        <v>45853.669550694445</v>
      </c>
      <c r="B1260" s="39" t="s">
        <v>281</v>
      </c>
      <c r="C1260" s="31">
        <v>62248</v>
      </c>
      <c r="D1260" s="56">
        <v>5</v>
      </c>
      <c r="G1260">
        <f>_xlfn.XLOOKUP(Tanqueos[[#This Row],[PLACA]],[1]Hoja1!$A:$A,[1]Hoja1!$G:$G,0)</f>
        <v>33</v>
      </c>
      <c r="H1260" t="s">
        <v>196</v>
      </c>
    </row>
    <row r="1261" spans="1:8" ht="14.5" hidden="1">
      <c r="A1261" s="29">
        <f ca="1">IF(Tanqueos[[#This Row],[PLACA]]="","",IF(Tanqueos[[#This Row],[FECHA]]="",NOW(),Tanqueos[[#This Row],[FECHA]]))</f>
        <v>45853.710407175924</v>
      </c>
      <c r="B1261" s="39" t="s">
        <v>156</v>
      </c>
      <c r="C1261" s="31">
        <v>104833</v>
      </c>
      <c r="D1261" s="56">
        <v>4</v>
      </c>
      <c r="G1261">
        <f>_xlfn.XLOOKUP(Tanqueos[[#This Row],[PLACA]],[1]Hoja1!$A:$A,[1]Hoja1!$G:$G,0)</f>
        <v>35</v>
      </c>
      <c r="H1261" t="s">
        <v>253</v>
      </c>
    </row>
    <row r="1262" spans="1:8" ht="14.5" hidden="1">
      <c r="A1262" s="29">
        <f ca="1">IF(Tanqueos[[#This Row],[PLACA]]="","",IF(Tanqueos[[#This Row],[FECHA]]="",NOW(),Tanqueos[[#This Row],[FECHA]]))</f>
        <v>45853.711974305559</v>
      </c>
      <c r="B1262" s="39" t="s">
        <v>8</v>
      </c>
      <c r="C1262" s="31">
        <v>172141</v>
      </c>
      <c r="D1262" s="56">
        <v>8</v>
      </c>
      <c r="E1262" t="s">
        <v>218</v>
      </c>
      <c r="G1262">
        <f>_xlfn.XLOOKUP(Tanqueos[[#This Row],[PLACA]],[1]Hoja1!$A:$A,[1]Hoja1!$G:$G,0)</f>
        <v>42</v>
      </c>
      <c r="H1262" t="s">
        <v>288</v>
      </c>
    </row>
    <row r="1263" spans="1:8" ht="14.5" hidden="1">
      <c r="A1263" s="29">
        <f ca="1">IF(Tanqueos[[#This Row],[PLACA]]="","",IF(Tanqueos[[#This Row],[FECHA]]="",NOW(),Tanqueos[[#This Row],[FECHA]]))</f>
        <v>45853.716706018517</v>
      </c>
      <c r="B1263" s="39" t="s">
        <v>59</v>
      </c>
      <c r="C1263" s="31">
        <v>278527</v>
      </c>
      <c r="D1263" s="56">
        <v>4</v>
      </c>
      <c r="G1263">
        <f>_xlfn.XLOOKUP(Tanqueos[[#This Row],[PLACA]],[1]Hoja1!$A:$A,[1]Hoja1!$G:$G,0)</f>
        <v>28</v>
      </c>
      <c r="H1263" t="s">
        <v>293</v>
      </c>
    </row>
    <row r="1264" spans="1:8" ht="14.5" hidden="1">
      <c r="A1264" s="29">
        <f ca="1">IF(Tanqueos[[#This Row],[PLACA]]="","",IF(Tanqueos[[#This Row],[FECHA]]="",NOW(),Tanqueos[[#This Row],[FECHA]]))</f>
        <v>45853.718001157409</v>
      </c>
      <c r="B1264" s="39" t="s">
        <v>30</v>
      </c>
      <c r="C1264" s="31">
        <v>83696</v>
      </c>
      <c r="D1264" s="56">
        <v>5</v>
      </c>
      <c r="G1264">
        <f>_xlfn.XLOOKUP(Tanqueos[[#This Row],[PLACA]],[1]Hoja1!$A:$A,[1]Hoja1!$G:$G,0)</f>
        <v>33</v>
      </c>
      <c r="H1264" s="11" t="s">
        <v>224</v>
      </c>
    </row>
    <row r="1265" spans="1:8" ht="14.5" hidden="1">
      <c r="A1265" s="29">
        <f ca="1">IF(Tanqueos[[#This Row],[PLACA]]="","",IF(Tanqueos[[#This Row],[FECHA]]="",NOW(),Tanqueos[[#This Row],[FECHA]]))</f>
        <v>45853.728866087964</v>
      </c>
      <c r="B1265" s="39" t="s">
        <v>99</v>
      </c>
      <c r="C1265" s="31">
        <v>17960</v>
      </c>
      <c r="D1265" s="56">
        <v>5</v>
      </c>
      <c r="G1265">
        <f>_xlfn.XLOOKUP(Tanqueos[[#This Row],[PLACA]],[1]Hoja1!$A:$A,[1]Hoja1!$G:$G,0)</f>
        <v>32</v>
      </c>
      <c r="H1265" t="s">
        <v>274</v>
      </c>
    </row>
    <row r="1266" spans="1:8" ht="14.5" hidden="1">
      <c r="A1266" s="29">
        <f ca="1">IF(Tanqueos[[#This Row],[PLACA]]="","",IF(Tanqueos[[#This Row],[FECHA]]="",NOW(),Tanqueos[[#This Row],[FECHA]]))</f>
        <v>45853.730875347224</v>
      </c>
      <c r="B1266" s="39" t="s">
        <v>141</v>
      </c>
      <c r="C1266" s="31">
        <v>305015</v>
      </c>
      <c r="D1266" s="53">
        <v>10</v>
      </c>
      <c r="G1266">
        <f>_xlfn.XLOOKUP(Tanqueos[[#This Row],[PLACA]],[1]Hoja1!$A:$A,[1]Hoja1!$G:$G,0)</f>
        <v>21</v>
      </c>
      <c r="H1266" t="s">
        <v>304</v>
      </c>
    </row>
    <row r="1267" spans="1:8" ht="14.5" hidden="1">
      <c r="A1267" s="29">
        <f ca="1">IF(Tanqueos[[#This Row],[PLACA]]="","",IF(Tanqueos[[#This Row],[FECHA]]="",NOW(),Tanqueos[[#This Row],[FECHA]]))</f>
        <v>45853.753315162037</v>
      </c>
      <c r="B1267" s="39" t="s">
        <v>37</v>
      </c>
      <c r="C1267" s="31">
        <v>145525</v>
      </c>
      <c r="D1267" s="56">
        <v>8</v>
      </c>
      <c r="E1267" t="s">
        <v>305</v>
      </c>
      <c r="G1267">
        <f>_xlfn.XLOOKUP(Tanqueos[[#This Row],[PLACA]],[1]Hoja1!$A:$A,[1]Hoja1!$G:$G,0)</f>
        <v>32</v>
      </c>
      <c r="H1267" t="s">
        <v>199</v>
      </c>
    </row>
    <row r="1268" spans="1:8" ht="14.5" hidden="1">
      <c r="A1268" s="29">
        <f ca="1">IF(Tanqueos[[#This Row],[PLACA]]="","",IF(Tanqueos[[#This Row],[FECHA]]="",NOW(),Tanqueos[[#This Row],[FECHA]]))</f>
        <v>45853.757162037036</v>
      </c>
      <c r="B1268" s="39" t="s">
        <v>28</v>
      </c>
      <c r="C1268" s="31">
        <v>218683</v>
      </c>
      <c r="D1268" s="56">
        <v>5</v>
      </c>
      <c r="G1268">
        <f>_xlfn.XLOOKUP(Tanqueos[[#This Row],[PLACA]],[1]Hoja1!$A:$A,[1]Hoja1!$G:$G,0)</f>
        <v>43</v>
      </c>
      <c r="H1268" t="s">
        <v>221</v>
      </c>
    </row>
    <row r="1269" spans="1:8" ht="14.5" hidden="1">
      <c r="A1269" s="29">
        <f ca="1">IF(Tanqueos[[#This Row],[PLACA]]="","",IF(Tanqueos[[#This Row],[FECHA]]="",NOW(),Tanqueos[[#This Row],[FECHA]]))</f>
        <v>45853.75846863426</v>
      </c>
      <c r="B1269" s="39" t="s">
        <v>40</v>
      </c>
      <c r="C1269" s="31">
        <v>144333</v>
      </c>
      <c r="D1269" s="56">
        <v>4</v>
      </c>
      <c r="G1269">
        <f>_xlfn.XLOOKUP(Tanqueos[[#This Row],[PLACA]],[1]Hoja1!$A:$A,[1]Hoja1!$G:$G,0)</f>
        <v>33</v>
      </c>
      <c r="H1269" s="11" t="s">
        <v>259</v>
      </c>
    </row>
    <row r="1270" spans="1:8" ht="14.5" hidden="1">
      <c r="A1270" s="29">
        <f ca="1">IF(Tanqueos[[#This Row],[PLACA]]="","",IF(Tanqueos[[#This Row],[FECHA]]="",NOW(),Tanqueos[[#This Row],[FECHA]]))</f>
        <v>45853.816435532404</v>
      </c>
      <c r="B1270" s="39" t="s">
        <v>65</v>
      </c>
      <c r="C1270" s="31">
        <v>66532</v>
      </c>
      <c r="D1270" s="56">
        <v>7</v>
      </c>
      <c r="E1270" t="s">
        <v>81</v>
      </c>
      <c r="G1270">
        <f>_xlfn.XLOOKUP(Tanqueos[[#This Row],[PLACA]],[1]Hoja1!$A:$A,[1]Hoja1!$G:$G,0)</f>
        <v>31</v>
      </c>
      <c r="H1270" t="s">
        <v>176</v>
      </c>
    </row>
    <row r="1271" spans="1:8" ht="14.5" hidden="1">
      <c r="A1271" s="29">
        <f ca="1">IF(Tanqueos[[#This Row],[PLACA]]="","",IF(Tanqueos[[#This Row],[FECHA]]="",NOW(),Tanqueos[[#This Row],[FECHA]]))</f>
        <v>45853.829884953702</v>
      </c>
      <c r="B1271" s="39" t="s">
        <v>12</v>
      </c>
      <c r="C1271" s="31">
        <v>57778</v>
      </c>
      <c r="D1271" s="56">
        <v>7</v>
      </c>
      <c r="G1271">
        <f>_xlfn.XLOOKUP(Tanqueos[[#This Row],[PLACA]],[1]Hoja1!$A:$A,[1]Hoja1!$G:$G,0)</f>
        <v>33</v>
      </c>
      <c r="H1271" s="11" t="s">
        <v>256</v>
      </c>
    </row>
    <row r="1272" spans="1:8" ht="14.5" hidden="1">
      <c r="A1272" s="29">
        <f ca="1">IF(Tanqueos[[#This Row],[PLACA]]="","",IF(Tanqueos[[#This Row],[FECHA]]="",NOW(),Tanqueos[[#This Row],[FECHA]]))</f>
        <v>45853.838902199073</v>
      </c>
      <c r="B1272" s="39" t="s">
        <v>33</v>
      </c>
      <c r="C1272" s="31">
        <v>315673</v>
      </c>
      <c r="D1272" s="56">
        <v>12</v>
      </c>
      <c r="G1272">
        <f>_xlfn.XLOOKUP(Tanqueos[[#This Row],[PLACA]],[1]Hoja1!$A:$A,[1]Hoja1!$G:$G,0)</f>
        <v>21</v>
      </c>
      <c r="H1272" t="s">
        <v>292</v>
      </c>
    </row>
    <row r="1273" spans="1:8" ht="14.5" hidden="1">
      <c r="A1273" s="29">
        <f ca="1">IF(Tanqueos[[#This Row],[PLACA]]="","",IF(Tanqueos[[#This Row],[FECHA]]="",NOW(),Tanqueos[[#This Row],[FECHA]]))</f>
        <v>45853.847540740739</v>
      </c>
      <c r="B1273" s="39" t="s">
        <v>26</v>
      </c>
      <c r="C1273" s="31">
        <v>628086</v>
      </c>
      <c r="D1273" s="56">
        <v>8</v>
      </c>
      <c r="G1273">
        <f>_xlfn.XLOOKUP(Tanqueos[[#This Row],[PLACA]],[1]Hoja1!$A:$A,[1]Hoja1!$G:$G,0)</f>
        <v>17</v>
      </c>
      <c r="H1273" t="s">
        <v>228</v>
      </c>
    </row>
    <row r="1274" spans="1:8" ht="14.5" hidden="1">
      <c r="A1274" s="29">
        <f ca="1">IF(Tanqueos[[#This Row],[PLACA]]="","",IF(Tanqueos[[#This Row],[FECHA]]="",NOW(),Tanqueos[[#This Row],[FECHA]]))</f>
        <v>45853.848443287039</v>
      </c>
      <c r="B1274" s="39" t="s">
        <v>73</v>
      </c>
      <c r="C1274" s="31">
        <v>173387</v>
      </c>
      <c r="D1274" s="56">
        <v>11</v>
      </c>
      <c r="G1274">
        <f>_xlfn.XLOOKUP(Tanqueos[[#This Row],[PLACA]],[1]Hoja1!$A:$A,[1]Hoja1!$G:$G,0)</f>
        <v>38</v>
      </c>
      <c r="H1274" t="s">
        <v>175</v>
      </c>
    </row>
    <row r="1275" spans="1:8" ht="14.5" hidden="1">
      <c r="A1275" s="29">
        <f ca="1">IF(Tanqueos[[#This Row],[PLACA]]="","",IF(Tanqueos[[#This Row],[FECHA]]="",NOW(),Tanqueos[[#This Row],[FECHA]]))</f>
        <v>45853.849616435182</v>
      </c>
      <c r="B1275" s="39" t="s">
        <v>306</v>
      </c>
      <c r="C1275" s="31">
        <v>107843</v>
      </c>
      <c r="D1275" s="56"/>
      <c r="E1275" t="s">
        <v>307</v>
      </c>
      <c r="G1275">
        <f>_xlfn.XLOOKUP(Tanqueos[[#This Row],[PLACA]],[1]Hoja1!$A:$A,[1]Hoja1!$G:$G,0)</f>
        <v>33</v>
      </c>
      <c r="H1275" t="s">
        <v>308</v>
      </c>
    </row>
    <row r="1276" spans="1:8" ht="14.5" hidden="1">
      <c r="A1276" s="29">
        <f ca="1">IF(Tanqueos[[#This Row],[PLACA]]="","",IF(Tanqueos[[#This Row],[FECHA]]="",NOW(),Tanqueos[[#This Row],[FECHA]]))</f>
        <v>45853.860414467592</v>
      </c>
      <c r="B1276" s="39" t="s">
        <v>11</v>
      </c>
      <c r="C1276" s="31">
        <v>56153</v>
      </c>
      <c r="D1276" s="56">
        <v>11</v>
      </c>
      <c r="G1276">
        <f>_xlfn.XLOOKUP(Tanqueos[[#This Row],[PLACA]],[1]Hoja1!$A:$A,[1]Hoja1!$G:$G,0)</f>
        <v>35</v>
      </c>
      <c r="H1276" t="s">
        <v>248</v>
      </c>
    </row>
    <row r="1277" spans="1:8" ht="14.5" hidden="1">
      <c r="A1277" s="29">
        <f ca="1">IF(Tanqueos[[#This Row],[PLACA]]="","",IF(Tanqueos[[#This Row],[FECHA]]="",NOW(),Tanqueos[[#This Row],[FECHA]]))</f>
        <v>45853.86325289352</v>
      </c>
      <c r="B1277" s="39" t="s">
        <v>32</v>
      </c>
      <c r="C1277" s="31">
        <v>39797</v>
      </c>
      <c r="D1277" s="56">
        <v>5</v>
      </c>
      <c r="E1277" t="s">
        <v>309</v>
      </c>
      <c r="G1277">
        <f>_xlfn.XLOOKUP(Tanqueos[[#This Row],[PLACA]],[1]Hoja1!$A:$A,[1]Hoja1!$G:$G,0)</f>
        <v>30</v>
      </c>
      <c r="H1277" t="s">
        <v>207</v>
      </c>
    </row>
    <row r="1278" spans="1:8" ht="14.5" hidden="1">
      <c r="A1278" s="29">
        <f ca="1">IF(Tanqueos[[#This Row],[PLACA]]="","",IF(Tanqueos[[#This Row],[FECHA]]="",NOW(),Tanqueos[[#This Row],[FECHA]]))</f>
        <v>45853.869678240742</v>
      </c>
      <c r="B1278" s="39" t="s">
        <v>53</v>
      </c>
      <c r="C1278" s="31">
        <v>117636</v>
      </c>
      <c r="D1278" s="56">
        <v>15</v>
      </c>
      <c r="E1278" t="s">
        <v>310</v>
      </c>
      <c r="G1278">
        <f>_xlfn.XLOOKUP(Tanqueos[[#This Row],[PLACA]],[1]Hoja1!$A:$A,[1]Hoja1!$G:$G,0)</f>
        <v>20</v>
      </c>
      <c r="H1278" t="s">
        <v>251</v>
      </c>
    </row>
    <row r="1279" spans="1:8" ht="14.5" hidden="1">
      <c r="A1279" s="29">
        <f ca="1">IF(Tanqueos[[#This Row],[PLACA]]="","",IF(Tanqueos[[#This Row],[FECHA]]="",NOW(),Tanqueos[[#This Row],[FECHA]]))</f>
        <v>45853.874710532407</v>
      </c>
      <c r="B1279" s="39" t="s">
        <v>39</v>
      </c>
      <c r="C1279" s="31">
        <v>44231</v>
      </c>
      <c r="D1279" s="56">
        <v>6</v>
      </c>
      <c r="G1279">
        <f>_xlfn.XLOOKUP(Tanqueos[[#This Row],[PLACA]],[1]Hoja1!$A:$A,[1]Hoja1!$G:$G,0)</f>
        <v>35</v>
      </c>
      <c r="H1279" t="s">
        <v>198</v>
      </c>
    </row>
    <row r="1280" spans="1:8" ht="14.5" hidden="1">
      <c r="A1280" s="29">
        <v>45854</v>
      </c>
      <c r="B1280" s="39" t="s">
        <v>311</v>
      </c>
      <c r="C1280" s="31">
        <v>113783</v>
      </c>
      <c r="D1280" s="56">
        <v>20</v>
      </c>
      <c r="E1280" s="31" t="s">
        <v>312</v>
      </c>
      <c r="G1280">
        <f>_xlfn.XLOOKUP(Tanqueos[[#This Row],[PLACA]],[1]Hoja1!$A:$A,[1]Hoja1!$G:$G,0)</f>
        <v>33</v>
      </c>
    </row>
    <row r="1281" spans="1:8" ht="14.5" hidden="1">
      <c r="A1281" s="29">
        <f ca="1">IF(Tanqueos[[#This Row],[PLACA]]="","",IF(Tanqueos[[#This Row],[FECHA]]="",NOW(),Tanqueos[[#This Row],[FECHA]]))</f>
        <v>45854.122429745374</v>
      </c>
      <c r="B1281" s="8" t="s">
        <v>232</v>
      </c>
      <c r="C1281" s="31">
        <v>341679</v>
      </c>
      <c r="D1281" s="56">
        <v>12</v>
      </c>
      <c r="G1281">
        <f>_xlfn.XLOOKUP(Tanqueos[[#This Row],[PLACA]],[1]Hoja1!$A:$A,[1]Hoja1!$G:$G,0)</f>
        <v>33</v>
      </c>
      <c r="H1281" s="11" t="s">
        <v>243</v>
      </c>
    </row>
    <row r="1282" spans="1:8" ht="14.5" hidden="1">
      <c r="A1282" s="29">
        <f ca="1">IF(Tanqueos[[#This Row],[PLACA]]="","",IF(Tanqueos[[#This Row],[FECHA]]="",NOW(),Tanqueos[[#This Row],[FECHA]]))</f>
        <v>45854.123546180555</v>
      </c>
      <c r="B1282" s="8" t="s">
        <v>15</v>
      </c>
      <c r="C1282" s="31">
        <v>180454</v>
      </c>
      <c r="D1282" s="56">
        <v>37</v>
      </c>
      <c r="G1282">
        <f>_xlfn.XLOOKUP(Tanqueos[[#This Row],[PLACA]],[1]Hoja1!$A:$A,[1]Hoja1!$G:$G,0)</f>
        <v>16</v>
      </c>
      <c r="H1282" s="11" t="s">
        <v>254</v>
      </c>
    </row>
    <row r="1283" spans="1:8" ht="14.5" hidden="1">
      <c r="A1283" s="29">
        <f ca="1">IF(Tanqueos[[#This Row],[PLACA]]="","",IF(Tanqueos[[#This Row],[FECHA]]="",NOW(),Tanqueos[[#This Row],[FECHA]]))</f>
        <v>45854.125431712964</v>
      </c>
      <c r="B1283" s="39" t="s">
        <v>18</v>
      </c>
      <c r="C1283" s="31">
        <v>161291</v>
      </c>
      <c r="D1283" s="56">
        <v>7</v>
      </c>
      <c r="G1283">
        <f>_xlfn.XLOOKUP(Tanqueos[[#This Row],[PLACA]],[1]Hoja1!$A:$A,[1]Hoja1!$G:$G,0)</f>
        <v>42</v>
      </c>
      <c r="H1283" t="s">
        <v>268</v>
      </c>
    </row>
    <row r="1284" spans="1:8" ht="14.5" hidden="1">
      <c r="A1284" s="29">
        <f ca="1">IF(Tanqueos[[#This Row],[PLACA]]="","",IF(Tanqueos[[#This Row],[FECHA]]="",NOW(),Tanqueos[[#This Row],[FECHA]]))</f>
        <v>45854.13801516204</v>
      </c>
      <c r="B1284" s="39" t="s">
        <v>114</v>
      </c>
      <c r="C1284" s="31">
        <v>439236</v>
      </c>
      <c r="D1284" s="56">
        <v>9</v>
      </c>
      <c r="G1284">
        <f>_xlfn.XLOOKUP(Tanqueos[[#This Row],[PLACA]],[1]Hoja1!$A:$A,[1]Hoja1!$G:$G,0)</f>
        <v>33</v>
      </c>
      <c r="H1284" s="11" t="s">
        <v>264</v>
      </c>
    </row>
    <row r="1285" spans="1:8" ht="14.5" hidden="1">
      <c r="A1285" s="29">
        <f ca="1">IF(Tanqueos[[#This Row],[PLACA]]="","",IF(Tanqueos[[#This Row],[FECHA]]="",NOW(),Tanqueos[[#This Row],[FECHA]]))</f>
        <v>45854.143885300924</v>
      </c>
      <c r="B1285" s="39" t="s">
        <v>24</v>
      </c>
      <c r="C1285" s="31">
        <v>100166</v>
      </c>
      <c r="D1285" s="56">
        <v>8</v>
      </c>
      <c r="G1285">
        <f>_xlfn.XLOOKUP(Tanqueos[[#This Row],[PLACA]],[1]Hoja1!$A:$A,[1]Hoja1!$G:$G,0)</f>
        <v>33</v>
      </c>
      <c r="H1285" t="s">
        <v>266</v>
      </c>
    </row>
    <row r="1286" spans="1:8" ht="14.5" hidden="1">
      <c r="A1286" s="29">
        <f ca="1">IF(Tanqueos[[#This Row],[PLACA]]="","",IF(Tanqueos[[#This Row],[FECHA]]="",NOW(),Tanqueos[[#This Row],[FECHA]]))</f>
        <v>45854.243413773147</v>
      </c>
      <c r="B1286" s="39" t="s">
        <v>60</v>
      </c>
      <c r="C1286" s="31">
        <v>576176</v>
      </c>
      <c r="D1286" s="56">
        <v>12</v>
      </c>
      <c r="G1286">
        <f>_xlfn.XLOOKUP(Tanqueos[[#This Row],[PLACA]],[1]Hoja1!$A:$A,[1]Hoja1!$G:$G,0)</f>
        <v>29</v>
      </c>
      <c r="H1286" t="s">
        <v>275</v>
      </c>
    </row>
    <row r="1287" spans="1:8" ht="14.5" hidden="1">
      <c r="A1287" s="29">
        <f ca="1">IF(Tanqueos[[#This Row],[PLACA]]="","",IF(Tanqueos[[#This Row],[FECHA]]="",NOW(),Tanqueos[[#This Row],[FECHA]]))</f>
        <v>45854.262418402781</v>
      </c>
      <c r="B1287" s="39" t="s">
        <v>29</v>
      </c>
      <c r="C1287" s="31">
        <v>416832</v>
      </c>
      <c r="D1287" s="56">
        <v>12</v>
      </c>
      <c r="G1287">
        <f>_xlfn.XLOOKUP(Tanqueos[[#This Row],[PLACA]],[1]Hoja1!$A:$A,[1]Hoja1!$G:$G,0)</f>
        <v>33</v>
      </c>
      <c r="H1287" t="s">
        <v>180</v>
      </c>
    </row>
    <row r="1288" spans="1:8" ht="14.5" hidden="1">
      <c r="A1288" s="29">
        <f ca="1">IF(Tanqueos[[#This Row],[PLACA]]="","",IF(Tanqueos[[#This Row],[FECHA]]="",NOW(),Tanqueos[[#This Row],[FECHA]]))</f>
        <v>45854.265230324076</v>
      </c>
      <c r="B1288" s="39" t="s">
        <v>148</v>
      </c>
      <c r="C1288" s="31">
        <v>194488</v>
      </c>
      <c r="D1288" s="56">
        <v>23</v>
      </c>
      <c r="G1288">
        <f>_xlfn.XLOOKUP(Tanqueos[[#This Row],[PLACA]],[1]Hoja1!$A:$A,[1]Hoja1!$G:$G,0)</f>
        <v>15</v>
      </c>
      <c r="H1288" t="s">
        <v>231</v>
      </c>
    </row>
    <row r="1289" spans="1:8" ht="14.5" hidden="1">
      <c r="A1289" s="29">
        <f ca="1">IF(Tanqueos[[#This Row],[PLACA]]="","",IF(Tanqueos[[#This Row],[FECHA]]="",NOW(),Tanqueos[[#This Row],[FECHA]]))</f>
        <v>45854.294865625001</v>
      </c>
      <c r="B1289" s="39" t="s">
        <v>134</v>
      </c>
      <c r="C1289" s="31">
        <v>434413</v>
      </c>
      <c r="D1289" s="56">
        <v>50</v>
      </c>
      <c r="G1289">
        <f>_xlfn.XLOOKUP(Tanqueos[[#This Row],[PLACA]],[1]Hoja1!$A:$A,[1]Hoja1!$G:$G,0)</f>
        <v>12</v>
      </c>
      <c r="H1289" t="s">
        <v>179</v>
      </c>
    </row>
    <row r="1290" spans="1:8" ht="14.5" hidden="1">
      <c r="A1290" s="29">
        <f ca="1">IF(Tanqueos[[#This Row],[PLACA]]="","",IF(Tanqueos[[#This Row],[FECHA]]="",NOW(),Tanqueos[[#This Row],[FECHA]]))</f>
        <v>45854.296753356481</v>
      </c>
      <c r="B1290" s="39" t="s">
        <v>17</v>
      </c>
      <c r="C1290" s="31">
        <v>645435</v>
      </c>
      <c r="D1290" s="56">
        <v>28</v>
      </c>
      <c r="G1290">
        <f>_xlfn.XLOOKUP(Tanqueos[[#This Row],[PLACA]],[1]Hoja1!$A:$A,[1]Hoja1!$G:$G,0)</f>
        <v>14</v>
      </c>
      <c r="H1290" t="s">
        <v>280</v>
      </c>
    </row>
    <row r="1291" spans="1:8" ht="14.5" hidden="1">
      <c r="A1291" s="29">
        <f ca="1">IF(Tanqueos[[#This Row],[PLACA]]="","",IF(Tanqueos[[#This Row],[FECHA]]="",NOW(),Tanqueos[[#This Row],[FECHA]]))</f>
        <v>45854.299812962963</v>
      </c>
      <c r="B1291" s="39" t="s">
        <v>10</v>
      </c>
      <c r="C1291" s="31">
        <v>145536</v>
      </c>
      <c r="D1291" s="56">
        <v>8</v>
      </c>
      <c r="G1291">
        <f>_xlfn.XLOOKUP(Tanqueos[[#This Row],[PLACA]],[1]Hoja1!$A:$A,[1]Hoja1!$G:$G,0)</f>
        <v>40</v>
      </c>
      <c r="H1291" t="s">
        <v>177</v>
      </c>
    </row>
    <row r="1292" spans="1:8" ht="14.5" hidden="1">
      <c r="A1292" s="29">
        <f ca="1">IF(Tanqueos[[#This Row],[PLACA]]="","",IF(Tanqueos[[#This Row],[FECHA]]="",NOW(),Tanqueos[[#This Row],[FECHA]]))</f>
        <v>45854.347036458334</v>
      </c>
      <c r="B1292" s="39" t="s">
        <v>58</v>
      </c>
      <c r="C1292" s="31">
        <v>13580</v>
      </c>
      <c r="D1292" s="56">
        <v>10</v>
      </c>
      <c r="G1292">
        <f>_xlfn.XLOOKUP(Tanqueos[[#This Row],[PLACA]],[1]Hoja1!$A:$A,[1]Hoja1!$G:$G,0)</f>
        <v>35</v>
      </c>
      <c r="H1292" s="11" t="s">
        <v>237</v>
      </c>
    </row>
    <row r="1293" spans="1:8" ht="14.5" hidden="1">
      <c r="A1293" s="29">
        <f ca="1">IF(Tanqueos[[#This Row],[PLACA]]="","",IF(Tanqueos[[#This Row],[FECHA]]="",NOW(),Tanqueos[[#This Row],[FECHA]]))</f>
        <v>45854.357198958336</v>
      </c>
      <c r="B1293" s="39" t="s">
        <v>53</v>
      </c>
      <c r="C1293" s="31">
        <v>117636</v>
      </c>
      <c r="D1293" s="56">
        <v>18</v>
      </c>
      <c r="G1293">
        <f>_xlfn.XLOOKUP(Tanqueos[[#This Row],[PLACA]],[1]Hoja1!$A:$A,[1]Hoja1!$G:$G,0)</f>
        <v>20</v>
      </c>
      <c r="H1293" s="11" t="s">
        <v>257</v>
      </c>
    </row>
    <row r="1294" spans="1:8" ht="14.5" hidden="1">
      <c r="A1294" s="29">
        <f ca="1">IF(Tanqueos[[#This Row],[PLACA]]="","",IF(Tanqueos[[#This Row],[FECHA]]="",NOW(),Tanqueos[[#This Row],[FECHA]]))</f>
        <v>45854.393289467589</v>
      </c>
      <c r="B1294" s="39" t="s">
        <v>25</v>
      </c>
      <c r="C1294" s="31">
        <v>238909</v>
      </c>
      <c r="D1294" s="56">
        <v>15</v>
      </c>
      <c r="G1294">
        <f>_xlfn.XLOOKUP(Tanqueos[[#This Row],[PLACA]],[1]Hoja1!$A:$A,[1]Hoja1!$G:$G,0)</f>
        <v>33</v>
      </c>
      <c r="H1294" s="11" t="s">
        <v>260</v>
      </c>
    </row>
    <row r="1295" spans="1:8" ht="14.5" hidden="1">
      <c r="A1295" s="29">
        <f ca="1">IF(Tanqueos[[#This Row],[PLACA]]="","",IF(Tanqueos[[#This Row],[FECHA]]="",NOW(),Tanqueos[[#This Row],[FECHA]]))</f>
        <v>45854.405986111109</v>
      </c>
      <c r="B1295" s="39" t="s">
        <v>41</v>
      </c>
      <c r="C1295" s="31">
        <v>56240</v>
      </c>
      <c r="D1295" s="56">
        <v>10</v>
      </c>
      <c r="G1295">
        <f>_xlfn.XLOOKUP(Tanqueos[[#This Row],[PLACA]],[1]Hoja1!$A:$A,[1]Hoja1!$G:$G,0)</f>
        <v>33</v>
      </c>
      <c r="H1295" s="11" t="s">
        <v>250</v>
      </c>
    </row>
    <row r="1296" spans="1:8" ht="14.5" hidden="1">
      <c r="A1296" s="29">
        <f ca="1">IF(Tanqueos[[#This Row],[PLACA]]="","",IF(Tanqueos[[#This Row],[FECHA]]="",NOW(),Tanqueos[[#This Row],[FECHA]]))</f>
        <v>45854.411090162037</v>
      </c>
      <c r="B1296" s="39" t="s">
        <v>62</v>
      </c>
      <c r="C1296" s="31">
        <v>200418</v>
      </c>
      <c r="D1296" s="56">
        <v>8</v>
      </c>
      <c r="G1296">
        <f>_xlfn.XLOOKUP(Tanqueos[[#This Row],[PLACA]],[1]Hoja1!$A:$A,[1]Hoja1!$G:$G,0)</f>
        <v>39</v>
      </c>
      <c r="H1296" s="11" t="s">
        <v>227</v>
      </c>
    </row>
    <row r="1297" spans="1:8" ht="14.5" hidden="1">
      <c r="A1297" s="29">
        <f ca="1">IF(Tanqueos[[#This Row],[PLACA]]="","",IF(Tanqueos[[#This Row],[FECHA]]="",NOW(),Tanqueos[[#This Row],[FECHA]]))</f>
        <v>45854.434634143516</v>
      </c>
      <c r="B1297" s="39" t="s">
        <v>93</v>
      </c>
      <c r="C1297" s="31">
        <v>409675</v>
      </c>
      <c r="D1297" s="56">
        <v>7</v>
      </c>
      <c r="G1297">
        <f>_xlfn.XLOOKUP(Tanqueos[[#This Row],[PLACA]],[1]Hoja1!$A:$A,[1]Hoja1!$G:$G,0)</f>
        <v>30</v>
      </c>
      <c r="H1297" t="s">
        <v>203</v>
      </c>
    </row>
    <row r="1298" spans="1:8" ht="14.5" hidden="1">
      <c r="A1298" s="29">
        <f ca="1">IF(Tanqueos[[#This Row],[PLACA]]="","",IF(Tanqueos[[#This Row],[FECHA]]="",NOW(),Tanqueos[[#This Row],[FECHA]]))</f>
        <v>45854.442890393519</v>
      </c>
      <c r="B1298" s="39" t="s">
        <v>37</v>
      </c>
      <c r="C1298" s="31">
        <v>145828</v>
      </c>
      <c r="D1298" s="56">
        <v>9</v>
      </c>
      <c r="G1298">
        <f>_xlfn.XLOOKUP(Tanqueos[[#This Row],[PLACA]],[1]Hoja1!$A:$A,[1]Hoja1!$G:$G,0)</f>
        <v>32</v>
      </c>
      <c r="H1298" t="s">
        <v>199</v>
      </c>
    </row>
    <row r="1299" spans="1:8" ht="14.5" hidden="1">
      <c r="A1299" s="29">
        <f ca="1">IF(Tanqueos[[#This Row],[PLACA]]="","",IF(Tanqueos[[#This Row],[FECHA]]="",NOW(),Tanqueos[[#This Row],[FECHA]]))</f>
        <v>45854.457780787037</v>
      </c>
      <c r="B1299" s="39" t="s">
        <v>34</v>
      </c>
      <c r="C1299" s="31">
        <v>21940</v>
      </c>
      <c r="D1299" s="56">
        <v>13</v>
      </c>
      <c r="G1299">
        <f>_xlfn.XLOOKUP(Tanqueos[[#This Row],[PLACA]],[1]Hoja1!$A:$A,[1]Hoja1!$G:$G,0)</f>
        <v>38</v>
      </c>
      <c r="H1299" t="s">
        <v>202</v>
      </c>
    </row>
    <row r="1300" spans="1:8" ht="14.5" hidden="1">
      <c r="A1300" s="29">
        <f ca="1">IF(Tanqueos[[#This Row],[PLACA]]="","",IF(Tanqueos[[#This Row],[FECHA]]="",NOW(),Tanqueos[[#This Row],[FECHA]]))</f>
        <v>45854.471969212966</v>
      </c>
      <c r="B1300" s="39" t="s">
        <v>24</v>
      </c>
      <c r="C1300" s="31">
        <v>100242</v>
      </c>
      <c r="D1300" s="56">
        <v>4</v>
      </c>
      <c r="G1300">
        <f>_xlfn.XLOOKUP(Tanqueos[[#This Row],[PLACA]],[1]Hoja1!$A:$A,[1]Hoja1!$G:$G,0)</f>
        <v>33</v>
      </c>
      <c r="H1300" t="s">
        <v>266</v>
      </c>
    </row>
    <row r="1301" spans="1:8" ht="14.5" hidden="1">
      <c r="A1301" s="29">
        <f ca="1">IF(Tanqueos[[#This Row],[PLACA]]="","",IF(Tanqueos[[#This Row],[FECHA]]="",NOW(),Tanqueos[[#This Row],[FECHA]]))</f>
        <v>45854.494275347221</v>
      </c>
      <c r="B1301" s="39" t="s">
        <v>20</v>
      </c>
      <c r="C1301" s="31">
        <v>206075</v>
      </c>
      <c r="D1301" s="56">
        <v>11</v>
      </c>
      <c r="G1301">
        <f>_xlfn.XLOOKUP(Tanqueos[[#This Row],[PLACA]],[1]Hoja1!$A:$A,[1]Hoja1!$G:$G,0)</f>
        <v>26</v>
      </c>
      <c r="H1301" s="11" t="s">
        <v>255</v>
      </c>
    </row>
    <row r="1302" spans="1:8" ht="14.5" hidden="1">
      <c r="A1302" s="29">
        <f ca="1">IF(Tanqueos[[#This Row],[PLACA]]="","",IF(Tanqueos[[#This Row],[FECHA]]="",NOW(),Tanqueos[[#This Row],[FECHA]]))</f>
        <v>45854.494275347221</v>
      </c>
      <c r="B1302" s="39" t="s">
        <v>137</v>
      </c>
      <c r="C1302" s="31">
        <v>75501</v>
      </c>
      <c r="D1302" s="56">
        <v>8</v>
      </c>
      <c r="G1302">
        <f>_xlfn.XLOOKUP(Tanqueos[[#This Row],[PLACA]],[1]Hoja1!$A:$A,[1]Hoja1!$G:$G,0)</f>
        <v>33</v>
      </c>
      <c r="H1302" s="11" t="s">
        <v>262</v>
      </c>
    </row>
    <row r="1303" spans="1:8" ht="14.5" hidden="1">
      <c r="A1303" s="29">
        <f ca="1">IF(Tanqueos[[#This Row],[PLACA]]="","",IF(Tanqueos[[#This Row],[FECHA]]="",NOW(),Tanqueos[[#This Row],[FECHA]]))</f>
        <v>45854.556611689812</v>
      </c>
      <c r="B1303" s="39" t="s">
        <v>40</v>
      </c>
      <c r="C1303" s="31">
        <v>144411</v>
      </c>
      <c r="D1303" s="56">
        <v>5</v>
      </c>
      <c r="G1303">
        <f>_xlfn.XLOOKUP(Tanqueos[[#This Row],[PLACA]],[1]Hoja1!$A:$A,[1]Hoja1!$G:$G,0)</f>
        <v>33</v>
      </c>
      <c r="H1303" s="11" t="s">
        <v>259</v>
      </c>
    </row>
    <row r="1304" spans="1:8" ht="14.5" hidden="1">
      <c r="A1304" s="29">
        <f ca="1">IF(Tanqueos[[#This Row],[PLACA]]="","",IF(Tanqueos[[#This Row],[FECHA]]="",NOW(),Tanqueos[[#This Row],[FECHA]]))</f>
        <v>45854.556611689812</v>
      </c>
      <c r="B1304" s="39" t="s">
        <v>12</v>
      </c>
      <c r="C1304" s="31">
        <v>57971</v>
      </c>
      <c r="D1304" s="56">
        <v>7</v>
      </c>
      <c r="G1304">
        <f>_xlfn.XLOOKUP(Tanqueos[[#This Row],[PLACA]],[1]Hoja1!$A:$A,[1]Hoja1!$G:$G,0)</f>
        <v>33</v>
      </c>
      <c r="H1304" s="11" t="s">
        <v>256</v>
      </c>
    </row>
    <row r="1305" spans="1:8" ht="14.5" hidden="1">
      <c r="A1305" s="29">
        <f ca="1">IF(Tanqueos[[#This Row],[PLACA]]="","",IF(Tanqueos[[#This Row],[FECHA]]="",NOW(),Tanqueos[[#This Row],[FECHA]]))</f>
        <v>45854.556611689812</v>
      </c>
      <c r="B1305" s="39" t="s">
        <v>27</v>
      </c>
      <c r="C1305" s="31">
        <v>200373</v>
      </c>
      <c r="D1305" s="56">
        <v>7</v>
      </c>
      <c r="G1305">
        <f>_xlfn.XLOOKUP(Tanqueos[[#This Row],[PLACA]],[1]Hoja1!$A:$A,[1]Hoja1!$G:$G,0)</f>
        <v>35</v>
      </c>
      <c r="H1305" t="s">
        <v>261</v>
      </c>
    </row>
    <row r="1306" spans="1:8" ht="14.5" hidden="1">
      <c r="A1306" s="29">
        <f ca="1">IF(Tanqueos[[#This Row],[PLACA]]="","",IF(Tanqueos[[#This Row],[FECHA]]="",NOW(),Tanqueos[[#This Row],[FECHA]]))</f>
        <v>45854.556611689812</v>
      </c>
      <c r="B1306" s="39" t="s">
        <v>21</v>
      </c>
      <c r="C1306" s="31">
        <v>63684</v>
      </c>
      <c r="D1306" s="56">
        <v>10</v>
      </c>
      <c r="G1306">
        <f>_xlfn.XLOOKUP(Tanqueos[[#This Row],[PLACA]],[1]Hoja1!$A:$A,[1]Hoja1!$G:$G,0)</f>
        <v>33</v>
      </c>
      <c r="H1306" t="s">
        <v>193</v>
      </c>
    </row>
    <row r="1307" spans="1:8" ht="14.5" hidden="1">
      <c r="A1307" s="29">
        <f ca="1">IF(Tanqueos[[#This Row],[PLACA]]="","",IF(Tanqueos[[#This Row],[FECHA]]="",NOW(),Tanqueos[[#This Row],[FECHA]]))</f>
        <v>45854.559563541668</v>
      </c>
      <c r="B1307" s="39" t="s">
        <v>8</v>
      </c>
      <c r="C1307" s="31">
        <v>172503</v>
      </c>
      <c r="D1307" s="56">
        <v>9</v>
      </c>
      <c r="G1307">
        <f>_xlfn.XLOOKUP(Tanqueos[[#This Row],[PLACA]],[1]Hoja1!$A:$A,[1]Hoja1!$G:$G,0)</f>
        <v>42</v>
      </c>
      <c r="H1307" t="s">
        <v>288</v>
      </c>
    </row>
    <row r="1308" spans="1:8" ht="14.5" hidden="1">
      <c r="A1308" s="29">
        <f ca="1">IF(Tanqueos[[#This Row],[PLACA]]="","",IF(Tanqueos[[#This Row],[FECHA]]="",NOW(),Tanqueos[[#This Row],[FECHA]]))</f>
        <v>45854.567963078705</v>
      </c>
      <c r="B1308" s="39" t="s">
        <v>28</v>
      </c>
      <c r="C1308" s="31">
        <v>218964</v>
      </c>
      <c r="D1308" s="56">
        <v>7</v>
      </c>
      <c r="G1308">
        <f>_xlfn.XLOOKUP(Tanqueos[[#This Row],[PLACA]],[1]Hoja1!$A:$A,[1]Hoja1!$G:$G,0)</f>
        <v>43</v>
      </c>
      <c r="H1308" t="s">
        <v>221</v>
      </c>
    </row>
    <row r="1309" spans="1:8" ht="14.5" hidden="1">
      <c r="A1309" s="29">
        <f ca="1">IF(Tanqueos[[#This Row],[PLACA]]="","",IF(Tanqueos[[#This Row],[FECHA]]="",NOW(),Tanqueos[[#This Row],[FECHA]]))</f>
        <v>45854.57556203704</v>
      </c>
      <c r="B1309" s="39" t="s">
        <v>282</v>
      </c>
      <c r="C1309" s="31">
        <v>156151</v>
      </c>
      <c r="D1309" s="56">
        <v>12</v>
      </c>
      <c r="G1309">
        <f>_xlfn.XLOOKUP(Tanqueos[[#This Row],[PLACA]],[1]Hoja1!$A:$A,[1]Hoja1!$G:$G,0)</f>
        <v>38</v>
      </c>
      <c r="H1309" t="s">
        <v>313</v>
      </c>
    </row>
    <row r="1310" spans="1:8" ht="14.5" hidden="1">
      <c r="A1310" s="29">
        <f ca="1">IF(Tanqueos[[#This Row],[PLACA]]="","",IF(Tanqueos[[#This Row],[FECHA]]="",NOW(),Tanqueos[[#This Row],[FECHA]]))</f>
        <v>45854.576470486114</v>
      </c>
      <c r="B1310" s="39" t="s">
        <v>26</v>
      </c>
      <c r="C1310" s="31">
        <v>628247</v>
      </c>
      <c r="D1310" s="56">
        <v>9</v>
      </c>
      <c r="G1310">
        <f>_xlfn.XLOOKUP(Tanqueos[[#This Row],[PLACA]],[1]Hoja1!$A:$A,[1]Hoja1!$G:$G,0)</f>
        <v>17</v>
      </c>
      <c r="H1310" t="s">
        <v>228</v>
      </c>
    </row>
    <row r="1311" spans="1:8" ht="14.5" hidden="1">
      <c r="A1311" s="29">
        <f ca="1">IF(Tanqueos[[#This Row],[PLACA]]="","",IF(Tanqueos[[#This Row],[FECHA]]="",NOW(),Tanqueos[[#This Row],[FECHA]]))</f>
        <v>45854.589856828701</v>
      </c>
      <c r="B1311" s="39" t="s">
        <v>36</v>
      </c>
      <c r="C1311" s="31">
        <v>95237</v>
      </c>
      <c r="D1311" s="56">
        <v>4</v>
      </c>
      <c r="G1311">
        <f>_xlfn.XLOOKUP(Tanqueos[[#This Row],[PLACA]],[1]Hoja1!$A:$A,[1]Hoja1!$G:$G,0)</f>
        <v>32</v>
      </c>
      <c r="H1311" t="s">
        <v>194</v>
      </c>
    </row>
    <row r="1312" spans="1:8" ht="14.5" hidden="1">
      <c r="A1312" s="29">
        <f ca="1">IF(Tanqueos[[#This Row],[PLACA]]="","",IF(Tanqueos[[#This Row],[FECHA]]="",NOW(),Tanqueos[[#This Row],[FECHA]]))</f>
        <v>45854.605507060187</v>
      </c>
      <c r="B1312" s="39" t="s">
        <v>114</v>
      </c>
      <c r="C1312" s="31">
        <v>439407</v>
      </c>
      <c r="D1312" s="56">
        <v>5</v>
      </c>
      <c r="G1312">
        <f>_xlfn.XLOOKUP(Tanqueos[[#This Row],[PLACA]],[1]Hoja1!$A:$A,[1]Hoja1!$G:$G,0)</f>
        <v>33</v>
      </c>
      <c r="H1312" s="11" t="s">
        <v>264</v>
      </c>
    </row>
    <row r="1313" spans="1:8" ht="14.5" hidden="1">
      <c r="A1313" s="29">
        <f ca="1">IF(Tanqueos[[#This Row],[PLACA]]="","",IF(Tanqueos[[#This Row],[FECHA]]="",NOW(),Tanqueos[[#This Row],[FECHA]]))</f>
        <v>45854.60945960648</v>
      </c>
      <c r="B1313" s="39" t="s">
        <v>32</v>
      </c>
      <c r="C1313" s="31">
        <v>40047</v>
      </c>
      <c r="D1313" s="56">
        <v>8</v>
      </c>
      <c r="G1313">
        <f>_xlfn.XLOOKUP(Tanqueos[[#This Row],[PLACA]],[1]Hoja1!$A:$A,[1]Hoja1!$G:$G,0)</f>
        <v>30</v>
      </c>
      <c r="H1313" t="s">
        <v>207</v>
      </c>
    </row>
    <row r="1314" spans="1:8" ht="14.5" hidden="1">
      <c r="A1314" s="29">
        <f ca="1">IF(Tanqueos[[#This Row],[PLACA]]="","",IF(Tanqueos[[#This Row],[FECHA]]="",NOW(),Tanqueos[[#This Row],[FECHA]]))</f>
        <v>45854.612781249998</v>
      </c>
      <c r="B1314" s="39" t="s">
        <v>67</v>
      </c>
      <c r="C1314" s="31">
        <v>996953</v>
      </c>
      <c r="D1314" s="56">
        <v>19</v>
      </c>
      <c r="G1314">
        <f>_xlfn.XLOOKUP(Tanqueos[[#This Row],[PLACA]],[1]Hoja1!$A:$A,[1]Hoja1!$G:$G,0)</f>
        <v>19</v>
      </c>
      <c r="H1314" t="s">
        <v>303</v>
      </c>
    </row>
    <row r="1315" spans="1:8" ht="14.5" hidden="1">
      <c r="A1315" s="29">
        <f ca="1">IF(Tanqueos[[#This Row],[PLACA]]="","",IF(Tanqueos[[#This Row],[FECHA]]="",NOW(),Tanqueos[[#This Row],[FECHA]]))</f>
        <v>45854.614795023146</v>
      </c>
      <c r="B1315" s="39" t="s">
        <v>156</v>
      </c>
      <c r="C1315" s="31">
        <v>105088</v>
      </c>
      <c r="D1315" s="56">
        <v>7</v>
      </c>
      <c r="G1315">
        <f>_xlfn.XLOOKUP(Tanqueos[[#This Row],[PLACA]],[1]Hoja1!$A:$A,[1]Hoja1!$G:$G,0)</f>
        <v>35</v>
      </c>
      <c r="H1315" t="s">
        <v>253</v>
      </c>
    </row>
    <row r="1316" spans="1:8" ht="14.5" hidden="1">
      <c r="A1316" s="29">
        <f ca="1">IF(Tanqueos[[#This Row],[PLACA]]="","",IF(Tanqueos[[#This Row],[FECHA]]="",NOW(),Tanqueos[[#This Row],[FECHA]]))</f>
        <v>45854.616358564817</v>
      </c>
      <c r="B1316" s="39" t="s">
        <v>43</v>
      </c>
      <c r="C1316" s="31">
        <v>16625</v>
      </c>
      <c r="D1316" s="56">
        <v>8</v>
      </c>
      <c r="G1316">
        <f>_xlfn.XLOOKUP(Tanqueos[[#This Row],[PLACA]],[1]Hoja1!$A:$A,[1]Hoja1!$G:$G,0)</f>
        <v>35</v>
      </c>
      <c r="H1316" t="s">
        <v>241</v>
      </c>
    </row>
    <row r="1317" spans="1:8" ht="14.5" hidden="1">
      <c r="A1317" s="29">
        <f ca="1">IF(Tanqueos[[#This Row],[PLACA]]="","",IF(Tanqueos[[#This Row],[FECHA]]="",NOW(),Tanqueos[[#This Row],[FECHA]]))</f>
        <v>45854.61882314815</v>
      </c>
      <c r="B1317" s="39" t="s">
        <v>30</v>
      </c>
      <c r="C1317" s="31">
        <v>83941</v>
      </c>
      <c r="D1317" s="56">
        <v>7</v>
      </c>
      <c r="G1317">
        <f>_xlfn.XLOOKUP(Tanqueos[[#This Row],[PLACA]],[1]Hoja1!$A:$A,[1]Hoja1!$G:$G,0)</f>
        <v>33</v>
      </c>
      <c r="H1317" t="s">
        <v>224</v>
      </c>
    </row>
    <row r="1318" spans="1:8" ht="14.5" hidden="1">
      <c r="A1318" s="29">
        <f ca="1">IF(Tanqueos[[#This Row],[PLACA]]="","",IF(Tanqueos[[#This Row],[FECHA]]="",NOW(),Tanqueos[[#This Row],[FECHA]]))</f>
        <v>45854.623035879631</v>
      </c>
      <c r="B1318" s="39" t="s">
        <v>72</v>
      </c>
      <c r="C1318" s="31">
        <v>299551</v>
      </c>
      <c r="D1318" s="56">
        <v>18</v>
      </c>
      <c r="G1318">
        <f>_xlfn.XLOOKUP(Tanqueos[[#This Row],[PLACA]],[1]Hoja1!$A:$A,[1]Hoja1!$G:$G,0)</f>
        <v>30</v>
      </c>
      <c r="H1318" s="11" t="s">
        <v>205</v>
      </c>
    </row>
    <row r="1319" spans="1:8" ht="14.5" hidden="1">
      <c r="A1319" s="29">
        <f ca="1">IF(Tanqueos[[#This Row],[PLACA]]="","",IF(Tanqueos[[#This Row],[FECHA]]="",NOW(),Tanqueos[[#This Row],[FECHA]]))</f>
        <v>45854.651566666667</v>
      </c>
      <c r="B1319" s="39" t="s">
        <v>281</v>
      </c>
      <c r="C1319" s="31">
        <v>62381</v>
      </c>
      <c r="D1319" s="56">
        <v>4</v>
      </c>
      <c r="G1319">
        <f>_xlfn.XLOOKUP(Tanqueos[[#This Row],[PLACA]],[1]Hoja1!$A:$A,[1]Hoja1!$G:$G,0)</f>
        <v>33</v>
      </c>
      <c r="H1319" t="s">
        <v>204</v>
      </c>
    </row>
    <row r="1320" spans="1:8" ht="14.5" hidden="1">
      <c r="A1320" s="29">
        <f ca="1">IF(Tanqueos[[#This Row],[PLACA]]="","",IF(Tanqueos[[#This Row],[FECHA]]="",NOW(),Tanqueos[[#This Row],[FECHA]]))</f>
        <v>45854.654474189818</v>
      </c>
      <c r="B1320" s="39" t="s">
        <v>18</v>
      </c>
      <c r="C1320" s="31">
        <v>161593</v>
      </c>
      <c r="D1320" s="56">
        <v>7</v>
      </c>
      <c r="E1320" t="s">
        <v>314</v>
      </c>
      <c r="G1320">
        <f>_xlfn.XLOOKUP(Tanqueos[[#This Row],[PLACA]],[1]Hoja1!$A:$A,[1]Hoja1!$G:$G,0)</f>
        <v>42</v>
      </c>
      <c r="H1320" t="s">
        <v>268</v>
      </c>
    </row>
    <row r="1321" spans="1:8" ht="14.5" hidden="1">
      <c r="A1321" s="29">
        <f ca="1">IF(Tanqueos[[#This Row],[PLACA]]="","",IF(Tanqueos[[#This Row],[FECHA]]="",NOW(),Tanqueos[[#This Row],[FECHA]]))</f>
        <v>45854.665842361108</v>
      </c>
      <c r="B1321" s="39" t="s">
        <v>38</v>
      </c>
      <c r="C1321" s="31">
        <v>451849</v>
      </c>
      <c r="D1321" s="56">
        <v>32</v>
      </c>
      <c r="G1321">
        <f>_xlfn.XLOOKUP(Tanqueos[[#This Row],[PLACA]],[1]Hoja1!$A:$A,[1]Hoja1!$G:$G,0)</f>
        <v>15</v>
      </c>
      <c r="H1321" t="s">
        <v>263</v>
      </c>
    </row>
    <row r="1322" spans="1:8" ht="14.5" hidden="1">
      <c r="A1322" s="29">
        <f ca="1">IF(Tanqueos[[#This Row],[PLACA]]="","",IF(Tanqueos[[#This Row],[FECHA]]="",NOW(),Tanqueos[[#This Row],[FECHA]]))</f>
        <v>45854.675695486112</v>
      </c>
      <c r="B1322" s="39" t="s">
        <v>55</v>
      </c>
      <c r="C1322" s="31">
        <v>203179</v>
      </c>
      <c r="D1322" s="56">
        <v>13</v>
      </c>
      <c r="G1322">
        <f>_xlfn.XLOOKUP(Tanqueos[[#This Row],[PLACA]],[1]Hoja1!$A:$A,[1]Hoja1!$G:$G,0)</f>
        <v>38</v>
      </c>
      <c r="H1322" t="s">
        <v>265</v>
      </c>
    </row>
    <row r="1323" spans="1:8" ht="14.5" hidden="1">
      <c r="A1323" s="29">
        <f ca="1">IF(Tanqueos[[#This Row],[PLACA]]="","",IF(Tanqueos[[#This Row],[FECHA]]="",NOW(),Tanqueos[[#This Row],[FECHA]]))</f>
        <v>45854.688206365739</v>
      </c>
      <c r="B1323" s="39" t="s">
        <v>35</v>
      </c>
      <c r="C1323" s="31">
        <v>60963</v>
      </c>
      <c r="D1323" s="56">
        <v>12</v>
      </c>
      <c r="G1323">
        <f>_xlfn.XLOOKUP(Tanqueos[[#This Row],[PLACA]],[1]Hoja1!$A:$A,[1]Hoja1!$G:$G,0)</f>
        <v>35</v>
      </c>
      <c r="H1323" t="s">
        <v>301</v>
      </c>
    </row>
    <row r="1324" spans="1:8" ht="14.5" hidden="1">
      <c r="A1324" s="29">
        <f ca="1">IF(Tanqueos[[#This Row],[PLACA]]="","",IF(Tanqueos[[#This Row],[FECHA]]="",NOW(),Tanqueos[[#This Row],[FECHA]]))</f>
        <v>45854.689251851851</v>
      </c>
      <c r="B1324" s="39" t="s">
        <v>29</v>
      </c>
      <c r="C1324" s="31">
        <v>416832</v>
      </c>
      <c r="D1324" s="56">
        <v>5</v>
      </c>
      <c r="E1324" t="s">
        <v>315</v>
      </c>
      <c r="G1324">
        <f>_xlfn.XLOOKUP(Tanqueos[[#This Row],[PLACA]],[1]Hoja1!$A:$A,[1]Hoja1!$G:$G,0)</f>
        <v>33</v>
      </c>
      <c r="H1324" t="s">
        <v>180</v>
      </c>
    </row>
    <row r="1325" spans="1:8" ht="14.5" hidden="1">
      <c r="A1325" s="29">
        <f ca="1">IF(Tanqueos[[#This Row],[PLACA]]="","",IF(Tanqueos[[#This Row],[FECHA]]="",NOW(),Tanqueos[[#This Row],[FECHA]]))</f>
        <v>45854.693607060188</v>
      </c>
      <c r="B1325" s="39" t="s">
        <v>45</v>
      </c>
      <c r="C1325" s="31">
        <v>170800</v>
      </c>
      <c r="D1325" s="56">
        <v>9</v>
      </c>
      <c r="G1325">
        <f>_xlfn.XLOOKUP(Tanqueos[[#This Row],[PLACA]],[1]Hoja1!$A:$A,[1]Hoja1!$G:$G,0)</f>
        <v>29</v>
      </c>
      <c r="H1325" t="s">
        <v>197</v>
      </c>
    </row>
    <row r="1326" spans="1:8" ht="14.5" hidden="1">
      <c r="A1326" s="29">
        <f ca="1">IF(Tanqueos[[#This Row],[PLACA]]="","",IF(Tanqueos[[#This Row],[FECHA]]="",NOW(),Tanqueos[[#This Row],[FECHA]]))</f>
        <v>45854.702707870369</v>
      </c>
      <c r="B1326" s="39" t="s">
        <v>44</v>
      </c>
      <c r="C1326" s="31">
        <v>5695</v>
      </c>
      <c r="D1326" s="56">
        <v>4</v>
      </c>
      <c r="G1326">
        <f>_xlfn.XLOOKUP(Tanqueos[[#This Row],[PLACA]],[1]Hoja1!$A:$A,[1]Hoja1!$G:$G,0)</f>
        <v>35</v>
      </c>
      <c r="H1326" t="s">
        <v>189</v>
      </c>
    </row>
    <row r="1327" spans="1:8" ht="14.5" hidden="1">
      <c r="A1327" s="29">
        <f ca="1">IF(Tanqueos[[#This Row],[PLACA]]="","",IF(Tanqueos[[#This Row],[FECHA]]="",NOW(),Tanqueos[[#This Row],[FECHA]]))</f>
        <v>45854.715391203703</v>
      </c>
      <c r="B1327" s="39" t="s">
        <v>70</v>
      </c>
      <c r="C1327" s="31">
        <v>239133</v>
      </c>
      <c r="D1327" s="56">
        <v>3</v>
      </c>
      <c r="G1327">
        <f>_xlfn.XLOOKUP(Tanqueos[[#This Row],[PLACA]],[1]Hoja1!$A:$A,[1]Hoja1!$G:$G,0)</f>
        <v>33</v>
      </c>
      <c r="H1327" t="s">
        <v>247</v>
      </c>
    </row>
    <row r="1328" spans="1:8" ht="14.5" hidden="1">
      <c r="A1328" s="29">
        <f ca="1">IF(Tanqueos[[#This Row],[PLACA]]="","",IF(Tanqueos[[#This Row],[FECHA]]="",NOW(),Tanqueos[[#This Row],[FECHA]]))</f>
        <v>45854.716762847223</v>
      </c>
      <c r="B1328" s="39" t="s">
        <v>16</v>
      </c>
      <c r="C1328" s="31">
        <v>213722</v>
      </c>
      <c r="D1328" s="56">
        <v>15</v>
      </c>
      <c r="G1328">
        <f>_xlfn.XLOOKUP(Tanqueos[[#This Row],[PLACA]],[1]Hoja1!$A:$A,[1]Hoja1!$G:$G,0)</f>
        <v>33</v>
      </c>
      <c r="H1328" t="s">
        <v>219</v>
      </c>
    </row>
    <row r="1329" spans="1:8" ht="14.5" hidden="1">
      <c r="A1329" s="29">
        <f ca="1">IF(Tanqueos[[#This Row],[PLACA]]="","",IF(Tanqueos[[#This Row],[FECHA]]="",NOW(),Tanqueos[[#This Row],[FECHA]]))</f>
        <v>45854.717732291669</v>
      </c>
      <c r="B1329" s="39" t="s">
        <v>148</v>
      </c>
      <c r="C1329" s="31">
        <v>194773</v>
      </c>
      <c r="D1329" s="56">
        <v>21</v>
      </c>
      <c r="G1329">
        <f>_xlfn.XLOOKUP(Tanqueos[[#This Row],[PLACA]],[1]Hoja1!$A:$A,[1]Hoja1!$G:$G,0)</f>
        <v>15</v>
      </c>
      <c r="H1329" t="s">
        <v>231</v>
      </c>
    </row>
    <row r="1330" spans="1:8" ht="14.5" hidden="1">
      <c r="A1330" s="29">
        <f ca="1">IF(Tanqueos[[#This Row],[PLACA]]="","",IF(Tanqueos[[#This Row],[FECHA]]="",NOW(),Tanqueos[[#This Row],[FECHA]]))</f>
        <v>45854.724159143516</v>
      </c>
      <c r="B1330" s="39" t="s">
        <v>99</v>
      </c>
      <c r="C1330" s="31">
        <v>18118</v>
      </c>
      <c r="D1330" s="56">
        <v>5</v>
      </c>
      <c r="G1330">
        <f>_xlfn.XLOOKUP(Tanqueos[[#This Row],[PLACA]],[1]Hoja1!$A:$A,[1]Hoja1!$G:$G,0)</f>
        <v>32</v>
      </c>
      <c r="H1330" t="s">
        <v>274</v>
      </c>
    </row>
    <row r="1331" spans="1:8" ht="14.5" hidden="1">
      <c r="A1331" s="29">
        <f ca="1">IF(Tanqueos[[#This Row],[PLACA]]="","",IF(Tanqueos[[#This Row],[FECHA]]="",NOW(),Tanqueos[[#This Row],[FECHA]]))</f>
        <v>45854.725240277781</v>
      </c>
      <c r="B1331" s="39" t="s">
        <v>134</v>
      </c>
      <c r="C1331" s="31">
        <v>434533</v>
      </c>
      <c r="D1331" s="56">
        <v>10</v>
      </c>
      <c r="G1331">
        <f>_xlfn.XLOOKUP(Tanqueos[[#This Row],[PLACA]],[1]Hoja1!$A:$A,[1]Hoja1!$G:$G,0)</f>
        <v>12</v>
      </c>
      <c r="H1331" t="s">
        <v>179</v>
      </c>
    </row>
    <row r="1332" spans="1:8" ht="14.5" hidden="1">
      <c r="A1332" s="29">
        <f ca="1">IF(Tanqueos[[#This Row],[PLACA]]="","",IF(Tanqueos[[#This Row],[FECHA]]="",NOW(),Tanqueos[[#This Row],[FECHA]]))</f>
        <v>45854.730898958333</v>
      </c>
      <c r="B1332" s="39" t="s">
        <v>37</v>
      </c>
      <c r="C1332" s="31">
        <v>146025</v>
      </c>
      <c r="D1332" s="56">
        <v>6</v>
      </c>
      <c r="E1332" t="s">
        <v>305</v>
      </c>
      <c r="G1332">
        <f>_xlfn.XLOOKUP(Tanqueos[[#This Row],[PLACA]],[1]Hoja1!$A:$A,[1]Hoja1!$G:$G,0)</f>
        <v>32</v>
      </c>
      <c r="H1332" t="s">
        <v>199</v>
      </c>
    </row>
    <row r="1333" spans="1:8" ht="14.5" hidden="1">
      <c r="A1333" s="29">
        <f ca="1">IF(Tanqueos[[#This Row],[PLACA]]="","",IF(Tanqueos[[#This Row],[FECHA]]="",NOW(),Tanqueos[[#This Row],[FECHA]]))</f>
        <v>45854.734290046297</v>
      </c>
      <c r="B1333" t="s">
        <v>59</v>
      </c>
      <c r="C1333" s="31">
        <v>278674</v>
      </c>
      <c r="D1333" s="56">
        <v>5</v>
      </c>
      <c r="G1333">
        <f>_xlfn.XLOOKUP(Tanqueos[[#This Row],[PLACA]],[1]Hoja1!$A:$A,[1]Hoja1!$G:$G,0)</f>
        <v>28</v>
      </c>
      <c r="H1333" t="s">
        <v>293</v>
      </c>
    </row>
    <row r="1334" spans="1:8" ht="14.5">
      <c r="A1334" s="29">
        <f ca="1">IF(Tanqueos[[#This Row],[PLACA]]="","",IF(Tanqueos[[#This Row],[FECHA]]="",NOW(),Tanqueos[[#This Row],[FECHA]]))</f>
        <v>45854.756064583336</v>
      </c>
      <c r="B1334" s="39" t="s">
        <v>49</v>
      </c>
      <c r="C1334" s="31">
        <v>56168</v>
      </c>
      <c r="D1334" s="56">
        <v>11</v>
      </c>
      <c r="G1334">
        <f>_xlfn.XLOOKUP(Tanqueos[[#This Row],[PLACA]],[1]Hoja1!$A:$A,[1]Hoja1!$G:$G,0)</f>
        <v>35</v>
      </c>
      <c r="H1334" t="s">
        <v>239</v>
      </c>
    </row>
    <row r="1335" spans="1:8" ht="14.5" hidden="1">
      <c r="A1335" s="29">
        <f ca="1">IF(Tanqueos[[#This Row],[PLACA]]="","",IF(Tanqueos[[#This Row],[FECHA]]="",NOW(),Tanqueos[[#This Row],[FECHA]]))</f>
        <v>45854.772046874998</v>
      </c>
      <c r="B1335" s="39" t="s">
        <v>54</v>
      </c>
      <c r="C1335" s="31">
        <v>7013</v>
      </c>
      <c r="D1335" s="56">
        <v>6</v>
      </c>
      <c r="G1335">
        <f>_xlfn.XLOOKUP(Tanqueos[[#This Row],[PLACA]],[1]Hoja1!$A:$A,[1]Hoja1!$G:$G,0)</f>
        <v>31</v>
      </c>
      <c r="H1335" t="s">
        <v>235</v>
      </c>
    </row>
    <row r="1336" spans="1:8" ht="14.5" hidden="1">
      <c r="A1336" s="29">
        <f ca="1">IF(Tanqueos[[#This Row],[PLACA]]="","",IF(Tanqueos[[#This Row],[FECHA]]="",NOW(),Tanqueos[[#This Row],[FECHA]]))</f>
        <v>45854.77316527778</v>
      </c>
      <c r="B1336" s="39" t="s">
        <v>62</v>
      </c>
      <c r="C1336" s="31">
        <v>200666</v>
      </c>
      <c r="D1336" s="56">
        <v>6</v>
      </c>
      <c r="E1336" t="s">
        <v>302</v>
      </c>
      <c r="G1336">
        <f>_xlfn.XLOOKUP(Tanqueos[[#This Row],[PLACA]],[1]Hoja1!$A:$A,[1]Hoja1!$G:$G,0)</f>
        <v>39</v>
      </c>
      <c r="H1336" s="11" t="s">
        <v>227</v>
      </c>
    </row>
    <row r="1337" spans="1:8" ht="14.5" hidden="1">
      <c r="A1337" s="29">
        <f ca="1">IF(Tanqueos[[#This Row],[PLACA]]="","",IF(Tanqueos[[#This Row],[FECHA]]="",NOW(),Tanqueos[[#This Row],[FECHA]]))</f>
        <v>45854.786685069441</v>
      </c>
      <c r="B1337" s="39" t="s">
        <v>53</v>
      </c>
      <c r="C1337" s="31">
        <v>117636</v>
      </c>
      <c r="D1337" s="56">
        <v>17</v>
      </c>
      <c r="E1337" t="s">
        <v>310</v>
      </c>
      <c r="G1337">
        <f>_xlfn.XLOOKUP(Tanqueos[[#This Row],[PLACA]],[1]Hoja1!$A:$A,[1]Hoja1!$G:$G,0)</f>
        <v>20</v>
      </c>
      <c r="H1337" s="11" t="s">
        <v>257</v>
      </c>
    </row>
    <row r="1338" spans="1:8" ht="14.5" hidden="1">
      <c r="A1338" s="29">
        <f ca="1">IF(Tanqueos[[#This Row],[PLACA]]="","",IF(Tanqueos[[#This Row],[FECHA]]="",NOW(),Tanqueos[[#This Row],[FECHA]]))</f>
        <v>45854.80287939815</v>
      </c>
      <c r="B1338" s="39" t="s">
        <v>65</v>
      </c>
      <c r="C1338" s="31">
        <v>66682</v>
      </c>
      <c r="D1338" s="56">
        <v>4</v>
      </c>
      <c r="G1338">
        <f>_xlfn.XLOOKUP(Tanqueos[[#This Row],[PLACA]],[1]Hoja1!$A:$A,[1]Hoja1!$G:$G,0)</f>
        <v>31</v>
      </c>
      <c r="H1338" t="s">
        <v>176</v>
      </c>
    </row>
    <row r="1339" spans="1:8" ht="14.5" hidden="1">
      <c r="A1339" s="29">
        <f ca="1">IF(Tanqueos[[#This Row],[PLACA]]="","",IF(Tanqueos[[#This Row],[FECHA]]="",NOW(),Tanqueos[[#This Row],[FECHA]]))</f>
        <v>45854.805422337966</v>
      </c>
      <c r="B1339" s="39" t="s">
        <v>41</v>
      </c>
      <c r="C1339" s="31">
        <v>56384</v>
      </c>
      <c r="D1339" s="56">
        <v>4</v>
      </c>
      <c r="G1339">
        <f>_xlfn.XLOOKUP(Tanqueos[[#This Row],[PLACA]],[1]Hoja1!$A:$A,[1]Hoja1!$G:$G,0)</f>
        <v>33</v>
      </c>
      <c r="H1339" s="11" t="s">
        <v>250</v>
      </c>
    </row>
    <row r="1340" spans="1:8" ht="14.5" hidden="1">
      <c r="A1340" s="29">
        <f ca="1">IF(Tanqueos[[#This Row],[PLACA]]="","",IF(Tanqueos[[#This Row],[FECHA]]="",NOW(),Tanqueos[[#This Row],[FECHA]]))</f>
        <v>45854.812849421294</v>
      </c>
      <c r="B1340" s="39" t="s">
        <v>10</v>
      </c>
      <c r="C1340" s="31">
        <v>145793</v>
      </c>
      <c r="D1340" s="56">
        <v>6</v>
      </c>
      <c r="G1340">
        <f>_xlfn.XLOOKUP(Tanqueos[[#This Row],[PLACA]],[1]Hoja1!$A:$A,[1]Hoja1!$G:$G,0)</f>
        <v>40</v>
      </c>
      <c r="H1340" t="s">
        <v>177</v>
      </c>
    </row>
    <row r="1341" spans="1:8" ht="14.5" hidden="1">
      <c r="A1341" s="29">
        <f ca="1">IF(Tanqueos[[#This Row],[PLACA]]="","",IF(Tanqueos[[#This Row],[FECHA]]="",NOW(),Tanqueos[[#This Row],[FECHA]]))</f>
        <v>45854.813752199072</v>
      </c>
      <c r="B1341" s="39" t="s">
        <v>120</v>
      </c>
      <c r="C1341" s="31">
        <v>330943</v>
      </c>
      <c r="D1341" s="56">
        <v>15</v>
      </c>
      <c r="G1341">
        <f>_xlfn.XLOOKUP(Tanqueos[[#This Row],[PLACA]],[1]Hoja1!$A:$A,[1]Hoja1!$G:$G,0)</f>
        <v>38</v>
      </c>
      <c r="H1341" t="s">
        <v>204</v>
      </c>
    </row>
    <row r="1342" spans="1:8" ht="14.5" hidden="1">
      <c r="A1342" s="29">
        <f ca="1">IF(Tanqueos[[#This Row],[PLACA]]="","",IF(Tanqueos[[#This Row],[FECHA]]="",NOW(),Tanqueos[[#This Row],[FECHA]]))</f>
        <v>45854.852514814818</v>
      </c>
      <c r="B1342" s="39" t="s">
        <v>15</v>
      </c>
      <c r="C1342" s="31">
        <v>180883</v>
      </c>
      <c r="D1342" s="56">
        <v>27</v>
      </c>
      <c r="G1342">
        <f>_xlfn.XLOOKUP(Tanqueos[[#This Row],[PLACA]],[1]Hoja1!$A:$A,[1]Hoja1!$G:$G,0)</f>
        <v>16</v>
      </c>
      <c r="H1342" s="11" t="s">
        <v>254</v>
      </c>
    </row>
    <row r="1343" spans="1:8" ht="14.5" hidden="1">
      <c r="A1343" s="29">
        <f ca="1">IF(Tanqueos[[#This Row],[PLACA]]="","",IF(Tanqueos[[#This Row],[FECHA]]="",NOW(),Tanqueos[[#This Row],[FECHA]]))</f>
        <v>45854.865805555557</v>
      </c>
      <c r="B1343" s="39" t="s">
        <v>39</v>
      </c>
      <c r="C1343" s="31">
        <v>44366</v>
      </c>
      <c r="D1343" s="56">
        <v>4</v>
      </c>
      <c r="G1343">
        <f>_xlfn.XLOOKUP(Tanqueos[[#This Row],[PLACA]],[1]Hoja1!$A:$A,[1]Hoja1!$G:$G,0)</f>
        <v>35</v>
      </c>
      <c r="H1343" t="s">
        <v>198</v>
      </c>
    </row>
    <row r="1344" spans="1:8" ht="14.5" hidden="1">
      <c r="A1344" s="29">
        <f ca="1">IF(Tanqueos[[#This Row],[PLACA]]="","",IF(Tanqueos[[#This Row],[FECHA]]="",NOW(),Tanqueos[[#This Row],[FECHA]]))</f>
        <v>45854.880249652779</v>
      </c>
      <c r="B1344" s="39" t="s">
        <v>11</v>
      </c>
      <c r="C1344" s="31">
        <v>56378</v>
      </c>
      <c r="D1344" s="56">
        <v>6</v>
      </c>
      <c r="G1344">
        <f>_xlfn.XLOOKUP(Tanqueos[[#This Row],[PLACA]],[1]Hoja1!$A:$A,[1]Hoja1!$G:$G,0)</f>
        <v>35</v>
      </c>
    </row>
    <row r="1345" spans="1:8" ht="14.5" hidden="1">
      <c r="A1345" s="29">
        <f ca="1">IF(Tanqueos[[#This Row],[PLACA]]="","",IF(Tanqueos[[#This Row],[FECHA]]="",NOW(),Tanqueos[[#This Row],[FECHA]]))</f>
        <v>45854.90070150463</v>
      </c>
      <c r="B1345" s="39" t="s">
        <v>26</v>
      </c>
      <c r="C1345" s="31">
        <v>628401</v>
      </c>
      <c r="D1345" s="56">
        <v>9</v>
      </c>
      <c r="G1345">
        <f>_xlfn.XLOOKUP(Tanqueos[[#This Row],[PLACA]],[1]Hoja1!$A:$A,[1]Hoja1!$G:$G,0)</f>
        <v>17</v>
      </c>
      <c r="H1345" t="s">
        <v>228</v>
      </c>
    </row>
    <row r="1346" spans="1:8" ht="14.5" hidden="1">
      <c r="A1346" s="29">
        <f ca="1">IF(Tanqueos[[#This Row],[PLACA]]="","",IF(Tanqueos[[#This Row],[FECHA]]="",NOW(),Tanqueos[[#This Row],[FECHA]]))</f>
        <v>45855.108980787038</v>
      </c>
      <c r="B1346" s="39" t="s">
        <v>114</v>
      </c>
      <c r="C1346" s="31">
        <v>439521</v>
      </c>
      <c r="D1346" s="56">
        <v>6</v>
      </c>
      <c r="G1346">
        <f>_xlfn.XLOOKUP(Tanqueos[[#This Row],[PLACA]],[1]Hoja1!$A:$A,[1]Hoja1!$G:$G,0)</f>
        <v>33</v>
      </c>
      <c r="H1346" s="11" t="s">
        <v>264</v>
      </c>
    </row>
    <row r="1347" spans="1:8" ht="14.5" hidden="1">
      <c r="A1347" s="29">
        <f ca="1">IF(Tanqueos[[#This Row],[PLACA]]="","",IF(Tanqueos[[#This Row],[FECHA]]="",NOW(),Tanqueos[[#This Row],[FECHA]]))</f>
        <v>45855.221450810182</v>
      </c>
      <c r="B1347" s="39" t="s">
        <v>73</v>
      </c>
      <c r="C1347" s="31">
        <v>173808</v>
      </c>
      <c r="D1347" s="56">
        <v>11</v>
      </c>
      <c r="E1347" s="11"/>
      <c r="G1347">
        <f>_xlfn.XLOOKUP(Tanqueos[[#This Row],[PLACA]],[1]Hoja1!$A:$A,[1]Hoja1!$G:$G,0)</f>
        <v>38</v>
      </c>
      <c r="H1347" t="s">
        <v>175</v>
      </c>
    </row>
    <row r="1348" spans="1:8" ht="14.5" hidden="1">
      <c r="A1348" s="29">
        <f ca="1">IF(Tanqueos[[#This Row],[PLACA]]="","",IF(Tanqueos[[#This Row],[FECHA]]="",NOW(),Tanqueos[[#This Row],[FECHA]]))</f>
        <v>45855.24567222222</v>
      </c>
      <c r="B1348" s="39" t="s">
        <v>18</v>
      </c>
      <c r="C1348" s="31">
        <v>161859</v>
      </c>
      <c r="D1348" s="56">
        <v>7</v>
      </c>
      <c r="G1348">
        <f>_xlfn.XLOOKUP(Tanqueos[[#This Row],[PLACA]],[1]Hoja1!$A:$A,[1]Hoja1!$G:$G,0)</f>
        <v>42</v>
      </c>
      <c r="H1348" t="s">
        <v>268</v>
      </c>
    </row>
    <row r="1349" spans="1:8" ht="14.5" hidden="1">
      <c r="A1349" s="29">
        <f ca="1">IF(Tanqueos[[#This Row],[PLACA]]="","",IF(Tanqueos[[#This Row],[FECHA]]="",NOW(),Tanqueos[[#This Row],[FECHA]]))</f>
        <v>45855.267314814817</v>
      </c>
      <c r="B1349" s="39" t="s">
        <v>66</v>
      </c>
      <c r="C1349" s="31">
        <v>197659</v>
      </c>
      <c r="D1349" s="56">
        <v>8</v>
      </c>
      <c r="E1349" s="31"/>
      <c r="G1349">
        <f>_xlfn.XLOOKUP(Tanqueos[[#This Row],[PLACA]],[1]Hoja1!$A:$A,[1]Hoja1!$G:$G,0)</f>
        <v>33</v>
      </c>
      <c r="H1349" s="11" t="s">
        <v>252</v>
      </c>
    </row>
    <row r="1350" spans="1:8" ht="15" hidden="1" customHeight="1">
      <c r="A1350" s="29">
        <f ca="1">IF(Tanqueos[[#This Row],[PLACA]]="","",IF(Tanqueos[[#This Row],[FECHA]]="",NOW(),Tanqueos[[#This Row],[FECHA]]))</f>
        <v>45855.269097222219</v>
      </c>
      <c r="B1350" s="39" t="s">
        <v>148</v>
      </c>
      <c r="C1350" s="31">
        <v>195058</v>
      </c>
      <c r="D1350" s="56">
        <v>21</v>
      </c>
      <c r="E1350" s="31"/>
      <c r="G1350">
        <f>_xlfn.XLOOKUP(Tanqueos[[#This Row],[PLACA]],[1]Hoja1!$A:$A,[1]Hoja1!$G:$G,0)</f>
        <v>15</v>
      </c>
      <c r="H1350" t="s">
        <v>316</v>
      </c>
    </row>
    <row r="1351" spans="1:8" ht="15" hidden="1" customHeight="1">
      <c r="A1351" s="29">
        <f ca="1">IF(Tanqueos[[#This Row],[PLACA]]="","",IF(Tanqueos[[#This Row],[FECHA]]="",NOW(),Tanqueos[[#This Row],[FECHA]]))</f>
        <v>45855.2708369213</v>
      </c>
      <c r="B1351" s="39" t="s">
        <v>15</v>
      </c>
      <c r="C1351" s="31">
        <v>181284</v>
      </c>
      <c r="D1351" s="56">
        <v>27</v>
      </c>
      <c r="E1351" s="31"/>
      <c r="G1351">
        <f>_xlfn.XLOOKUP(Tanqueos[[#This Row],[PLACA]],[1]Hoja1!$A:$A,[1]Hoja1!$G:$G,0)</f>
        <v>16</v>
      </c>
      <c r="H1351" s="11" t="s">
        <v>254</v>
      </c>
    </row>
    <row r="1352" spans="1:8" ht="15" hidden="1" customHeight="1">
      <c r="A1352" s="29">
        <f ca="1">IF(Tanqueos[[#This Row],[PLACA]]="","",IF(Tanqueos[[#This Row],[FECHA]]="",NOW(),Tanqueos[[#This Row],[FECHA]]))</f>
        <v>45855.283234953706</v>
      </c>
      <c r="B1352" s="39" t="s">
        <v>69</v>
      </c>
      <c r="C1352" s="31">
        <v>6139</v>
      </c>
      <c r="D1352" s="56">
        <v>9</v>
      </c>
      <c r="E1352" t="s">
        <v>317</v>
      </c>
      <c r="G1352">
        <f>_xlfn.XLOOKUP(Tanqueos[[#This Row],[PLACA]],[1]Hoja1!$A:$A,[1]Hoja1!$G:$G,0)</f>
        <v>35</v>
      </c>
      <c r="H1352" t="s">
        <v>273</v>
      </c>
    </row>
    <row r="1353" spans="1:8" ht="15" hidden="1" customHeight="1">
      <c r="A1353" s="29">
        <f ca="1">IF(Tanqueos[[#This Row],[PLACA]]="","",IF(Tanqueos[[#This Row],[FECHA]]="",NOW(),Tanqueos[[#This Row],[FECHA]]))</f>
        <v>45855.289334837966</v>
      </c>
      <c r="B1353" s="39" t="s">
        <v>17</v>
      </c>
      <c r="C1353" s="31">
        <v>645805</v>
      </c>
      <c r="D1353" s="56">
        <v>28</v>
      </c>
      <c r="G1353">
        <f>_xlfn.XLOOKUP(Tanqueos[[#This Row],[PLACA]],[1]Hoja1!$A:$A,[1]Hoja1!$G:$G,0)</f>
        <v>14</v>
      </c>
      <c r="H1353" t="s">
        <v>280</v>
      </c>
    </row>
    <row r="1354" spans="1:8" ht="15" hidden="1" customHeight="1">
      <c r="A1354" s="29">
        <f ca="1">IF(Tanqueos[[#This Row],[PLACA]]="","",IF(Tanqueos[[#This Row],[FECHA]]="",NOW(),Tanqueos[[#This Row],[FECHA]]))</f>
        <v>45855.293836111108</v>
      </c>
      <c r="B1354" s="39" t="s">
        <v>29</v>
      </c>
      <c r="C1354" s="31">
        <v>416832</v>
      </c>
      <c r="D1354" s="56">
        <v>12</v>
      </c>
      <c r="G1354">
        <f>_xlfn.XLOOKUP(Tanqueos[[#This Row],[PLACA]],[1]Hoja1!$A:$A,[1]Hoja1!$G:$G,0)</f>
        <v>33</v>
      </c>
      <c r="H1354" t="s">
        <v>180</v>
      </c>
    </row>
    <row r="1355" spans="1:8" ht="15" hidden="1" customHeight="1">
      <c r="A1355" s="29">
        <f ca="1">IF(Tanqueos[[#This Row],[PLACA]]="","",IF(Tanqueos[[#This Row],[FECHA]]="",NOW(),Tanqueos[[#This Row],[FECHA]]))</f>
        <v>45855.328058333333</v>
      </c>
      <c r="B1355" s="39" t="s">
        <v>134</v>
      </c>
      <c r="C1355" s="31">
        <v>435024</v>
      </c>
      <c r="D1355" s="56">
        <v>50</v>
      </c>
      <c r="G1355">
        <f>_xlfn.XLOOKUP(Tanqueos[[#This Row],[PLACA]],[1]Hoja1!$A:$A,[1]Hoja1!$G:$G,0)</f>
        <v>12</v>
      </c>
      <c r="H1355" s="11" t="s">
        <v>249</v>
      </c>
    </row>
    <row r="1356" spans="1:8" ht="15" hidden="1" customHeight="1">
      <c r="A1356" s="29">
        <f ca="1">IF(Tanqueos[[#This Row],[PLACA]]="","",IF(Tanqueos[[#This Row],[FECHA]]="",NOW(),Tanqueos[[#This Row],[FECHA]]))</f>
        <v>45855.331773611113</v>
      </c>
      <c r="B1356" s="39" t="s">
        <v>53</v>
      </c>
      <c r="C1356" s="31">
        <v>117636</v>
      </c>
      <c r="D1356" s="56">
        <v>18</v>
      </c>
      <c r="G1356">
        <f>_xlfn.XLOOKUP(Tanqueos[[#This Row],[PLACA]],[1]Hoja1!$A:$A,[1]Hoja1!$G:$G,0)</f>
        <v>20</v>
      </c>
      <c r="H1356" t="s">
        <v>251</v>
      </c>
    </row>
    <row r="1357" spans="1:8" ht="15" hidden="1" customHeight="1">
      <c r="A1357" s="29">
        <f ca="1">IF(Tanqueos[[#This Row],[PLACA]]="","",IF(Tanqueos[[#This Row],[FECHA]]="",NOW(),Tanqueos[[#This Row],[FECHA]]))</f>
        <v>45855.333059490738</v>
      </c>
      <c r="B1357" s="39" t="s">
        <v>56</v>
      </c>
      <c r="C1357" s="31">
        <v>11405</v>
      </c>
      <c r="D1357" s="56">
        <v>7</v>
      </c>
      <c r="G1357">
        <f>_xlfn.XLOOKUP(Tanqueos[[#This Row],[PLACA]],[1]Hoja1!$A:$A,[1]Hoja1!$G:$G,0)</f>
        <v>33</v>
      </c>
      <c r="H1357" s="11" t="s">
        <v>258</v>
      </c>
    </row>
    <row r="1358" spans="1:8" ht="15" hidden="1" customHeight="1">
      <c r="A1358" s="29">
        <f ca="1">IF(Tanqueos[[#This Row],[PLACA]]="","",IF(Tanqueos[[#This Row],[FECHA]]="",NOW(),Tanqueos[[#This Row],[FECHA]]))</f>
        <v>45855.334111342592</v>
      </c>
      <c r="B1358" s="39" t="s">
        <v>20</v>
      </c>
      <c r="C1358" s="31">
        <v>206407</v>
      </c>
      <c r="D1358" s="56">
        <v>14</v>
      </c>
      <c r="G1358">
        <f>_xlfn.XLOOKUP(Tanqueos[[#This Row],[PLACA]],[1]Hoja1!$A:$A,[1]Hoja1!$G:$G,0)</f>
        <v>26</v>
      </c>
      <c r="H1358" s="11" t="s">
        <v>255</v>
      </c>
    </row>
    <row r="1359" spans="1:8" ht="15" hidden="1" customHeight="1">
      <c r="A1359" s="29">
        <f ca="1">IF(Tanqueos[[#This Row],[PLACA]]="","",IF(Tanqueos[[#This Row],[FECHA]]="",NOW(),Tanqueos[[#This Row],[FECHA]]))</f>
        <v>45855.354887268521</v>
      </c>
      <c r="B1359" s="39" t="s">
        <v>65</v>
      </c>
      <c r="C1359" s="31">
        <v>66757</v>
      </c>
      <c r="D1359" s="56">
        <v>6</v>
      </c>
      <c r="E1359" t="s">
        <v>318</v>
      </c>
      <c r="G1359">
        <f>_xlfn.XLOOKUP(Tanqueos[[#This Row],[PLACA]],[1]Hoja1!$A:$A,[1]Hoja1!$G:$G,0)</f>
        <v>31</v>
      </c>
      <c r="H1359" t="s">
        <v>176</v>
      </c>
    </row>
    <row r="1360" spans="1:8" ht="15" hidden="1" customHeight="1">
      <c r="A1360" s="29">
        <f ca="1">IF(Tanqueos[[#This Row],[PLACA]]="","",IF(Tanqueos[[#This Row],[FECHA]]="",NOW(),Tanqueos[[#This Row],[FECHA]]))</f>
        <v>45855.35685729167</v>
      </c>
      <c r="B1360" s="39" t="s">
        <v>36</v>
      </c>
      <c r="C1360" s="31">
        <v>95339</v>
      </c>
      <c r="D1360" s="56">
        <v>8</v>
      </c>
      <c r="E1360" t="s">
        <v>319</v>
      </c>
      <c r="G1360">
        <f>_xlfn.XLOOKUP(Tanqueos[[#This Row],[PLACA]],[1]Hoja1!$A:$A,[1]Hoja1!$G:$G,0)</f>
        <v>32</v>
      </c>
      <c r="H1360" t="s">
        <v>194</v>
      </c>
    </row>
    <row r="1361" spans="1:8" ht="15" hidden="1" customHeight="1">
      <c r="A1361" s="29">
        <f ca="1">IF(Tanqueos[[#This Row],[PLACA]]="","",IF(Tanqueos[[#This Row],[FECHA]]="",NOW(),Tanqueos[[#This Row],[FECHA]]))</f>
        <v>45855.394701851852</v>
      </c>
      <c r="B1361" s="39" t="s">
        <v>114</v>
      </c>
      <c r="C1361" s="31">
        <v>439693</v>
      </c>
      <c r="D1361" s="56">
        <v>5</v>
      </c>
      <c r="G1361">
        <f>_xlfn.XLOOKUP(Tanqueos[[#This Row],[PLACA]],[1]Hoja1!$A:$A,[1]Hoja1!$G:$G,0)</f>
        <v>33</v>
      </c>
      <c r="H1361" s="11" t="s">
        <v>264</v>
      </c>
    </row>
    <row r="1362" spans="1:8" ht="15" hidden="1" customHeight="1">
      <c r="A1362" s="29">
        <f ca="1">IF(Tanqueos[[#This Row],[PLACA]]="","",IF(Tanqueos[[#This Row],[FECHA]]="",NOW(),Tanqueos[[#This Row],[FECHA]]))</f>
        <v>45855.398379282407</v>
      </c>
      <c r="B1362" s="39" t="s">
        <v>25</v>
      </c>
      <c r="C1362" s="31">
        <v>239098</v>
      </c>
      <c r="D1362" s="56">
        <v>8</v>
      </c>
      <c r="G1362">
        <f>_xlfn.XLOOKUP(Tanqueos[[#This Row],[PLACA]],[1]Hoja1!$A:$A,[1]Hoja1!$G:$G,0)</f>
        <v>33</v>
      </c>
      <c r="H1362" t="s">
        <v>196</v>
      </c>
    </row>
    <row r="1363" spans="1:8" ht="15" hidden="1" customHeight="1">
      <c r="A1363" s="29">
        <f ca="1">IF(Tanqueos[[#This Row],[PLACA]]="","",IF(Tanqueos[[#This Row],[FECHA]]="",NOW(),Tanqueos[[#This Row],[FECHA]]))</f>
        <v>45855.422233449077</v>
      </c>
      <c r="B1363" s="39" t="s">
        <v>24</v>
      </c>
      <c r="C1363" s="31">
        <v>100504</v>
      </c>
      <c r="D1363" s="56">
        <v>12.66</v>
      </c>
      <c r="E1363" t="s">
        <v>272</v>
      </c>
      <c r="G1363">
        <f>_xlfn.XLOOKUP(Tanqueos[[#This Row],[PLACA]],[1]Hoja1!$A:$A,[1]Hoja1!$G:$G,0)</f>
        <v>33</v>
      </c>
      <c r="H1363" t="s">
        <v>320</v>
      </c>
    </row>
    <row r="1364" spans="1:8" ht="15" hidden="1" customHeight="1">
      <c r="A1364" s="29">
        <f ca="1">IF(Tanqueos[[#This Row],[PLACA]]="","",IF(Tanqueos[[#This Row],[FECHA]]="",NOW(),Tanqueos[[#This Row],[FECHA]]))</f>
        <v>45855.423216203701</v>
      </c>
      <c r="B1364" s="39" t="s">
        <v>62</v>
      </c>
      <c r="C1364" s="31">
        <v>200973</v>
      </c>
      <c r="D1364" s="56">
        <v>8</v>
      </c>
      <c r="G1364">
        <f>_xlfn.XLOOKUP(Tanqueos[[#This Row],[PLACA]],[1]Hoja1!$A:$A,[1]Hoja1!$G:$G,0)</f>
        <v>39</v>
      </c>
      <c r="H1364" s="11" t="s">
        <v>243</v>
      </c>
    </row>
    <row r="1365" spans="1:8" ht="15" hidden="1" customHeight="1">
      <c r="A1365" s="29">
        <f ca="1">IF(Tanqueos[[#This Row],[PLACA]]="","",IF(Tanqueos[[#This Row],[FECHA]]="",NOW(),Tanqueos[[#This Row],[FECHA]]))</f>
        <v>45855.429269791668</v>
      </c>
      <c r="B1365" s="39" t="s">
        <v>10</v>
      </c>
      <c r="C1365" s="31">
        <v>146085</v>
      </c>
      <c r="D1365" s="56">
        <v>8</v>
      </c>
      <c r="G1365">
        <f>_xlfn.XLOOKUP(Tanqueos[[#This Row],[PLACA]],[1]Hoja1!$A:$A,[1]Hoja1!$G:$G,0)</f>
        <v>40</v>
      </c>
      <c r="H1365" t="s">
        <v>177</v>
      </c>
    </row>
    <row r="1366" spans="1:8" ht="15" hidden="1" customHeight="1">
      <c r="A1366" s="29">
        <f ca="1">IF(Tanqueos[[#This Row],[PLACA]]="","",IF(Tanqueos[[#This Row],[FECHA]]="",NOW(),Tanqueos[[#This Row],[FECHA]]))</f>
        <v>45855.433635763889</v>
      </c>
      <c r="B1366" s="39" t="s">
        <v>137</v>
      </c>
      <c r="C1366" s="31">
        <v>75679</v>
      </c>
      <c r="D1366" s="56">
        <v>6</v>
      </c>
      <c r="G1366">
        <f>_xlfn.XLOOKUP(Tanqueos[[#This Row],[PLACA]],[1]Hoja1!$A:$A,[1]Hoja1!$G:$G,0)</f>
        <v>33</v>
      </c>
      <c r="H1366" s="11" t="s">
        <v>262</v>
      </c>
    </row>
    <row r="1367" spans="1:8" ht="15" hidden="1" customHeight="1">
      <c r="A1367" s="29">
        <f ca="1">IF(Tanqueos[[#This Row],[PLACA]]="","",IF(Tanqueos[[#This Row],[FECHA]]="",NOW(),Tanqueos[[#This Row],[FECHA]]))</f>
        <v>45855.437078125004</v>
      </c>
      <c r="B1367" s="39" t="s">
        <v>60</v>
      </c>
      <c r="C1367" s="31">
        <v>576477</v>
      </c>
      <c r="D1367" s="56">
        <v>11</v>
      </c>
      <c r="G1367">
        <f>_xlfn.XLOOKUP(Tanqueos[[#This Row],[PLACA]],[1]Hoja1!$A:$A,[1]Hoja1!$G:$G,0)</f>
        <v>29</v>
      </c>
      <c r="H1367" t="s">
        <v>275</v>
      </c>
    </row>
    <row r="1368" spans="1:8" ht="15" hidden="1" customHeight="1">
      <c r="A1368" s="29">
        <f ca="1">IF(Tanqueos[[#This Row],[PLACA]]="","",IF(Tanqueos[[#This Row],[FECHA]]="",NOW(),Tanqueos[[#This Row],[FECHA]]))</f>
        <v>45855.452895833332</v>
      </c>
      <c r="B1368" s="39" t="s">
        <v>37</v>
      </c>
      <c r="C1368" s="31">
        <v>146277</v>
      </c>
      <c r="D1368" s="56">
        <v>8.6389999999999993</v>
      </c>
      <c r="E1368" t="s">
        <v>272</v>
      </c>
      <c r="G1368">
        <f>_xlfn.XLOOKUP(Tanqueos[[#This Row],[PLACA]],[1]Hoja1!$A:$A,[1]Hoja1!$G:$G,0)</f>
        <v>32</v>
      </c>
      <c r="H1368" t="s">
        <v>199</v>
      </c>
    </row>
    <row r="1369" spans="1:8" ht="15" hidden="1" customHeight="1">
      <c r="A1369" s="29">
        <f ca="1">IF(Tanqueos[[#This Row],[PLACA]]="","",IF(Tanqueos[[#This Row],[FECHA]]="",NOW(),Tanqueos[[#This Row],[FECHA]]))</f>
        <v>45855.455122106483</v>
      </c>
      <c r="B1369" s="39" t="s">
        <v>12</v>
      </c>
      <c r="C1369" s="31">
        <v>58257</v>
      </c>
      <c r="D1369" s="56">
        <v>10</v>
      </c>
      <c r="G1369">
        <f>_xlfn.XLOOKUP(Tanqueos[[#This Row],[PLACA]],[1]Hoja1!$A:$A,[1]Hoja1!$G:$G,0)</f>
        <v>33</v>
      </c>
      <c r="H1369" s="11" t="s">
        <v>256</v>
      </c>
    </row>
    <row r="1370" spans="1:8" ht="15" hidden="1" customHeight="1">
      <c r="A1370" s="29">
        <f ca="1">IF(Tanqueos[[#This Row],[PLACA]]="","",IF(Tanqueos[[#This Row],[FECHA]]="",NOW(),Tanqueos[[#This Row],[FECHA]]))</f>
        <v>45855.458012152776</v>
      </c>
      <c r="B1370" s="39" t="s">
        <v>41</v>
      </c>
      <c r="C1370" s="31">
        <v>56630</v>
      </c>
      <c r="D1370" s="56">
        <v>8</v>
      </c>
      <c r="G1370">
        <f>_xlfn.XLOOKUP(Tanqueos[[#This Row],[PLACA]],[1]Hoja1!$A:$A,[1]Hoja1!$G:$G,0)</f>
        <v>33</v>
      </c>
      <c r="H1370" s="11" t="s">
        <v>250</v>
      </c>
    </row>
    <row r="1371" spans="1:8" ht="15" hidden="1" customHeight="1">
      <c r="A1371" s="29">
        <f ca="1">IF(Tanqueos[[#This Row],[PLACA]]="","",IF(Tanqueos[[#This Row],[FECHA]]="",NOW(),Tanqueos[[#This Row],[FECHA]]))</f>
        <v>45855.466458564813</v>
      </c>
      <c r="B1371" s="39" t="s">
        <v>8</v>
      </c>
      <c r="C1371" s="31">
        <v>172861</v>
      </c>
      <c r="D1371" s="56">
        <v>7.14</v>
      </c>
      <c r="E1371" t="s">
        <v>272</v>
      </c>
      <c r="G1371">
        <f>_xlfn.XLOOKUP(Tanqueos[[#This Row],[PLACA]],[1]Hoja1!$A:$A,[1]Hoja1!$G:$G,0)</f>
        <v>42</v>
      </c>
      <c r="H1371" t="s">
        <v>288</v>
      </c>
    </row>
    <row r="1372" spans="1:8" ht="15" hidden="1" customHeight="1">
      <c r="A1372" s="29">
        <f ca="1">IF(Tanqueos[[#This Row],[PLACA]]="","",IF(Tanqueos[[#This Row],[FECHA]]="",NOW(),Tanqueos[[#This Row],[FECHA]]))</f>
        <v>45855.497687847223</v>
      </c>
      <c r="B1372" s="39" t="s">
        <v>45</v>
      </c>
      <c r="C1372" s="31">
        <v>170800</v>
      </c>
      <c r="D1372" s="56">
        <v>9</v>
      </c>
      <c r="G1372">
        <f>_xlfn.XLOOKUP(Tanqueos[[#This Row],[PLACA]],[1]Hoja1!$A:$A,[1]Hoja1!$G:$G,0)</f>
        <v>29</v>
      </c>
      <c r="H1372" t="s">
        <v>197</v>
      </c>
    </row>
    <row r="1373" spans="1:8" ht="15" hidden="1" customHeight="1">
      <c r="A1373" s="29">
        <f ca="1">IF(Tanqueos[[#This Row],[PLACA]]="","",IF(Tanqueos[[#This Row],[FECHA]]="",NOW(),Tanqueos[[#This Row],[FECHA]]))</f>
        <v>45855.50045428241</v>
      </c>
      <c r="B1373" s="39" t="s">
        <v>282</v>
      </c>
      <c r="C1373" s="31">
        <v>156570</v>
      </c>
      <c r="D1373" s="56">
        <v>9.3230000000000004</v>
      </c>
      <c r="E1373" t="s">
        <v>272</v>
      </c>
      <c r="G1373">
        <f>_xlfn.XLOOKUP(Tanqueos[[#This Row],[PLACA]],[1]Hoja1!$A:$A,[1]Hoja1!$G:$G,0)</f>
        <v>38</v>
      </c>
      <c r="H1373" t="s">
        <v>300</v>
      </c>
    </row>
    <row r="1374" spans="1:8" ht="15" hidden="1" customHeight="1">
      <c r="A1374" s="29">
        <f ca="1">IF(Tanqueos[[#This Row],[PLACA]]="","",IF(Tanqueos[[#This Row],[FECHA]]="",NOW(),Tanqueos[[#This Row],[FECHA]]))</f>
        <v>45855.51162824074</v>
      </c>
      <c r="B1374" s="39" t="s">
        <v>35</v>
      </c>
      <c r="C1374" s="31">
        <v>61240</v>
      </c>
      <c r="D1374" s="56">
        <v>7.4089999999999998</v>
      </c>
      <c r="E1374" t="s">
        <v>218</v>
      </c>
      <c r="G1374">
        <f>_xlfn.XLOOKUP(Tanqueos[[#This Row],[PLACA]],[1]Hoja1!$A:$A,[1]Hoja1!$G:$G,0)</f>
        <v>35</v>
      </c>
      <c r="H1374" t="s">
        <v>240</v>
      </c>
    </row>
    <row r="1375" spans="1:8" ht="15" hidden="1" customHeight="1">
      <c r="A1375" s="29">
        <f ca="1">IF(Tanqueos[[#This Row],[PLACA]]="","",IF(Tanqueos[[#This Row],[FECHA]]="",NOW(),Tanqueos[[#This Row],[FECHA]]))</f>
        <v>45855.52434236111</v>
      </c>
      <c r="B1375" s="39" t="s">
        <v>137</v>
      </c>
      <c r="C1375" s="31">
        <v>75702</v>
      </c>
      <c r="D1375" s="56">
        <v>5.29</v>
      </c>
      <c r="E1375" t="s">
        <v>272</v>
      </c>
      <c r="G1375">
        <f>_xlfn.XLOOKUP(Tanqueos[[#This Row],[PLACA]],[1]Hoja1!$A:$A,[1]Hoja1!$G:$G,0)</f>
        <v>33</v>
      </c>
      <c r="H1375" t="s">
        <v>321</v>
      </c>
    </row>
    <row r="1376" spans="1:8" ht="15" hidden="1" customHeight="1">
      <c r="A1376" s="29">
        <f ca="1">IF(Tanqueos[[#This Row],[PLACA]]="","",IF(Tanqueos[[#This Row],[FECHA]]="",NOW(),Tanqueos[[#This Row],[FECHA]]))</f>
        <v>45855.528328935186</v>
      </c>
      <c r="B1376" s="39" t="s">
        <v>281</v>
      </c>
      <c r="C1376" s="31">
        <v>62471</v>
      </c>
      <c r="D1376" s="56">
        <v>5</v>
      </c>
      <c r="G1376">
        <f>_xlfn.XLOOKUP(Tanqueos[[#This Row],[PLACA]],[1]Hoja1!$A:$A,[1]Hoja1!$G:$G,0)</f>
        <v>33</v>
      </c>
      <c r="H1376" t="s">
        <v>204</v>
      </c>
    </row>
    <row r="1377" spans="1:8" ht="15" hidden="1" customHeight="1">
      <c r="A1377" s="29">
        <f ca="1">IF(Tanqueos[[#This Row],[PLACA]]="","",IF(Tanqueos[[#This Row],[FECHA]]="",NOW(),Tanqueos[[#This Row],[FECHA]]))</f>
        <v>45855.554146064816</v>
      </c>
      <c r="B1377" s="39" t="s">
        <v>33</v>
      </c>
      <c r="C1377" s="31">
        <v>315951</v>
      </c>
      <c r="D1377" s="56">
        <v>13</v>
      </c>
      <c r="G1377">
        <f>_xlfn.XLOOKUP(Tanqueos[[#This Row],[PLACA]],[1]Hoja1!$A:$A,[1]Hoja1!$G:$G,0)</f>
        <v>21</v>
      </c>
      <c r="H1377" t="s">
        <v>292</v>
      </c>
    </row>
    <row r="1378" spans="1:8" ht="15" hidden="1" customHeight="1">
      <c r="A1378" s="29">
        <f ca="1">IF(Tanqueos[[#This Row],[PLACA]]="","",IF(Tanqueos[[#This Row],[FECHA]]="",NOW(),Tanqueos[[#This Row],[FECHA]]))</f>
        <v>45855.555059722225</v>
      </c>
      <c r="B1378" s="39" t="s">
        <v>137</v>
      </c>
      <c r="C1378" s="31">
        <v>75740</v>
      </c>
      <c r="D1378" s="56">
        <v>3.7999999999999999E-2</v>
      </c>
      <c r="E1378" t="s">
        <v>272</v>
      </c>
      <c r="G1378">
        <f>_xlfn.XLOOKUP(Tanqueos[[#This Row],[PLACA]],[1]Hoja1!$A:$A,[1]Hoja1!$G:$G,0)</f>
        <v>33</v>
      </c>
      <c r="H1378" t="s">
        <v>321</v>
      </c>
    </row>
    <row r="1379" spans="1:8" ht="15" hidden="1" customHeight="1">
      <c r="A1379" s="29">
        <f ca="1">IF(Tanqueos[[#This Row],[PLACA]]="","",IF(Tanqueos[[#This Row],[FECHA]]="",NOW(),Tanqueos[[#This Row],[FECHA]]))</f>
        <v>45855.58323611111</v>
      </c>
      <c r="B1379" s="39" t="s">
        <v>21</v>
      </c>
      <c r="C1379" s="31">
        <v>63961</v>
      </c>
      <c r="D1379" s="56">
        <v>9</v>
      </c>
      <c r="G1379">
        <f>_xlfn.XLOOKUP(Tanqueos[[#This Row],[PLACA]],[1]Hoja1!$A:$A,[1]Hoja1!$G:$G,0)</f>
        <v>33</v>
      </c>
      <c r="H1379" t="s">
        <v>193</v>
      </c>
    </row>
    <row r="1380" spans="1:8" ht="15" hidden="1" customHeight="1">
      <c r="A1380" s="29">
        <f ca="1">IF(Tanqueos[[#This Row],[PLACA]]="","",IF(Tanqueos[[#This Row],[FECHA]]="",NOW(),Tanqueos[[#This Row],[FECHA]]))</f>
        <v>45855.604529629629</v>
      </c>
      <c r="B1380" s="39" t="s">
        <v>16</v>
      </c>
      <c r="C1380" s="31">
        <v>214166</v>
      </c>
      <c r="D1380" s="56">
        <v>14</v>
      </c>
      <c r="G1380">
        <f>_xlfn.XLOOKUP(Tanqueos[[#This Row],[PLACA]],[1]Hoja1!$A:$A,[1]Hoja1!$G:$G,0)</f>
        <v>33</v>
      </c>
    </row>
    <row r="1381" spans="1:8" ht="15" hidden="1" customHeight="1">
      <c r="A1381" s="29">
        <f ca="1">IF(Tanqueos[[#This Row],[PLACA]]="","",IF(Tanqueos[[#This Row],[FECHA]]="",NOW(),Tanqueos[[#This Row],[FECHA]]))</f>
        <v>45855.609972222221</v>
      </c>
      <c r="B1381" s="39" t="s">
        <v>26</v>
      </c>
      <c r="C1381" s="31">
        <v>628558</v>
      </c>
      <c r="D1381" s="56">
        <v>9</v>
      </c>
      <c r="G1381">
        <f>_xlfn.XLOOKUP(Tanqueos[[#This Row],[PLACA]],[1]Hoja1!$A:$A,[1]Hoja1!$G:$G,0)</f>
        <v>17</v>
      </c>
      <c r="H1381" t="s">
        <v>228</v>
      </c>
    </row>
    <row r="1382" spans="1:8" ht="15" hidden="1" customHeight="1">
      <c r="A1382" s="29">
        <f ca="1">IF(Tanqueos[[#This Row],[PLACA]]="","",IF(Tanqueos[[#This Row],[FECHA]]="",NOW(),Tanqueos[[#This Row],[FECHA]]))</f>
        <v>45855.612549421297</v>
      </c>
      <c r="B1382" s="39" t="s">
        <v>156</v>
      </c>
      <c r="C1382" s="31">
        <v>105333</v>
      </c>
      <c r="D1382" s="56">
        <v>7</v>
      </c>
      <c r="G1382">
        <f>_xlfn.XLOOKUP(Tanqueos[[#This Row],[PLACA]],[1]Hoja1!$A:$A,[1]Hoja1!$G:$G,0)</f>
        <v>35</v>
      </c>
      <c r="H1382" t="s">
        <v>253</v>
      </c>
    </row>
    <row r="1383" spans="1:8" ht="15" hidden="1" customHeight="1">
      <c r="A1383" s="29">
        <f ca="1">IF(Tanqueos[[#This Row],[PLACA]]="","",IF(Tanqueos[[#This Row],[FECHA]]="",NOW(),Tanqueos[[#This Row],[FECHA]]))</f>
        <v>45855.638981597222</v>
      </c>
      <c r="B1383" s="39" t="s">
        <v>40</v>
      </c>
      <c r="C1383" s="31">
        <v>144557</v>
      </c>
      <c r="D1383" s="56">
        <v>5</v>
      </c>
      <c r="G1383">
        <f>_xlfn.XLOOKUP(Tanqueos[[#This Row],[PLACA]],[1]Hoja1!$A:$A,[1]Hoja1!$G:$G,0)</f>
        <v>33</v>
      </c>
    </row>
    <row r="1384" spans="1:8" ht="15" hidden="1" customHeight="1">
      <c r="A1384" s="29">
        <f ca="1">IF(Tanqueos[[#This Row],[PLACA]]="","",IF(Tanqueos[[#This Row],[FECHA]]="",NOW(),Tanqueos[[#This Row],[FECHA]]))</f>
        <v>45855.646757407405</v>
      </c>
      <c r="B1384" s="39" t="s">
        <v>18</v>
      </c>
      <c r="C1384" s="31">
        <v>162100</v>
      </c>
      <c r="D1384" s="56">
        <v>7</v>
      </c>
      <c r="E1384" t="s">
        <v>314</v>
      </c>
      <c r="G1384">
        <f>_xlfn.XLOOKUP(Tanqueos[[#This Row],[PLACA]],[1]Hoja1!$A:$A,[1]Hoja1!$G:$G,0)</f>
        <v>42</v>
      </c>
    </row>
    <row r="1385" spans="1:8" ht="15" hidden="1" customHeight="1">
      <c r="A1385" s="29">
        <f ca="1">IF(Tanqueos[[#This Row],[PLACA]]="","",IF(Tanqueos[[#This Row],[FECHA]]="",NOW(),Tanqueos[[#This Row],[FECHA]]))</f>
        <v>45855.651613194445</v>
      </c>
      <c r="B1385" s="39" t="s">
        <v>30</v>
      </c>
      <c r="C1385" s="31">
        <v>84153</v>
      </c>
      <c r="D1385" s="56">
        <v>7</v>
      </c>
      <c r="G1385">
        <f>_xlfn.XLOOKUP(Tanqueos[[#This Row],[PLACA]],[1]Hoja1!$A:$A,[1]Hoja1!$G:$G,0)</f>
        <v>33</v>
      </c>
    </row>
    <row r="1386" spans="1:8" ht="15" hidden="1" customHeight="1">
      <c r="A1386" s="29">
        <f ca="1">IF(Tanqueos[[#This Row],[PLACA]]="","",IF(Tanqueos[[#This Row],[FECHA]]="",NOW(),Tanqueos[[#This Row],[FECHA]]))</f>
        <v>45855.663507407407</v>
      </c>
      <c r="B1386" s="39" t="s">
        <v>20</v>
      </c>
      <c r="C1386" s="31">
        <v>206587</v>
      </c>
      <c r="D1386" s="56">
        <v>8</v>
      </c>
      <c r="E1386" t="s">
        <v>322</v>
      </c>
      <c r="G1386">
        <f>_xlfn.XLOOKUP(Tanqueos[[#This Row],[PLACA]],[1]Hoja1!$A:$A,[1]Hoja1!$G:$G,0)</f>
        <v>26</v>
      </c>
    </row>
    <row r="1387" spans="1:8" ht="15" hidden="1" customHeight="1">
      <c r="A1387" s="29">
        <f ca="1">IF(Tanqueos[[#This Row],[PLACA]]="","",IF(Tanqueos[[#This Row],[FECHA]]="",NOW(),Tanqueos[[#This Row],[FECHA]]))</f>
        <v>45855.664925810182</v>
      </c>
      <c r="B1387" s="39" t="s">
        <v>93</v>
      </c>
      <c r="C1387" s="31">
        <v>409878</v>
      </c>
      <c r="D1387" s="56">
        <v>7</v>
      </c>
      <c r="G1387">
        <f>_xlfn.XLOOKUP(Tanqueos[[#This Row],[PLACA]],[1]Hoja1!$A:$A,[1]Hoja1!$G:$G,0)</f>
        <v>30</v>
      </c>
      <c r="H1387" t="s">
        <v>203</v>
      </c>
    </row>
    <row r="1388" spans="1:8" ht="15" hidden="1" customHeight="1">
      <c r="A1388" s="29">
        <f ca="1">IF(Tanqueos[[#This Row],[PLACA]]="","",IF(Tanqueos[[#This Row],[FECHA]]="",NOW(),Tanqueos[[#This Row],[FECHA]]))</f>
        <v>45855.673986111113</v>
      </c>
      <c r="B1388" s="39" t="s">
        <v>67</v>
      </c>
      <c r="C1388" s="31">
        <v>997315</v>
      </c>
      <c r="D1388" s="56">
        <v>20</v>
      </c>
      <c r="G1388">
        <f>_xlfn.XLOOKUP(Tanqueos[[#This Row],[PLACA]],[1]Hoja1!$A:$A,[1]Hoja1!$G:$G,0)</f>
        <v>19</v>
      </c>
      <c r="H1388" t="s">
        <v>303</v>
      </c>
    </row>
    <row r="1389" spans="1:8" ht="15" hidden="1" customHeight="1">
      <c r="A1389" s="29">
        <f ca="1">IF(Tanqueos[[#This Row],[PLACA]]="","",IF(Tanqueos[[#This Row],[FECHA]]="",NOW(),Tanqueos[[#This Row],[FECHA]]))</f>
        <v>45855.682043402776</v>
      </c>
      <c r="B1389" s="39" t="s">
        <v>38</v>
      </c>
      <c r="C1389" s="31">
        <v>452279</v>
      </c>
      <c r="D1389" s="56">
        <v>28</v>
      </c>
      <c r="E1389" t="s">
        <v>272</v>
      </c>
      <c r="G1389">
        <f>_xlfn.XLOOKUP(Tanqueos[[#This Row],[PLACA]],[1]Hoja1!$A:$A,[1]Hoja1!$G:$G,0)</f>
        <v>15</v>
      </c>
    </row>
    <row r="1390" spans="1:8" ht="15" hidden="1" customHeight="1">
      <c r="A1390" s="29">
        <f ca="1">IF(Tanqueos[[#This Row],[PLACA]]="","",IF(Tanqueos[[#This Row],[FECHA]]="",NOW(),Tanqueos[[#This Row],[FECHA]]))</f>
        <v>45855.689380671298</v>
      </c>
      <c r="B1390" s="39" t="s">
        <v>28</v>
      </c>
      <c r="C1390" s="31">
        <v>219328</v>
      </c>
      <c r="D1390" s="56">
        <v>9</v>
      </c>
      <c r="G1390">
        <f>_xlfn.XLOOKUP(Tanqueos[[#This Row],[PLACA]],[1]Hoja1!$A:$A,[1]Hoja1!$G:$G,0)</f>
        <v>43</v>
      </c>
    </row>
    <row r="1391" spans="1:8" ht="15" hidden="1" customHeight="1">
      <c r="A1391" s="29">
        <f ca="1">IF(Tanqueos[[#This Row],[PLACA]]="","",IF(Tanqueos[[#This Row],[FECHA]]="",NOW(),Tanqueos[[#This Row],[FECHA]]))</f>
        <v>45855.696918518515</v>
      </c>
      <c r="B1391" s="39" t="s">
        <v>55</v>
      </c>
      <c r="C1391" s="31">
        <v>203360</v>
      </c>
      <c r="D1391" s="56">
        <v>5</v>
      </c>
      <c r="G1391">
        <f>_xlfn.XLOOKUP(Tanqueos[[#This Row],[PLACA]],[1]Hoja1!$A:$A,[1]Hoja1!$G:$G,0)</f>
        <v>38</v>
      </c>
      <c r="H1391" t="s">
        <v>265</v>
      </c>
    </row>
    <row r="1392" spans="1:8" ht="15" hidden="1" customHeight="1">
      <c r="A1392" s="29">
        <f ca="1">IF(Tanqueos[[#This Row],[PLACA]]="","",IF(Tanqueos[[#This Row],[FECHA]]="",NOW(),Tanqueos[[#This Row],[FECHA]]))</f>
        <v>45855.698000810182</v>
      </c>
      <c r="B1392" s="39" t="s">
        <v>93</v>
      </c>
      <c r="C1392" s="31">
        <v>409894</v>
      </c>
      <c r="D1392" s="56">
        <v>7</v>
      </c>
      <c r="E1392" t="s">
        <v>323</v>
      </c>
      <c r="G1392">
        <f>_xlfn.XLOOKUP(Tanqueos[[#This Row],[PLACA]],[1]Hoja1!$A:$A,[1]Hoja1!$G:$G,0)</f>
        <v>30</v>
      </c>
      <c r="H1392" t="s">
        <v>203</v>
      </c>
    </row>
    <row r="1393" spans="1:8" ht="15" hidden="1" customHeight="1">
      <c r="A1393" s="29">
        <f ca="1">IF(Tanqueos[[#This Row],[PLACA]]="","",IF(Tanqueos[[#This Row],[FECHA]]="",NOW(),Tanqueos[[#This Row],[FECHA]]))</f>
        <v>45855.699795949076</v>
      </c>
      <c r="B1393" s="39" t="s">
        <v>53</v>
      </c>
      <c r="C1393" s="31">
        <v>117636</v>
      </c>
      <c r="D1393" s="56">
        <v>18</v>
      </c>
      <c r="E1393" t="s">
        <v>310</v>
      </c>
      <c r="G1393">
        <f>_xlfn.XLOOKUP(Tanqueos[[#This Row],[PLACA]],[1]Hoja1!$A:$A,[1]Hoja1!$G:$G,0)</f>
        <v>20</v>
      </c>
    </row>
    <row r="1394" spans="1:8" ht="15" customHeight="1">
      <c r="A1394" s="29">
        <f ca="1">IF(Tanqueos[[#This Row],[PLACA]]="","",IF(Tanqueos[[#This Row],[FECHA]]="",NOW(),Tanqueos[[#This Row],[FECHA]]))</f>
        <v>45855.700145949071</v>
      </c>
      <c r="B1394" s="39" t="s">
        <v>49</v>
      </c>
      <c r="C1394" s="31">
        <v>56442</v>
      </c>
      <c r="D1394" s="56">
        <v>8</v>
      </c>
      <c r="G1394">
        <f>_xlfn.XLOOKUP(Tanqueos[[#This Row],[PLACA]],[1]Hoja1!$A:$A,[1]Hoja1!$G:$G,0)</f>
        <v>35</v>
      </c>
    </row>
    <row r="1395" spans="1:8" ht="15" hidden="1" customHeight="1">
      <c r="A1395" s="29">
        <f ca="1">IF(Tanqueos[[#This Row],[PLACA]]="","",IF(Tanqueos[[#This Row],[FECHA]]="",NOW(),Tanqueos[[#This Row],[FECHA]]))</f>
        <v>45855.706471759258</v>
      </c>
      <c r="B1395" s="39" t="s">
        <v>32</v>
      </c>
      <c r="C1395" s="31">
        <v>40215</v>
      </c>
      <c r="D1395" s="56">
        <v>6</v>
      </c>
      <c r="G1395">
        <f>_xlfn.XLOOKUP(Tanqueos[[#This Row],[PLACA]],[1]Hoja1!$A:$A,[1]Hoja1!$G:$G,0)</f>
        <v>30</v>
      </c>
    </row>
    <row r="1396" spans="1:8" ht="15" hidden="1" customHeight="1">
      <c r="A1396" s="29">
        <f ca="1">IF(Tanqueos[[#This Row],[PLACA]]="","",IF(Tanqueos[[#This Row],[FECHA]]="",NOW(),Tanqueos[[#This Row],[FECHA]]))</f>
        <v>45855.707735532407</v>
      </c>
      <c r="B1396" s="39" t="s">
        <v>59</v>
      </c>
      <c r="C1396" s="31">
        <v>278815</v>
      </c>
      <c r="D1396" s="56">
        <v>5</v>
      </c>
      <c r="G1396">
        <f>_xlfn.XLOOKUP(Tanqueos[[#This Row],[PLACA]],[1]Hoja1!$A:$A,[1]Hoja1!$G:$G,0)</f>
        <v>28</v>
      </c>
    </row>
    <row r="1397" spans="1:8" ht="15" hidden="1" customHeight="1">
      <c r="A1397" s="29">
        <f ca="1">IF(Tanqueos[[#This Row],[PLACA]]="","",IF(Tanqueos[[#This Row],[FECHA]]="",NOW(),Tanqueos[[#This Row],[FECHA]]))</f>
        <v>45855.714658333331</v>
      </c>
      <c r="B1397" s="39" t="s">
        <v>99</v>
      </c>
      <c r="C1397" s="31">
        <v>18281</v>
      </c>
      <c r="D1397" s="56">
        <v>5</v>
      </c>
      <c r="G1397">
        <f>_xlfn.XLOOKUP(Tanqueos[[#This Row],[PLACA]],[1]Hoja1!$A:$A,[1]Hoja1!$G:$G,0)</f>
        <v>32</v>
      </c>
    </row>
    <row r="1398" spans="1:8" ht="15" hidden="1" customHeight="1">
      <c r="A1398" s="29">
        <f ca="1">IF(Tanqueos[[#This Row],[PLACA]]="","",IF(Tanqueos[[#This Row],[FECHA]]="",NOW(),Tanqueos[[#This Row],[FECHA]]))</f>
        <v>45855.717235416669</v>
      </c>
      <c r="B1398" s="39" t="s">
        <v>148</v>
      </c>
      <c r="C1398" s="31">
        <v>195334</v>
      </c>
      <c r="D1398" s="56">
        <v>20</v>
      </c>
      <c r="G1398">
        <f>_xlfn.XLOOKUP(Tanqueos[[#This Row],[PLACA]],[1]Hoja1!$A:$A,[1]Hoja1!$G:$G,0)</f>
        <v>15</v>
      </c>
      <c r="H1398" t="s">
        <v>316</v>
      </c>
    </row>
    <row r="1399" spans="1:8" ht="15" hidden="1" customHeight="1">
      <c r="A1399" s="29">
        <f ca="1">IF(Tanqueos[[#This Row],[PLACA]]="","",IF(Tanqueos[[#This Row],[FECHA]]="",NOW(),Tanqueos[[#This Row],[FECHA]]))</f>
        <v>45855.724186458334</v>
      </c>
      <c r="B1399" s="39" t="s">
        <v>282</v>
      </c>
      <c r="C1399" s="31">
        <v>156686</v>
      </c>
      <c r="D1399" s="56">
        <v>4</v>
      </c>
      <c r="E1399" t="s">
        <v>324</v>
      </c>
      <c r="G1399">
        <f>_xlfn.XLOOKUP(Tanqueos[[#This Row],[PLACA]],[1]Hoja1!$A:$A,[1]Hoja1!$G:$G,0)</f>
        <v>38</v>
      </c>
    </row>
    <row r="1400" spans="1:8" ht="15" hidden="1" customHeight="1">
      <c r="A1400" s="29">
        <f ca="1">IF(Tanqueos[[#This Row],[PLACA]]="","",IF(Tanqueos[[#This Row],[FECHA]]="",NOW(),Tanqueos[[#This Row],[FECHA]]))</f>
        <v>45855.728701041669</v>
      </c>
      <c r="B1400" s="39" t="s">
        <v>29</v>
      </c>
      <c r="C1400" s="31">
        <v>416832</v>
      </c>
      <c r="D1400" s="56">
        <v>12</v>
      </c>
      <c r="E1400" t="s">
        <v>324</v>
      </c>
      <c r="G1400">
        <f>_xlfn.XLOOKUP(Tanqueos[[#This Row],[PLACA]],[1]Hoja1!$A:$A,[1]Hoja1!$G:$G,0)</f>
        <v>33</v>
      </c>
    </row>
    <row r="1401" spans="1:8" ht="15" hidden="1" customHeight="1">
      <c r="A1401" s="29">
        <f ca="1">IF(Tanqueos[[#This Row],[PLACA]]="","",IF(Tanqueos[[#This Row],[FECHA]]="",NOW(),Tanqueos[[#This Row],[FECHA]]))</f>
        <v>45855.742754282408</v>
      </c>
      <c r="B1401" s="39" t="s">
        <v>25</v>
      </c>
      <c r="C1401" s="31">
        <v>239307</v>
      </c>
      <c r="D1401" s="56">
        <v>7</v>
      </c>
      <c r="E1401" t="s">
        <v>324</v>
      </c>
      <c r="G1401">
        <f>_xlfn.XLOOKUP(Tanqueos[[#This Row],[PLACA]],[1]Hoja1!$A:$A,[1]Hoja1!$G:$G,0)</f>
        <v>33</v>
      </c>
    </row>
    <row r="1402" spans="1:8" ht="15" hidden="1" customHeight="1">
      <c r="A1402" s="29">
        <f ca="1">IF(Tanqueos[[#This Row],[PLACA]]="","",IF(Tanqueos[[#This Row],[FECHA]]="",NOW(),Tanqueos[[#This Row],[FECHA]]))</f>
        <v>45855.743999305552</v>
      </c>
      <c r="B1402" s="39" t="s">
        <v>134</v>
      </c>
      <c r="C1402" s="31">
        <v>435259</v>
      </c>
      <c r="D1402" s="56">
        <v>20</v>
      </c>
      <c r="E1402" t="s">
        <v>325</v>
      </c>
      <c r="G1402">
        <f>_xlfn.XLOOKUP(Tanqueos[[#This Row],[PLACA]],[1]Hoja1!$A:$A,[1]Hoja1!$G:$G,0)</f>
        <v>12</v>
      </c>
    </row>
    <row r="1403" spans="1:8" ht="15" hidden="1" customHeight="1">
      <c r="A1403" s="29">
        <f ca="1">IF(Tanqueos[[#This Row],[PLACA]]="","",IF(Tanqueos[[#This Row],[FECHA]]="",NOW(),Tanqueos[[#This Row],[FECHA]]))</f>
        <v>45855.74490150463</v>
      </c>
      <c r="B1403" s="39" t="s">
        <v>70</v>
      </c>
      <c r="C1403" s="31">
        <v>239202</v>
      </c>
      <c r="D1403" s="56">
        <v>5</v>
      </c>
      <c r="E1403" t="s">
        <v>324</v>
      </c>
      <c r="G1403">
        <f>_xlfn.XLOOKUP(Tanqueos[[#This Row],[PLACA]],[1]Hoja1!$A:$A,[1]Hoja1!$G:$G,0)</f>
        <v>33</v>
      </c>
    </row>
    <row r="1404" spans="1:8" ht="15" hidden="1" customHeight="1">
      <c r="A1404" s="29">
        <f ca="1">IF(Tanqueos[[#This Row],[PLACA]]="","",IF(Tanqueos[[#This Row],[FECHA]]="",NOW(),Tanqueos[[#This Row],[FECHA]]))</f>
        <v>45855.746218865737</v>
      </c>
      <c r="B1404" s="39" t="s">
        <v>58</v>
      </c>
      <c r="C1404" s="31">
        <v>13854</v>
      </c>
      <c r="D1404" s="56">
        <v>8</v>
      </c>
      <c r="G1404">
        <f>_xlfn.XLOOKUP(Tanqueos[[#This Row],[PLACA]],[1]Hoja1!$A:$A,[1]Hoja1!$G:$G,0)</f>
        <v>35</v>
      </c>
    </row>
    <row r="1405" spans="1:8" ht="15" hidden="1" customHeight="1">
      <c r="A1405" s="29">
        <f ca="1">IF(Tanqueos[[#This Row],[PLACA]]="","",IF(Tanqueos[[#This Row],[FECHA]]="",NOW(),Tanqueos[[#This Row],[FECHA]]))</f>
        <v>45855.747825810184</v>
      </c>
      <c r="B1405" s="39" t="s">
        <v>48</v>
      </c>
      <c r="C1405" s="31">
        <v>7561</v>
      </c>
      <c r="D1405" s="56">
        <v>8</v>
      </c>
      <c r="G1405">
        <f>_xlfn.XLOOKUP(Tanqueos[[#This Row],[PLACA]],[1]Hoja1!$A:$A,[1]Hoja1!$G:$G,0)</f>
        <v>38</v>
      </c>
    </row>
    <row r="1406" spans="1:8" ht="15" hidden="1" customHeight="1">
      <c r="A1406" s="29">
        <f ca="1">IF(Tanqueos[[#This Row],[PLACA]]="","",IF(Tanqueos[[#This Row],[FECHA]]="",NOW(),Tanqueos[[#This Row],[FECHA]]))</f>
        <v>45855.750722685189</v>
      </c>
      <c r="B1406" s="39" t="s">
        <v>60</v>
      </c>
      <c r="C1406" s="31">
        <v>576623</v>
      </c>
      <c r="D1406" s="56">
        <v>5</v>
      </c>
      <c r="E1406" t="s">
        <v>324</v>
      </c>
      <c r="G1406">
        <f>_xlfn.XLOOKUP(Tanqueos[[#This Row],[PLACA]],[1]Hoja1!$A:$A,[1]Hoja1!$G:$G,0)</f>
        <v>29</v>
      </c>
    </row>
    <row r="1407" spans="1:8" ht="15" hidden="1" customHeight="1">
      <c r="A1407" s="29">
        <f ca="1">IF(Tanqueos[[#This Row],[PLACA]]="","",IF(Tanqueos[[#This Row],[FECHA]]="",NOW(),Tanqueos[[#This Row],[FECHA]]))</f>
        <v>45855.754269791665</v>
      </c>
      <c r="B1407" s="39" t="s">
        <v>39</v>
      </c>
      <c r="C1407" s="31">
        <v>44498</v>
      </c>
      <c r="D1407" s="56">
        <v>4</v>
      </c>
      <c r="G1407">
        <f>_xlfn.XLOOKUP(Tanqueos[[#This Row],[PLACA]],[1]Hoja1!$A:$A,[1]Hoja1!$G:$G,0)</f>
        <v>35</v>
      </c>
    </row>
    <row r="1408" spans="1:8" ht="15" hidden="1" customHeight="1">
      <c r="A1408" s="29">
        <f ca="1">IF(Tanqueos[[#This Row],[PLACA]]="","",IF(Tanqueos[[#This Row],[FECHA]]="",NOW(),Tanqueos[[#This Row],[FECHA]]))</f>
        <v>45855.755255671298</v>
      </c>
      <c r="B1408" s="39" t="s">
        <v>43</v>
      </c>
      <c r="C1408" s="31">
        <v>16840</v>
      </c>
      <c r="D1408" s="56">
        <v>7</v>
      </c>
      <c r="G1408">
        <f>_xlfn.XLOOKUP(Tanqueos[[#This Row],[PLACA]],[1]Hoja1!$A:$A,[1]Hoja1!$G:$G,0)</f>
        <v>35</v>
      </c>
    </row>
    <row r="1409" spans="1:8" ht="15" hidden="1" customHeight="1">
      <c r="A1409" s="41">
        <f ca="1">IF(Tanqueos[[#This Row],[PLACA]]="","",IF(Tanqueos[[#This Row],[FECHA]]="",NOW(),Tanqueos[[#This Row],[FECHA]]))</f>
        <v>45855.75601099537</v>
      </c>
      <c r="B1409" s="42" t="s">
        <v>55</v>
      </c>
      <c r="C1409" s="43">
        <v>203367</v>
      </c>
      <c r="D1409" s="57">
        <v>5</v>
      </c>
      <c r="E1409" s="44" t="s">
        <v>326</v>
      </c>
      <c r="F1409" s="44"/>
      <c r="G1409" s="44">
        <f>_xlfn.XLOOKUP(Tanqueos[[#This Row],[PLACA]],[1]Hoja1!$A:$A,[1]Hoja1!$G:$G,0)</f>
        <v>38</v>
      </c>
      <c r="H1409" s="44" t="s">
        <v>265</v>
      </c>
    </row>
    <row r="1410" spans="1:8" ht="15" hidden="1" customHeight="1">
      <c r="A1410" s="29">
        <f ca="1">IF(Tanqueos[[#This Row],[PLACA]]="","",IF(Tanqueos[[#This Row],[FECHA]]="",NOW(),Tanqueos[[#This Row],[FECHA]]))</f>
        <v>45855.774840625003</v>
      </c>
      <c r="B1410" s="39" t="s">
        <v>69</v>
      </c>
      <c r="C1410" s="31">
        <v>6373</v>
      </c>
      <c r="D1410" s="56">
        <v>7</v>
      </c>
      <c r="E1410" t="s">
        <v>324</v>
      </c>
      <c r="G1410">
        <f>_xlfn.XLOOKUP(Tanqueos[[#This Row],[PLACA]],[1]Hoja1!$A:$A,[1]Hoja1!$G:$G,0)</f>
        <v>35</v>
      </c>
      <c r="H1410" t="s">
        <v>273</v>
      </c>
    </row>
    <row r="1411" spans="1:8" ht="15" hidden="1" customHeight="1">
      <c r="A1411" s="29">
        <f ca="1">IF(Tanqueos[[#This Row],[PLACA]]="","",IF(Tanqueos[[#This Row],[FECHA]]="",NOW(),Tanqueos[[#This Row],[FECHA]]))</f>
        <v>45855.774840625003</v>
      </c>
      <c r="B1411" s="39" t="s">
        <v>72</v>
      </c>
      <c r="C1411" s="31">
        <v>300049</v>
      </c>
      <c r="D1411" s="56">
        <v>15</v>
      </c>
      <c r="G1411">
        <f>_xlfn.XLOOKUP(Tanqueos[[#This Row],[PLACA]],[1]Hoja1!$A:$A,[1]Hoja1!$G:$G,0)</f>
        <v>30</v>
      </c>
      <c r="H1411" s="11" t="s">
        <v>205</v>
      </c>
    </row>
    <row r="1412" spans="1:8" ht="15" hidden="1" customHeight="1">
      <c r="A1412" s="29">
        <f ca="1">IF(Tanqueos[[#This Row],[PLACA]]="","",IF(Tanqueos[[#This Row],[FECHA]]="",NOW(),Tanqueos[[#This Row],[FECHA]]))</f>
        <v>45855.776295370371</v>
      </c>
      <c r="B1412" s="39" t="s">
        <v>11</v>
      </c>
      <c r="C1412" s="31">
        <v>56595</v>
      </c>
      <c r="D1412" s="56">
        <v>6</v>
      </c>
      <c r="G1412">
        <f>_xlfn.XLOOKUP(Tanqueos[[#This Row],[PLACA]],[1]Hoja1!$A:$A,[1]Hoja1!$G:$G,0)</f>
        <v>35</v>
      </c>
    </row>
    <row r="1413" spans="1:8" ht="15" hidden="1" customHeight="1">
      <c r="A1413" s="29">
        <f ca="1">IF(Tanqueos[[#This Row],[PLACA]]="","",IF(Tanqueos[[#This Row],[FECHA]]="",NOW(),Tanqueos[[#This Row],[FECHA]]))</f>
        <v>45855.785196064811</v>
      </c>
      <c r="B1413" s="39" t="s">
        <v>66</v>
      </c>
      <c r="C1413" s="31">
        <v>197795</v>
      </c>
      <c r="D1413" s="56">
        <v>7.5529999999999999</v>
      </c>
      <c r="G1413">
        <f>_xlfn.XLOOKUP(Tanqueos[[#This Row],[PLACA]],[1]Hoja1!$A:$A,[1]Hoja1!$G:$G,0)</f>
        <v>33</v>
      </c>
      <c r="H1413" s="11" t="s">
        <v>260</v>
      </c>
    </row>
    <row r="1414" spans="1:8" ht="15" hidden="1" customHeight="1">
      <c r="A1414" s="29">
        <f ca="1">IF(Tanqueos[[#This Row],[PLACA]]="","",IF(Tanqueos[[#This Row],[FECHA]]="",NOW(),Tanqueos[[#This Row],[FECHA]]))</f>
        <v>45855.787927430552</v>
      </c>
      <c r="B1414" s="39" t="s">
        <v>120</v>
      </c>
      <c r="C1414" s="31">
        <v>331359</v>
      </c>
      <c r="D1414" s="56">
        <v>11</v>
      </c>
      <c r="G1414">
        <f>_xlfn.XLOOKUP(Tanqueos[[#This Row],[PLACA]],[1]Hoja1!$A:$A,[1]Hoja1!$G:$G,0)</f>
        <v>38</v>
      </c>
      <c r="H1414" s="11" t="s">
        <v>227</v>
      </c>
    </row>
    <row r="1415" spans="1:8" ht="15" hidden="1" customHeight="1">
      <c r="A1415" s="29">
        <f ca="1">IF(Tanqueos[[#This Row],[PLACA]]="","",IF(Tanqueos[[#This Row],[FECHA]]="",NOW(),Tanqueos[[#This Row],[FECHA]]))</f>
        <v>45855.824153703703</v>
      </c>
      <c r="B1415" s="39" t="s">
        <v>114</v>
      </c>
      <c r="C1415" s="31">
        <v>439866</v>
      </c>
      <c r="D1415" s="56">
        <v>6</v>
      </c>
      <c r="E1415" t="s">
        <v>324</v>
      </c>
      <c r="G1415">
        <f>_xlfn.XLOOKUP(Tanqueos[[#This Row],[PLACA]],[1]Hoja1!$A:$A,[1]Hoja1!$G:$G,0)</f>
        <v>33</v>
      </c>
    </row>
    <row r="1416" spans="1:8" ht="15" hidden="1" customHeight="1">
      <c r="A1416" s="29">
        <f ca="1">IF(Tanqueos[[#This Row],[PLACA]]="","",IF(Tanqueos[[#This Row],[FECHA]]="",NOW(),Tanqueos[[#This Row],[FECHA]]))</f>
        <v>45855.831156134256</v>
      </c>
      <c r="B1416" s="39" t="s">
        <v>54</v>
      </c>
      <c r="C1416" s="31">
        <v>7146</v>
      </c>
      <c r="D1416" s="56">
        <v>4</v>
      </c>
      <c r="G1416">
        <f>_xlfn.XLOOKUP(Tanqueos[[#This Row],[PLACA]],[1]Hoja1!$A:$A,[1]Hoja1!$G:$G,0)</f>
        <v>31</v>
      </c>
      <c r="H1416" t="s">
        <v>235</v>
      </c>
    </row>
    <row r="1417" spans="1:8" ht="15" hidden="1" customHeight="1">
      <c r="A1417" s="29">
        <f ca="1">IF(Tanqueos[[#This Row],[PLACA]]="","",IF(Tanqueos[[#This Row],[FECHA]]="",NOW(),Tanqueos[[#This Row],[FECHA]]))</f>
        <v>45855.846434259256</v>
      </c>
      <c r="B1417" s="39" t="s">
        <v>40</v>
      </c>
      <c r="C1417" s="31">
        <v>144576</v>
      </c>
      <c r="D1417" s="56">
        <v>4</v>
      </c>
      <c r="E1417" t="s">
        <v>324</v>
      </c>
      <c r="G1417">
        <f>_xlfn.XLOOKUP(Tanqueos[[#This Row],[PLACA]],[1]Hoja1!$A:$A,[1]Hoja1!$G:$G,0)</f>
        <v>33</v>
      </c>
    </row>
    <row r="1418" spans="1:8" ht="15" hidden="1" customHeight="1">
      <c r="A1418" s="29">
        <f ca="1">IF(Tanqueos[[#This Row],[PLACA]]="","",IF(Tanqueos[[#This Row],[FECHA]]="",NOW(),Tanqueos[[#This Row],[FECHA]]))</f>
        <v>45855.848226273149</v>
      </c>
      <c r="B1418" s="39" t="s">
        <v>56</v>
      </c>
      <c r="C1418" s="31">
        <v>11484</v>
      </c>
      <c r="D1418" s="56">
        <v>4</v>
      </c>
      <c r="E1418" t="s">
        <v>324</v>
      </c>
      <c r="G1418">
        <f>_xlfn.XLOOKUP(Tanqueos[[#This Row],[PLACA]],[1]Hoja1!$A:$A,[1]Hoja1!$G:$G,0)</f>
        <v>33</v>
      </c>
    </row>
    <row r="1419" spans="1:8" ht="15" hidden="1" customHeight="1">
      <c r="A1419" s="29">
        <f ca="1">IF(Tanqueos[[#This Row],[PLACA]]="","",IF(Tanqueos[[#This Row],[FECHA]]="",NOW(),Tanqueos[[#This Row],[FECHA]]))</f>
        <v>45855.861679861111</v>
      </c>
      <c r="B1419" s="39" t="s">
        <v>44</v>
      </c>
      <c r="C1419" s="31">
        <v>5898</v>
      </c>
      <c r="D1419" s="56">
        <v>7</v>
      </c>
      <c r="E1419" t="s">
        <v>324</v>
      </c>
      <c r="G1419">
        <f>_xlfn.XLOOKUP(Tanqueos[[#This Row],[PLACA]],[1]Hoja1!$A:$A,[1]Hoja1!$G:$G,0)</f>
        <v>35</v>
      </c>
      <c r="H1419" t="s">
        <v>189</v>
      </c>
    </row>
    <row r="1420" spans="1:8" ht="15" hidden="1" customHeight="1">
      <c r="A1420" s="29">
        <f ca="1">IF(Tanqueos[[#This Row],[PLACA]]="","",IF(Tanqueos[[#This Row],[FECHA]]="",NOW(),Tanqueos[[#This Row],[FECHA]]))</f>
        <v>45855.862034953701</v>
      </c>
      <c r="B1420" s="39" t="s">
        <v>63</v>
      </c>
      <c r="C1420" s="31">
        <v>15375</v>
      </c>
      <c r="D1420" s="56">
        <v>11</v>
      </c>
      <c r="G1420">
        <f>_xlfn.XLOOKUP(Tanqueos[[#This Row],[PLACA]],[1]Hoja1!$A:$A,[1]Hoja1!$G:$G,0)</f>
        <v>38</v>
      </c>
    </row>
    <row r="1421" spans="1:8" ht="15" hidden="1" customHeight="1">
      <c r="A1421" s="29">
        <f ca="1">IF(Tanqueos[[#This Row],[PLACA]]="","",IF(Tanqueos[[#This Row],[FECHA]]="",NOW(),Tanqueos[[#This Row],[FECHA]]))</f>
        <v>45855.863959953705</v>
      </c>
      <c r="B1421" s="39" t="s">
        <v>62</v>
      </c>
      <c r="C1421" s="31">
        <v>201353</v>
      </c>
      <c r="D1421" s="56">
        <v>10</v>
      </c>
      <c r="E1421" t="s">
        <v>327</v>
      </c>
      <c r="G1421">
        <f>_xlfn.XLOOKUP(Tanqueos[[#This Row],[PLACA]],[1]Hoja1!$A:$A,[1]Hoja1!$G:$G,0)</f>
        <v>39</v>
      </c>
      <c r="H1421" s="11" t="s">
        <v>243</v>
      </c>
    </row>
    <row r="1422" spans="1:8" ht="15" hidden="1" customHeight="1">
      <c r="A1422" s="29">
        <f ca="1">IF(Tanqueos[[#This Row],[PLACA]]="","",IF(Tanqueos[[#This Row],[FECHA]]="",NOW(),Tanqueos[[#This Row],[FECHA]]))</f>
        <v>45855.865059722222</v>
      </c>
      <c r="B1422" s="39" t="s">
        <v>27</v>
      </c>
      <c r="C1422" s="31">
        <v>200525</v>
      </c>
      <c r="D1422" s="56">
        <v>4</v>
      </c>
      <c r="G1422">
        <f>_xlfn.XLOOKUP(Tanqueos[[#This Row],[PLACA]],[1]Hoja1!$A:$A,[1]Hoja1!$G:$G,0)</f>
        <v>35</v>
      </c>
    </row>
    <row r="1423" spans="1:8" ht="15" hidden="1" customHeight="1">
      <c r="A1423" s="29">
        <f ca="1">IF(Tanqueos[[#This Row],[PLACA]]="","",IF(Tanqueos[[#This Row],[FECHA]]="",NOW(),Tanqueos[[#This Row],[FECHA]]))</f>
        <v>45855.86592488426</v>
      </c>
      <c r="B1423" s="39" t="s">
        <v>12</v>
      </c>
      <c r="C1423" s="31">
        <v>58331</v>
      </c>
      <c r="D1423" s="56">
        <v>4</v>
      </c>
      <c r="E1423" t="s">
        <v>324</v>
      </c>
      <c r="G1423">
        <f>_xlfn.XLOOKUP(Tanqueos[[#This Row],[PLACA]],[1]Hoja1!$A:$A,[1]Hoja1!$G:$G,0)</f>
        <v>33</v>
      </c>
    </row>
    <row r="1424" spans="1:8" ht="15" hidden="1" customHeight="1">
      <c r="A1424" s="29">
        <f ca="1">IF(Tanqueos[[#This Row],[PLACA]]="","",IF(Tanqueos[[#This Row],[FECHA]]="",NOW(),Tanqueos[[#This Row],[FECHA]]))</f>
        <v>45855.873461342591</v>
      </c>
      <c r="B1424" s="39" t="s">
        <v>26</v>
      </c>
      <c r="C1424" s="31">
        <v>628708</v>
      </c>
      <c r="D1424" s="56">
        <v>9</v>
      </c>
      <c r="G1424">
        <f>_xlfn.XLOOKUP(Tanqueos[[#This Row],[PLACA]],[1]Hoja1!$A:$A,[1]Hoja1!$G:$G,0)</f>
        <v>17</v>
      </c>
      <c r="H1424" t="s">
        <v>228</v>
      </c>
    </row>
    <row r="1425" spans="1:8" ht="15" hidden="1" customHeight="1">
      <c r="A1425" s="29">
        <f ca="1">IF(Tanqueos[[#This Row],[PLACA]]="","",IF(Tanqueos[[#This Row],[FECHA]]="",NOW(),Tanqueos[[#This Row],[FECHA]]))</f>
        <v>45855.906145023146</v>
      </c>
      <c r="B1425" s="39" t="s">
        <v>281</v>
      </c>
      <c r="C1425" s="31">
        <v>62524</v>
      </c>
      <c r="D1425" s="56">
        <v>5</v>
      </c>
      <c r="E1425" t="s">
        <v>324</v>
      </c>
      <c r="G1425">
        <f>_xlfn.XLOOKUP(Tanqueos[[#This Row],[PLACA]],[1]Hoja1!$A:$A,[1]Hoja1!$G:$G,0)</f>
        <v>33</v>
      </c>
      <c r="H1425" t="s">
        <v>204</v>
      </c>
    </row>
    <row r="1426" spans="1:8" ht="15" hidden="1" customHeight="1">
      <c r="A1426" s="29">
        <f ca="1">IF(Tanqueos[[#This Row],[PLACA]]="","",IF(Tanqueos[[#This Row],[FECHA]]="",NOW(),Tanqueos[[#This Row],[FECHA]]))</f>
        <v>45855.909451851854</v>
      </c>
      <c r="B1426" s="39" t="s">
        <v>15</v>
      </c>
      <c r="C1426" s="31">
        <v>181542</v>
      </c>
      <c r="D1426" s="56">
        <v>30</v>
      </c>
      <c r="G1426">
        <f>_xlfn.XLOOKUP(Tanqueos[[#This Row],[PLACA]],[1]Hoja1!$A:$A,[1]Hoja1!$G:$G,0)</f>
        <v>16</v>
      </c>
    </row>
    <row r="1427" spans="1:8" ht="15" hidden="1" customHeight="1">
      <c r="A1427" s="29">
        <f ca="1">IF(Tanqueos[[#This Row],[PLACA]]="","",IF(Tanqueos[[#This Row],[FECHA]]="",NOW(),Tanqueos[[#This Row],[FECHA]]))</f>
        <v>45855.911340856481</v>
      </c>
      <c r="B1427" s="39" t="s">
        <v>41</v>
      </c>
      <c r="C1427" s="31">
        <v>56857</v>
      </c>
      <c r="D1427" s="56">
        <v>7</v>
      </c>
      <c r="E1427" t="s">
        <v>324</v>
      </c>
      <c r="G1427">
        <f>_xlfn.XLOOKUP(Tanqueos[[#This Row],[PLACA]],[1]Hoja1!$A:$A,[1]Hoja1!$G:$G,0)</f>
        <v>33</v>
      </c>
      <c r="H1427" s="11" t="s">
        <v>250</v>
      </c>
    </row>
    <row r="1428" spans="1:8" ht="15" hidden="1" customHeight="1">
      <c r="A1428" s="29">
        <f ca="1">IF(Tanqueos[[#This Row],[PLACA]]="","",IF(Tanqueos[[#This Row],[FECHA]]="",NOW(),Tanqueos[[#This Row],[FECHA]]))</f>
        <v>45855.915199074072</v>
      </c>
      <c r="B1428" s="39" t="s">
        <v>34</v>
      </c>
      <c r="C1428" s="31">
        <v>22390</v>
      </c>
      <c r="D1428" s="56">
        <v>12</v>
      </c>
      <c r="G1428">
        <f>_xlfn.XLOOKUP(Tanqueos[[#This Row],[PLACA]],[1]Hoja1!$A:$A,[1]Hoja1!$G:$G,0)</f>
        <v>38</v>
      </c>
      <c r="H1428" t="s">
        <v>202</v>
      </c>
    </row>
    <row r="1429" spans="1:8" ht="15" hidden="1" customHeight="1">
      <c r="A1429" s="29">
        <f ca="1">IF(Tanqueos[[#This Row],[PLACA]]="","",IF(Tanqueos[[#This Row],[FECHA]]="",NOW(),Tanqueos[[#This Row],[FECHA]]))</f>
        <v>45855.916820833336</v>
      </c>
      <c r="B1429" s="39" t="s">
        <v>73</v>
      </c>
      <c r="C1429" s="31">
        <v>174198</v>
      </c>
      <c r="D1429" s="56">
        <v>10.244999999999999</v>
      </c>
      <c r="E1429" t="s">
        <v>218</v>
      </c>
      <c r="G1429">
        <f>_xlfn.XLOOKUP(Tanqueos[[#This Row],[PLACA]],[1]Hoja1!$A:$A,[1]Hoja1!$G:$G,0)</f>
        <v>38</v>
      </c>
    </row>
    <row r="1430" spans="1:8" ht="15" hidden="1" customHeight="1">
      <c r="A1430" s="29">
        <f ca="1">IF(Tanqueos[[#This Row],[PLACA]]="","",IF(Tanqueos[[#This Row],[FECHA]]="",NOW(),Tanqueos[[#This Row],[FECHA]]))</f>
        <v>45855.918665393518</v>
      </c>
      <c r="B1430" s="39" t="s">
        <v>24</v>
      </c>
      <c r="C1430" s="31">
        <v>100630</v>
      </c>
      <c r="D1430" s="56">
        <v>4</v>
      </c>
      <c r="E1430" t="s">
        <v>324</v>
      </c>
      <c r="G1430">
        <f>_xlfn.XLOOKUP(Tanqueos[[#This Row],[PLACA]],[1]Hoja1!$A:$A,[1]Hoja1!$G:$G,0)</f>
        <v>33</v>
      </c>
    </row>
    <row r="1431" spans="1:8" ht="15" hidden="1" customHeight="1">
      <c r="A1431" s="29">
        <f ca="1">IF(Tanqueos[[#This Row],[PLACA]]="","",IF(Tanqueos[[#This Row],[FECHA]]="",NOW(),Tanqueos[[#This Row],[FECHA]]))</f>
        <v>45855.920789583331</v>
      </c>
      <c r="B1431" s="39" t="s">
        <v>32</v>
      </c>
      <c r="C1431" s="31">
        <v>40299</v>
      </c>
      <c r="D1431" s="56">
        <v>4</v>
      </c>
      <c r="E1431" t="s">
        <v>324</v>
      </c>
      <c r="G1431">
        <f>_xlfn.XLOOKUP(Tanqueos[[#This Row],[PLACA]],[1]Hoja1!$A:$A,[1]Hoja1!$G:$G,0)</f>
        <v>30</v>
      </c>
    </row>
    <row r="1432" spans="1:8" ht="15" hidden="1" customHeight="1">
      <c r="A1432" s="29">
        <f ca="1">IF(Tanqueos[[#This Row],[PLACA]]="","",IF(Tanqueos[[#This Row],[FECHA]]="",NOW(),Tanqueos[[#This Row],[FECHA]]))</f>
        <v>45855.925101851855</v>
      </c>
      <c r="B1432" s="39" t="s">
        <v>134</v>
      </c>
      <c r="C1432" s="31">
        <v>435461</v>
      </c>
      <c r="D1432" s="56">
        <v>50</v>
      </c>
      <c r="E1432" t="s">
        <v>324</v>
      </c>
      <c r="G1432">
        <f>_xlfn.XLOOKUP(Tanqueos[[#This Row],[PLACA]],[1]Hoja1!$A:$A,[1]Hoja1!$G:$G,0)</f>
        <v>12</v>
      </c>
    </row>
    <row r="1433" spans="1:8" ht="15" hidden="1" customHeight="1">
      <c r="A1433" s="29">
        <f ca="1">IF(Tanqueos[[#This Row],[PLACA]]="","",IF(Tanqueos[[#This Row],[FECHA]]="",NOW(),Tanqueos[[#This Row],[FECHA]]))</f>
        <v>45855.978268865743</v>
      </c>
      <c r="B1433" s="39" t="s">
        <v>66</v>
      </c>
      <c r="C1433" s="31">
        <v>198017</v>
      </c>
      <c r="D1433" s="56">
        <v>7</v>
      </c>
      <c r="E1433" t="s">
        <v>324</v>
      </c>
      <c r="G1433">
        <f>_xlfn.XLOOKUP(Tanqueos[[#This Row],[PLACA]],[1]Hoja1!$A:$A,[1]Hoja1!$G:$G,0)</f>
        <v>33</v>
      </c>
    </row>
    <row r="1434" spans="1:8" ht="15" hidden="1" customHeight="1">
      <c r="A1434" s="29">
        <f ca="1">IF(Tanqueos[[#This Row],[PLACA]]="","",IF(Tanqueos[[#This Row],[FECHA]]="",NOW(),Tanqueos[[#This Row],[FECHA]]))</f>
        <v>45856.560727662036</v>
      </c>
      <c r="B1434" s="39" t="s">
        <v>148</v>
      </c>
      <c r="C1434" s="31">
        <v>195627</v>
      </c>
      <c r="D1434" s="56">
        <v>25</v>
      </c>
      <c r="G1434">
        <f>_xlfn.XLOOKUP(Tanqueos[[#This Row],[PLACA]],[1]Hoja1!$A:$A,[1]Hoja1!$G:$G,0)</f>
        <v>15</v>
      </c>
      <c r="H1434" t="s">
        <v>316</v>
      </c>
    </row>
    <row r="1435" spans="1:8" ht="15" hidden="1" customHeight="1">
      <c r="A1435" s="29">
        <f ca="1">IF(Tanqueos[[#This Row],[PLACA]]="","",IF(Tanqueos[[#This Row],[FECHA]]="",NOW(),Tanqueos[[#This Row],[FECHA]]))</f>
        <v>45856.560792013886</v>
      </c>
      <c r="B1435" s="39" t="s">
        <v>17</v>
      </c>
      <c r="C1435" s="31">
        <v>646191</v>
      </c>
      <c r="D1435" s="56">
        <v>28</v>
      </c>
      <c r="G1435">
        <f>_xlfn.XLOOKUP(Tanqueos[[#This Row],[PLACA]],[1]Hoja1!$A:$A,[1]Hoja1!$G:$G,0)</f>
        <v>14</v>
      </c>
      <c r="H1435" t="s">
        <v>280</v>
      </c>
    </row>
    <row r="1436" spans="1:8" ht="15" hidden="1" customHeight="1">
      <c r="A1436" s="29">
        <v>45855</v>
      </c>
      <c r="B1436" s="31" t="s">
        <v>306</v>
      </c>
      <c r="C1436" s="31">
        <v>108405</v>
      </c>
      <c r="D1436" s="56">
        <v>20</v>
      </c>
      <c r="G1436">
        <f>_xlfn.XLOOKUP(Tanqueos[[#This Row],[PLACA]],[1]Hoja1!$A:$A,[1]Hoja1!$G:$G,0)</f>
        <v>33</v>
      </c>
    </row>
    <row r="1437" spans="1:8" ht="15" hidden="1" customHeight="1">
      <c r="A1437" s="29">
        <f ca="1">IF(Tanqueos[[#This Row],[PLACA]]="","",IF(Tanqueos[[#This Row],[FECHA]]="",NOW(),Tanqueos[[#This Row],[FECHA]]))</f>
        <v>45856.560792013886</v>
      </c>
      <c r="B1437" s="39" t="s">
        <v>53</v>
      </c>
      <c r="C1437" s="31">
        <v>117636</v>
      </c>
      <c r="D1437" s="56">
        <v>20</v>
      </c>
      <c r="G1437">
        <f>_xlfn.XLOOKUP(Tanqueos[[#This Row],[PLACA]],[1]Hoja1!$A:$A,[1]Hoja1!$G:$G,0)</f>
        <v>20</v>
      </c>
      <c r="H1437" s="11" t="s">
        <v>257</v>
      </c>
    </row>
    <row r="1438" spans="1:8" ht="15" hidden="1" customHeight="1">
      <c r="A1438" s="29">
        <v>45855</v>
      </c>
      <c r="B1438" s="39" t="s">
        <v>311</v>
      </c>
      <c r="C1438" s="31">
        <v>114381</v>
      </c>
      <c r="D1438" s="56">
        <v>20</v>
      </c>
      <c r="G1438">
        <f>_xlfn.XLOOKUP(Tanqueos[[#This Row],[PLACA]],[1]Hoja1!$A:$A,[1]Hoja1!$G:$G,0)</f>
        <v>33</v>
      </c>
    </row>
    <row r="1439" spans="1:8" ht="15" hidden="1" customHeight="1">
      <c r="A1439" s="29">
        <f ca="1">IF(Tanqueos[[#This Row],[PLACA]]="","",IF(Tanqueos[[#This Row],[FECHA]]="",NOW(),Tanqueos[[#This Row],[FECHA]]))</f>
        <v>45856.560792013886</v>
      </c>
      <c r="B1439" s="39" t="s">
        <v>8</v>
      </c>
      <c r="C1439" s="31">
        <v>173211</v>
      </c>
      <c r="D1439" s="56">
        <v>7.23</v>
      </c>
      <c r="E1439" t="s">
        <v>218</v>
      </c>
      <c r="G1439">
        <f>_xlfn.XLOOKUP(Tanqueos[[#This Row],[PLACA]],[1]Hoja1!$A:$A,[1]Hoja1!$G:$G,0)</f>
        <v>42</v>
      </c>
      <c r="H1439" t="s">
        <v>288</v>
      </c>
    </row>
    <row r="1440" spans="1:8" ht="15" hidden="1" customHeight="1">
      <c r="A1440" s="29">
        <f ca="1">IF(Tanqueos[[#This Row],[PLACA]]="","",IF(Tanqueos[[#This Row],[FECHA]]="",NOW(),Tanqueos[[#This Row],[FECHA]]))</f>
        <v>45856.560792013886</v>
      </c>
      <c r="B1440" s="39" t="s">
        <v>37</v>
      </c>
      <c r="C1440" s="31">
        <v>146560</v>
      </c>
      <c r="D1440" s="56">
        <v>9</v>
      </c>
      <c r="G1440">
        <f>_xlfn.XLOOKUP(Tanqueos[[#This Row],[PLACA]],[1]Hoja1!$A:$A,[1]Hoja1!$G:$G,0)</f>
        <v>32</v>
      </c>
      <c r="H1440" t="s">
        <v>199</v>
      </c>
    </row>
    <row r="1441" spans="1:8" ht="15" hidden="1" customHeight="1">
      <c r="A1441" s="29">
        <f ca="1">IF(Tanqueos[[#This Row],[PLACA]]="","",IF(Tanqueos[[#This Row],[FECHA]]="",NOW(),Tanqueos[[#This Row],[FECHA]]))</f>
        <v>45856.560792013886</v>
      </c>
      <c r="B1441" s="39" t="s">
        <v>156</v>
      </c>
      <c r="C1441" s="31">
        <v>105558</v>
      </c>
      <c r="D1441" s="56">
        <v>7</v>
      </c>
      <c r="G1441">
        <f>_xlfn.XLOOKUP(Tanqueos[[#This Row],[PLACA]],[1]Hoja1!$A:$A,[1]Hoja1!$G:$G,0)</f>
        <v>35</v>
      </c>
      <c r="H1441" t="s">
        <v>253</v>
      </c>
    </row>
    <row r="1442" spans="1:8" ht="15" hidden="1" customHeight="1">
      <c r="A1442" s="29">
        <f ca="1">IF(Tanqueos[[#This Row],[PLACA]]="","",IF(Tanqueos[[#This Row],[FECHA]]="",NOW(),Tanqueos[[#This Row],[FECHA]]))</f>
        <v>45856.560792013886</v>
      </c>
      <c r="B1442" s="39" t="s">
        <v>18</v>
      </c>
      <c r="C1442" s="31">
        <v>162568</v>
      </c>
      <c r="D1442" s="56">
        <v>12</v>
      </c>
      <c r="G1442">
        <f>_xlfn.XLOOKUP(Tanqueos[[#This Row],[PLACA]],[1]Hoja1!$A:$A,[1]Hoja1!$G:$G,0)</f>
        <v>42</v>
      </c>
      <c r="H1442" t="s">
        <v>268</v>
      </c>
    </row>
    <row r="1443" spans="1:8" ht="15" hidden="1" customHeight="1">
      <c r="A1443" s="29">
        <f ca="1">IF(Tanqueos[[#This Row],[PLACA]]="","",IF(Tanqueos[[#This Row],[FECHA]]="",NOW(),Tanqueos[[#This Row],[FECHA]]))</f>
        <v>45856.560792013886</v>
      </c>
      <c r="B1443" s="39" t="s">
        <v>59</v>
      </c>
      <c r="C1443" s="31">
        <v>278894</v>
      </c>
      <c r="D1443" s="56">
        <v>5</v>
      </c>
      <c r="G1443">
        <f>_xlfn.XLOOKUP(Tanqueos[[#This Row],[PLACA]],[1]Hoja1!$A:$A,[1]Hoja1!$G:$G,0)</f>
        <v>28</v>
      </c>
      <c r="H1443" t="s">
        <v>293</v>
      </c>
    </row>
    <row r="1444" spans="1:8" ht="15" hidden="1" customHeight="1">
      <c r="A1444" s="29">
        <f ca="1">IF(Tanqueos[[#This Row],[PLACA]]="","",IF(Tanqueos[[#This Row],[FECHA]]="",NOW(),Tanqueos[[#This Row],[FECHA]]))</f>
        <v>45856.560792013886</v>
      </c>
      <c r="B1444" s="39" t="s">
        <v>62</v>
      </c>
      <c r="C1444" s="31">
        <v>201718</v>
      </c>
      <c r="D1444" s="56">
        <v>9</v>
      </c>
      <c r="G1444">
        <f>_xlfn.XLOOKUP(Tanqueos[[#This Row],[PLACA]],[1]Hoja1!$A:$A,[1]Hoja1!$G:$G,0)</f>
        <v>39</v>
      </c>
      <c r="H1444" s="11" t="s">
        <v>243</v>
      </c>
    </row>
    <row r="1445" spans="1:8" ht="15" hidden="1" customHeight="1">
      <c r="A1445" s="29">
        <f ca="1">IF(Tanqueos[[#This Row],[PLACA]]="","",IF(Tanqueos[[#This Row],[FECHA]]="",NOW(),Tanqueos[[#This Row],[FECHA]]))</f>
        <v>45856.560792013886</v>
      </c>
      <c r="B1445" s="39" t="s">
        <v>85</v>
      </c>
      <c r="C1445" s="33">
        <v>194484</v>
      </c>
      <c r="D1445" s="56">
        <v>10</v>
      </c>
      <c r="G1445">
        <f>_xlfn.XLOOKUP(Tanqueos[[#This Row],[PLACA]],[1]Hoja1!$A:$A,[1]Hoja1!$G:$G,0)</f>
        <v>33</v>
      </c>
      <c r="H1445" s="11" t="s">
        <v>227</v>
      </c>
    </row>
    <row r="1446" spans="1:8" ht="15" hidden="1" customHeight="1">
      <c r="A1446" s="29">
        <f ca="1">IF(Tanqueos[[#This Row],[PLACA]]="","",IF(Tanqueos[[#This Row],[FECHA]]="",NOW(),Tanqueos[[#This Row],[FECHA]]))</f>
        <v>45856.560792013886</v>
      </c>
      <c r="B1446" s="39" t="s">
        <v>41</v>
      </c>
      <c r="C1446" s="31">
        <v>57070</v>
      </c>
      <c r="D1446" s="56">
        <v>8</v>
      </c>
      <c r="G1446">
        <f>_xlfn.XLOOKUP(Tanqueos[[#This Row],[PLACA]],[1]Hoja1!$A:$A,[1]Hoja1!$G:$G,0)</f>
        <v>33</v>
      </c>
      <c r="H1446" s="11" t="s">
        <v>250</v>
      </c>
    </row>
    <row r="1447" spans="1:8" ht="15" hidden="1" customHeight="1">
      <c r="A1447" s="29">
        <f ca="1">IF(Tanqueos[[#This Row],[PLACA]]="","",IF(Tanqueos[[#This Row],[FECHA]]="",NOW(),Tanqueos[[#This Row],[FECHA]]))</f>
        <v>45856.560792013886</v>
      </c>
      <c r="B1447" s="39" t="s">
        <v>28</v>
      </c>
      <c r="C1447" s="31">
        <v>219578</v>
      </c>
      <c r="D1447" s="56">
        <v>6</v>
      </c>
      <c r="G1447">
        <f>_xlfn.XLOOKUP(Tanqueos[[#This Row],[PLACA]],[1]Hoja1!$A:$A,[1]Hoja1!$G:$G,0)</f>
        <v>43</v>
      </c>
      <c r="H1447" t="s">
        <v>221</v>
      </c>
    </row>
    <row r="1448" spans="1:8" ht="15" hidden="1" customHeight="1">
      <c r="A1448" s="29">
        <f ca="1">IF(Tanqueos[[#This Row],[PLACA]]="","",IF(Tanqueos[[#This Row],[FECHA]]="",NOW(),Tanqueos[[#This Row],[FECHA]]))</f>
        <v>45856.560792013886</v>
      </c>
      <c r="B1448" s="39" t="s">
        <v>145</v>
      </c>
      <c r="C1448" s="31">
        <v>211005</v>
      </c>
      <c r="D1448" s="56">
        <v>13</v>
      </c>
      <c r="G1448">
        <f>_xlfn.XLOOKUP(Tanqueos[[#This Row],[PLACA]],[1]Hoja1!$A:$A,[1]Hoja1!$G:$G,0)</f>
        <v>40</v>
      </c>
      <c r="H1448" t="s">
        <v>201</v>
      </c>
    </row>
    <row r="1449" spans="1:8" ht="15" hidden="1" customHeight="1">
      <c r="A1449" s="29">
        <f ca="1">IF(Tanqueos[[#This Row],[PLACA]]="","",IF(Tanqueos[[#This Row],[FECHA]]="",NOW(),Tanqueos[[#This Row],[FECHA]]))</f>
        <v>45856.560792013886</v>
      </c>
      <c r="B1449" s="39" t="s">
        <v>20</v>
      </c>
      <c r="C1449" s="31">
        <v>206804</v>
      </c>
      <c r="D1449" s="56">
        <v>9</v>
      </c>
      <c r="G1449">
        <f>_xlfn.XLOOKUP(Tanqueos[[#This Row],[PLACA]],[1]Hoja1!$A:$A,[1]Hoja1!$G:$G,0)</f>
        <v>26</v>
      </c>
      <c r="H1449" s="11" t="s">
        <v>260</v>
      </c>
    </row>
    <row r="1450" spans="1:8" ht="15" hidden="1" customHeight="1">
      <c r="A1450" s="29">
        <f ca="1">IF(Tanqueos[[#This Row],[PLACA]]="","",IF(Tanqueos[[#This Row],[FECHA]]="",NOW(),Tanqueos[[#This Row],[FECHA]]))</f>
        <v>45856.597383564818</v>
      </c>
      <c r="B1450" s="39" t="s">
        <v>41</v>
      </c>
      <c r="C1450" s="31">
        <v>57187</v>
      </c>
      <c r="D1450" s="56">
        <v>7</v>
      </c>
      <c r="E1450" t="s">
        <v>328</v>
      </c>
      <c r="G1450">
        <f>_xlfn.XLOOKUP(Tanqueos[[#This Row],[PLACA]],[1]Hoja1!$A:$A,[1]Hoja1!$G:$G,0)</f>
        <v>33</v>
      </c>
    </row>
    <row r="1451" spans="1:8" ht="15" hidden="1" customHeight="1">
      <c r="A1451" s="29">
        <f ca="1">IF(Tanqueos[[#This Row],[PLACA]]="","",IF(Tanqueos[[#This Row],[FECHA]]="",NOW(),Tanqueos[[#This Row],[FECHA]]))</f>
        <v>45856.599539236115</v>
      </c>
      <c r="B1451" s="39" t="s">
        <v>25</v>
      </c>
      <c r="C1451" s="31">
        <v>239550</v>
      </c>
      <c r="D1451" s="56">
        <v>8</v>
      </c>
      <c r="G1451">
        <f>_xlfn.XLOOKUP(Tanqueos[[#This Row],[PLACA]],[1]Hoja1!$A:$A,[1]Hoja1!$G:$G,0)</f>
        <v>33</v>
      </c>
    </row>
    <row r="1452" spans="1:8" ht="15" hidden="1" customHeight="1">
      <c r="A1452" s="29">
        <f ca="1">IF(Tanqueos[[#This Row],[PLACA]]="","",IF(Tanqueos[[#This Row],[FECHA]]="",NOW(),Tanqueos[[#This Row],[FECHA]]))</f>
        <v>45856.60221597222</v>
      </c>
      <c r="B1452" s="39" t="s">
        <v>29</v>
      </c>
      <c r="C1452" s="31">
        <v>416832</v>
      </c>
      <c r="D1452" s="56">
        <v>12</v>
      </c>
      <c r="G1452">
        <f>_xlfn.XLOOKUP(Tanqueos[[#This Row],[PLACA]],[1]Hoja1!$A:$A,[1]Hoja1!$G:$G,0)</f>
        <v>33</v>
      </c>
    </row>
    <row r="1453" spans="1:8" ht="15" hidden="1" customHeight="1">
      <c r="A1453" s="29">
        <f ca="1">IF(Tanqueos[[#This Row],[PLACA]]="","",IF(Tanqueos[[#This Row],[FECHA]]="",NOW(),Tanqueos[[#This Row],[FECHA]]))</f>
        <v>45856.605521180558</v>
      </c>
      <c r="B1453" s="39" t="s">
        <v>114</v>
      </c>
      <c r="C1453" s="31">
        <v>440048</v>
      </c>
      <c r="D1453" s="56">
        <v>6</v>
      </c>
      <c r="G1453">
        <f>_xlfn.XLOOKUP(Tanqueos[[#This Row],[PLACA]],[1]Hoja1!$A:$A,[1]Hoja1!$G:$G,0)</f>
        <v>33</v>
      </c>
    </row>
    <row r="1454" spans="1:8" ht="15" hidden="1" customHeight="1">
      <c r="A1454" s="29">
        <f ca="1">IF(Tanqueos[[#This Row],[PLACA]]="","",IF(Tanqueos[[#This Row],[FECHA]]="",NOW(),Tanqueos[[#This Row],[FECHA]]))</f>
        <v>45856.635093865742</v>
      </c>
      <c r="B1454" s="39" t="s">
        <v>12</v>
      </c>
      <c r="C1454" s="31">
        <v>58731</v>
      </c>
      <c r="D1454" s="56">
        <v>12</v>
      </c>
      <c r="G1454">
        <f>_xlfn.XLOOKUP(Tanqueos[[#This Row],[PLACA]],[1]Hoja1!$A:$A,[1]Hoja1!$G:$G,0)</f>
        <v>33</v>
      </c>
      <c r="H1454" s="11" t="s">
        <v>256</v>
      </c>
    </row>
    <row r="1455" spans="1:8" ht="15" hidden="1" customHeight="1">
      <c r="A1455" s="29">
        <f ca="1">IF(Tanqueos[[#This Row],[PLACA]]="","",IF(Tanqueos[[#This Row],[FECHA]]="",NOW(),Tanqueos[[#This Row],[FECHA]]))</f>
        <v>45856.637647685187</v>
      </c>
      <c r="B1455" s="39" t="s">
        <v>30</v>
      </c>
      <c r="C1455" s="31">
        <v>84431</v>
      </c>
      <c r="D1455" s="56">
        <v>10</v>
      </c>
      <c r="G1455">
        <f>_xlfn.XLOOKUP(Tanqueos[[#This Row],[PLACA]],[1]Hoja1!$A:$A,[1]Hoja1!$G:$G,0)</f>
        <v>33</v>
      </c>
      <c r="H1455" t="s">
        <v>224</v>
      </c>
    </row>
    <row r="1456" spans="1:8" ht="15" hidden="1" customHeight="1">
      <c r="A1456" s="29">
        <f ca="1">IF(Tanqueos[[#This Row],[PLACA]]="","",IF(Tanqueos[[#This Row],[FECHA]]="",NOW(),Tanqueos[[#This Row],[FECHA]]))</f>
        <v>45856.638130439816</v>
      </c>
      <c r="B1456" s="39" t="s">
        <v>26</v>
      </c>
      <c r="C1456" s="31">
        <v>628868</v>
      </c>
      <c r="D1456" s="56">
        <v>9</v>
      </c>
      <c r="G1456">
        <f>_xlfn.XLOOKUP(Tanqueos[[#This Row],[PLACA]],[1]Hoja1!$A:$A,[1]Hoja1!$G:$G,0)</f>
        <v>17</v>
      </c>
      <c r="H1456" t="s">
        <v>228</v>
      </c>
    </row>
    <row r="1457" spans="1:8" ht="15" hidden="1" customHeight="1">
      <c r="A1457" s="29">
        <f ca="1">IF(Tanqueos[[#This Row],[PLACA]]="","",IF(Tanqueos[[#This Row],[FECHA]]="",NOW(),Tanqueos[[#This Row],[FECHA]]))</f>
        <v>45856.63928541667</v>
      </c>
      <c r="B1457" s="39" t="s">
        <v>282</v>
      </c>
      <c r="C1457" s="31">
        <v>157114</v>
      </c>
      <c r="D1457" s="56">
        <v>13</v>
      </c>
      <c r="G1457">
        <f>_xlfn.XLOOKUP(Tanqueos[[#This Row],[PLACA]],[1]Hoja1!$A:$A,[1]Hoja1!$G:$G,0)</f>
        <v>38</v>
      </c>
    </row>
    <row r="1458" spans="1:8" ht="15" hidden="1" customHeight="1">
      <c r="A1458" s="29">
        <f ca="1">IF(Tanqueos[[#This Row],[PLACA]]="","",IF(Tanqueos[[#This Row],[FECHA]]="",NOW(),Tanqueos[[#This Row],[FECHA]]))</f>
        <v>45856.642266087962</v>
      </c>
      <c r="B1458" s="39" t="s">
        <v>11</v>
      </c>
      <c r="C1458" s="31">
        <v>56778</v>
      </c>
      <c r="D1458" s="56">
        <v>8</v>
      </c>
      <c r="E1458" t="s">
        <v>329</v>
      </c>
      <c r="G1458">
        <f>_xlfn.XLOOKUP(Tanqueos[[#This Row],[PLACA]],[1]Hoja1!$A:$A,[1]Hoja1!$G:$G,0)</f>
        <v>35</v>
      </c>
    </row>
    <row r="1459" spans="1:8" ht="15" hidden="1" customHeight="1">
      <c r="A1459" s="29">
        <f ca="1">IF(Tanqueos[[#This Row],[PLACA]]="","",IF(Tanqueos[[#This Row],[FECHA]]="",NOW(),Tanqueos[[#This Row],[FECHA]]))</f>
        <v>45856.64333136574</v>
      </c>
      <c r="B1459" s="39" t="s">
        <v>38</v>
      </c>
      <c r="C1459" s="31">
        <v>452713</v>
      </c>
      <c r="D1459" s="56">
        <v>31</v>
      </c>
      <c r="G1459">
        <f>_xlfn.XLOOKUP(Tanqueos[[#This Row],[PLACA]],[1]Hoja1!$A:$A,[1]Hoja1!$G:$G,0)</f>
        <v>15</v>
      </c>
    </row>
    <row r="1460" spans="1:8" ht="15" hidden="1" customHeight="1">
      <c r="A1460" s="29">
        <f ca="1">IF(Tanqueos[[#This Row],[PLACA]]="","",IF(Tanqueos[[#This Row],[FECHA]]="",NOW(),Tanqueos[[#This Row],[FECHA]]))</f>
        <v>45856.653360532408</v>
      </c>
      <c r="B1460" s="39" t="s">
        <v>232</v>
      </c>
      <c r="C1460" s="31">
        <v>341838</v>
      </c>
      <c r="D1460" s="56">
        <v>5</v>
      </c>
      <c r="G1460">
        <f>_xlfn.XLOOKUP(Tanqueos[[#This Row],[PLACA]],[1]Hoja1!$A:$A,[1]Hoja1!$G:$G,0)</f>
        <v>33</v>
      </c>
    </row>
    <row r="1461" spans="1:8" ht="15" hidden="1" customHeight="1">
      <c r="A1461" s="29">
        <f ca="1">IF(Tanqueos[[#This Row],[PLACA]]="","",IF(Tanqueos[[#This Row],[FECHA]]="",NOW(),Tanqueos[[#This Row],[FECHA]]))</f>
        <v>45856.668747685188</v>
      </c>
      <c r="B1461" s="39" t="s">
        <v>21</v>
      </c>
      <c r="C1461" s="31">
        <v>64279</v>
      </c>
      <c r="D1461" s="56">
        <v>10</v>
      </c>
      <c r="G1461">
        <f>_xlfn.XLOOKUP(Tanqueos[[#This Row],[PLACA]],[1]Hoja1!$A:$A,[1]Hoja1!$G:$G,0)</f>
        <v>33</v>
      </c>
    </row>
    <row r="1462" spans="1:8" ht="15" hidden="1" customHeight="1">
      <c r="A1462" s="29">
        <f ca="1">IF(Tanqueos[[#This Row],[PLACA]]="","",IF(Tanqueos[[#This Row],[FECHA]]="",NOW(),Tanqueos[[#This Row],[FECHA]]))</f>
        <v>45856.677496296295</v>
      </c>
      <c r="B1462" s="39" t="s">
        <v>37</v>
      </c>
      <c r="C1462" s="31">
        <v>146741</v>
      </c>
      <c r="D1462" s="56">
        <v>9</v>
      </c>
      <c r="E1462" t="s">
        <v>330</v>
      </c>
      <c r="G1462">
        <f>_xlfn.XLOOKUP(Tanqueos[[#This Row],[PLACA]],[1]Hoja1!$A:$A,[1]Hoja1!$G:$G,0)</f>
        <v>32</v>
      </c>
    </row>
    <row r="1463" spans="1:8" ht="15" hidden="1" customHeight="1">
      <c r="A1463" s="29">
        <f ca="1">IF(Tanqueos[[#This Row],[PLACA]]="","",IF(Tanqueos[[#This Row],[FECHA]]="",NOW(),Tanqueos[[#This Row],[FECHA]]))</f>
        <v>45856.702179976855</v>
      </c>
      <c r="B1463" s="39" t="s">
        <v>10</v>
      </c>
      <c r="C1463" s="31">
        <v>146400</v>
      </c>
      <c r="D1463" s="56">
        <v>8</v>
      </c>
      <c r="G1463">
        <f>_xlfn.XLOOKUP(Tanqueos[[#This Row],[PLACA]],[1]Hoja1!$A:$A,[1]Hoja1!$G:$G,0)</f>
        <v>40</v>
      </c>
      <c r="H1463" t="s">
        <v>177</v>
      </c>
    </row>
    <row r="1464" spans="1:8" ht="15" hidden="1" customHeight="1">
      <c r="A1464" s="29">
        <f ca="1">IF(Tanqueos[[#This Row],[PLACA]]="","",IF(Tanqueos[[#This Row],[FECHA]]="",NOW(),Tanqueos[[#This Row],[FECHA]]))</f>
        <v>45856.702890162036</v>
      </c>
      <c r="B1464" s="39" t="s">
        <v>148</v>
      </c>
      <c r="C1464" s="31">
        <v>195912</v>
      </c>
      <c r="D1464" s="56">
        <v>21</v>
      </c>
      <c r="G1464">
        <f>_xlfn.XLOOKUP(Tanqueos[[#This Row],[PLACA]],[1]Hoja1!$A:$A,[1]Hoja1!$G:$G,0)</f>
        <v>15</v>
      </c>
      <c r="H1464" t="s">
        <v>316</v>
      </c>
    </row>
    <row r="1465" spans="1:8" ht="15" hidden="1" customHeight="1">
      <c r="A1465" s="29">
        <f ca="1">IF(Tanqueos[[#This Row],[PLACA]]="","",IF(Tanqueos[[#This Row],[FECHA]]="",NOW(),Tanqueos[[#This Row],[FECHA]]))</f>
        <v>45856.716056828707</v>
      </c>
      <c r="B1465" s="39" t="s">
        <v>137</v>
      </c>
      <c r="C1465" s="31">
        <v>75948</v>
      </c>
      <c r="D1465" s="56">
        <v>6</v>
      </c>
      <c r="G1465">
        <f>_xlfn.XLOOKUP(Tanqueos[[#This Row],[PLACA]],[1]Hoja1!$A:$A,[1]Hoja1!$G:$G,0)</f>
        <v>33</v>
      </c>
    </row>
    <row r="1466" spans="1:8" ht="15" hidden="1" customHeight="1">
      <c r="A1466" s="29">
        <f ca="1">IF(Tanqueos[[#This Row],[PLACA]]="","",IF(Tanqueos[[#This Row],[FECHA]]="",NOW(),Tanqueos[[#This Row],[FECHA]]))</f>
        <v>45856.717372685183</v>
      </c>
      <c r="B1466" s="39" t="s">
        <v>15</v>
      </c>
      <c r="C1466" s="31">
        <v>182080</v>
      </c>
      <c r="D1466" s="56">
        <v>34</v>
      </c>
      <c r="G1466">
        <f>_xlfn.XLOOKUP(Tanqueos[[#This Row],[PLACA]],[1]Hoja1!$A:$A,[1]Hoja1!$G:$G,0)</f>
        <v>16</v>
      </c>
    </row>
    <row r="1467" spans="1:8" ht="15" hidden="1" customHeight="1">
      <c r="A1467" s="29">
        <f ca="1">IF(Tanqueos[[#This Row],[PLACA]]="","",IF(Tanqueos[[#This Row],[FECHA]]="",NOW(),Tanqueos[[#This Row],[FECHA]]))</f>
        <v>45856.720005439813</v>
      </c>
      <c r="B1467" s="39" t="s">
        <v>60</v>
      </c>
      <c r="C1467" s="31">
        <v>576890</v>
      </c>
      <c r="D1467" s="56">
        <v>9</v>
      </c>
      <c r="G1467">
        <f>_xlfn.XLOOKUP(Tanqueos[[#This Row],[PLACA]],[1]Hoja1!$A:$A,[1]Hoja1!$G:$G,0)</f>
        <v>29</v>
      </c>
    </row>
    <row r="1468" spans="1:8" ht="15" hidden="1" customHeight="1">
      <c r="A1468" s="29">
        <f ca="1">IF(Tanqueos[[#This Row],[PLACA]]="","",IF(Tanqueos[[#This Row],[FECHA]]="",NOW(),Tanqueos[[#This Row],[FECHA]]))</f>
        <v>45856.736569907407</v>
      </c>
      <c r="B1468" s="39" t="s">
        <v>35</v>
      </c>
      <c r="C1468" s="31">
        <v>61591</v>
      </c>
      <c r="D1468" s="56">
        <v>10</v>
      </c>
      <c r="G1468">
        <f>_xlfn.XLOOKUP(Tanqueos[[#This Row],[PLACA]],[1]Hoja1!$A:$A,[1]Hoja1!$G:$G,0)</f>
        <v>35</v>
      </c>
    </row>
    <row r="1469" spans="1:8" ht="15" hidden="1" customHeight="1">
      <c r="A1469" s="29">
        <f ca="1">IF(Tanqueos[[#This Row],[PLACA]]="","",IF(Tanqueos[[#This Row],[FECHA]]="",NOW(),Tanqueos[[#This Row],[FECHA]]))</f>
        <v>45856.742703356482</v>
      </c>
      <c r="B1469" s="39" t="s">
        <v>70</v>
      </c>
      <c r="C1469" s="31">
        <v>239323</v>
      </c>
      <c r="D1469" s="56">
        <v>4</v>
      </c>
      <c r="G1469">
        <f>_xlfn.XLOOKUP(Tanqueos[[#This Row],[PLACA]],[1]Hoja1!$A:$A,[1]Hoja1!$G:$G,0)</f>
        <v>33</v>
      </c>
    </row>
    <row r="1470" spans="1:8" ht="15" hidden="1" customHeight="1">
      <c r="A1470" s="29">
        <f ca="1">IF(Tanqueos[[#This Row],[PLACA]]="","",IF(Tanqueos[[#This Row],[FECHA]]="",NOW(),Tanqueos[[#This Row],[FECHA]]))</f>
        <v>45856.743556250003</v>
      </c>
      <c r="B1470" s="39" t="s">
        <v>65</v>
      </c>
      <c r="C1470" s="31">
        <v>67009</v>
      </c>
      <c r="D1470" s="56">
        <v>7</v>
      </c>
      <c r="G1470">
        <f>_xlfn.XLOOKUP(Tanqueos[[#This Row],[PLACA]],[1]Hoja1!$A:$A,[1]Hoja1!$G:$G,0)</f>
        <v>31</v>
      </c>
    </row>
    <row r="1471" spans="1:8" ht="15" customHeight="1">
      <c r="A1471" s="29">
        <f ca="1">IF(Tanqueos[[#This Row],[PLACA]]="","",IF(Tanqueos[[#This Row],[FECHA]]="",NOW(),Tanqueos[[#This Row],[FECHA]]))</f>
        <v>45856.74464247685</v>
      </c>
      <c r="B1471" s="39" t="s">
        <v>49</v>
      </c>
      <c r="C1471" s="31">
        <v>56594</v>
      </c>
      <c r="D1471" s="56">
        <v>5</v>
      </c>
      <c r="G1471">
        <f>_xlfn.XLOOKUP(Tanqueos[[#This Row],[PLACA]],[1]Hoja1!$A:$A,[1]Hoja1!$G:$G,0)</f>
        <v>35</v>
      </c>
    </row>
    <row r="1472" spans="1:8" ht="15" hidden="1" customHeight="1">
      <c r="A1472" s="29">
        <f ca="1">IF(Tanqueos[[#This Row],[PLACA]]="","",IF(Tanqueos[[#This Row],[FECHA]]="",NOW(),Tanqueos[[#This Row],[FECHA]]))</f>
        <v>45856.745679050924</v>
      </c>
      <c r="B1472" s="39" t="s">
        <v>134</v>
      </c>
      <c r="C1472" s="31">
        <v>435701</v>
      </c>
      <c r="D1472" s="56">
        <v>20</v>
      </c>
      <c r="G1472">
        <f>_xlfn.XLOOKUP(Tanqueos[[#This Row],[PLACA]],[1]Hoja1!$A:$A,[1]Hoja1!$G:$G,0)</f>
        <v>12</v>
      </c>
    </row>
    <row r="1473" spans="1:8" ht="15" hidden="1" customHeight="1">
      <c r="A1473" s="29">
        <f ca="1">IF(Tanqueos[[#This Row],[PLACA]]="","",IF(Tanqueos[[#This Row],[FECHA]]="",NOW(),Tanqueos[[#This Row],[FECHA]]))</f>
        <v>45856.757890740744</v>
      </c>
      <c r="B1473" s="39" t="s">
        <v>32</v>
      </c>
      <c r="C1473" s="31">
        <v>40452</v>
      </c>
      <c r="D1473" s="56">
        <v>5</v>
      </c>
      <c r="G1473">
        <f>_xlfn.XLOOKUP(Tanqueos[[#This Row],[PLACA]],[1]Hoja1!$A:$A,[1]Hoja1!$G:$G,0)</f>
        <v>30</v>
      </c>
    </row>
    <row r="1474" spans="1:8" ht="15" hidden="1" customHeight="1">
      <c r="A1474" s="29">
        <f ca="1">IF(Tanqueos[[#This Row],[PLACA]]="","",IF(Tanqueos[[#This Row],[FECHA]]="",NOW(),Tanqueos[[#This Row],[FECHA]]))</f>
        <v>45856.772498379629</v>
      </c>
      <c r="B1474" s="39" t="s">
        <v>67</v>
      </c>
      <c r="C1474" s="31">
        <v>997747</v>
      </c>
      <c r="D1474" s="56">
        <v>23</v>
      </c>
      <c r="G1474">
        <f>_xlfn.XLOOKUP(Tanqueos[[#This Row],[PLACA]],[1]Hoja1!$A:$A,[1]Hoja1!$G:$G,0)</f>
        <v>19</v>
      </c>
      <c r="H1474" t="s">
        <v>303</v>
      </c>
    </row>
    <row r="1475" spans="1:8" ht="15" hidden="1" customHeight="1">
      <c r="A1475" s="29">
        <f ca="1">IF(Tanqueos[[#This Row],[PLACA]]="","",IF(Tanqueos[[#This Row],[FECHA]]="",NOW(),Tanqueos[[#This Row],[FECHA]]))</f>
        <v>45856.787775925928</v>
      </c>
      <c r="B1475" s="39" t="s">
        <v>331</v>
      </c>
      <c r="C1475" s="31">
        <v>336456</v>
      </c>
      <c r="D1475" s="56">
        <v>16</v>
      </c>
      <c r="E1475" t="s">
        <v>272</v>
      </c>
      <c r="G1475">
        <f>_xlfn.XLOOKUP(Tanqueos[[#This Row],[PLACA]],[1]Hoja1!$A:$A,[1]Hoja1!$G:$G,0)</f>
        <v>19</v>
      </c>
    </row>
    <row r="1476" spans="1:8" ht="15" hidden="1" customHeight="1">
      <c r="A1476" s="29">
        <f ca="1">IF(Tanqueos[[#This Row],[PLACA]]="","",IF(Tanqueos[[#This Row],[FECHA]]="",NOW(),Tanqueos[[#This Row],[FECHA]]))</f>
        <v>45856.80552962963</v>
      </c>
      <c r="B1476" s="39" t="s">
        <v>41</v>
      </c>
      <c r="C1476" s="31">
        <v>57256</v>
      </c>
      <c r="D1476" s="56">
        <v>3</v>
      </c>
      <c r="E1476" t="s">
        <v>332</v>
      </c>
      <c r="G1476">
        <f>_xlfn.XLOOKUP(Tanqueos[[#This Row],[PLACA]],[1]Hoja1!$A:$A,[1]Hoja1!$G:$G,0)</f>
        <v>33</v>
      </c>
    </row>
    <row r="1477" spans="1:8" ht="15" hidden="1" customHeight="1">
      <c r="A1477" s="29">
        <f ca="1">IF(Tanqueos[[#This Row],[PLACA]]="","",IF(Tanqueos[[#This Row],[FECHA]]="",NOW(),Tanqueos[[#This Row],[FECHA]]))</f>
        <v>45856.807539814814</v>
      </c>
      <c r="B1477" s="39" t="s">
        <v>53</v>
      </c>
      <c r="C1477" s="31">
        <v>117636</v>
      </c>
      <c r="D1477" s="56">
        <v>18</v>
      </c>
      <c r="E1477" t="s">
        <v>310</v>
      </c>
      <c r="G1477">
        <f>_xlfn.XLOOKUP(Tanqueos[[#This Row],[PLACA]],[1]Hoja1!$A:$A,[1]Hoja1!$G:$G,0)</f>
        <v>20</v>
      </c>
    </row>
    <row r="1478" spans="1:8" ht="15" hidden="1" customHeight="1">
      <c r="A1478" s="29">
        <f ca="1">IF(Tanqueos[[#This Row],[PLACA]]="","",IF(Tanqueos[[#This Row],[FECHA]]="",NOW(),Tanqueos[[#This Row],[FECHA]]))</f>
        <v>45856.868677662038</v>
      </c>
      <c r="B1478" s="39" t="s">
        <v>27</v>
      </c>
      <c r="C1478" s="31">
        <v>200651</v>
      </c>
      <c r="D1478" s="56">
        <v>4</v>
      </c>
      <c r="G1478">
        <f>_xlfn.XLOOKUP(Tanqueos[[#This Row],[PLACA]],[1]Hoja1!$A:$A,[1]Hoja1!$G:$G,0)</f>
        <v>35</v>
      </c>
    </row>
    <row r="1479" spans="1:8" ht="15" hidden="1" customHeight="1">
      <c r="A1479" s="29">
        <f ca="1">IF(Tanqueos[[#This Row],[PLACA]]="","",IF(Tanqueos[[#This Row],[FECHA]]="",NOW(),Tanqueos[[#This Row],[FECHA]]))</f>
        <v>45856.889184259257</v>
      </c>
      <c r="B1479" s="39" t="s">
        <v>26</v>
      </c>
      <c r="C1479" s="31">
        <v>629021</v>
      </c>
      <c r="D1479" s="56">
        <v>9</v>
      </c>
      <c r="G1479">
        <f>_xlfn.XLOOKUP(Tanqueos[[#This Row],[PLACA]],[1]Hoja1!$A:$A,[1]Hoja1!$G:$G,0)</f>
        <v>17</v>
      </c>
      <c r="H1479" t="s">
        <v>228</v>
      </c>
    </row>
    <row r="1480" spans="1:8" ht="15" hidden="1" customHeight="1">
      <c r="A1480" s="29">
        <f ca="1">IF(Tanqueos[[#This Row],[PLACA]]="","",IF(Tanqueos[[#This Row],[FECHA]]="",NOW(),Tanqueos[[#This Row],[FECHA]]))</f>
        <v>45857.255884143517</v>
      </c>
      <c r="B1480" s="39" t="s">
        <v>73</v>
      </c>
      <c r="C1480" s="31">
        <v>174611</v>
      </c>
      <c r="D1480" s="56">
        <v>11</v>
      </c>
      <c r="G1480">
        <f>_xlfn.XLOOKUP(Tanqueos[[#This Row],[PLACA]],[1]Hoja1!$A:$A,[1]Hoja1!$G:$G,0)</f>
        <v>38</v>
      </c>
      <c r="H1480" t="s">
        <v>175</v>
      </c>
    </row>
    <row r="1481" spans="1:8" ht="15" hidden="1" customHeight="1">
      <c r="A1481" s="29">
        <f ca="1">IF(Tanqueos[[#This Row],[PLACA]]="","",IF(Tanqueos[[#This Row],[FECHA]]="",NOW(),Tanqueos[[#This Row],[FECHA]]))</f>
        <v>45857.308918171293</v>
      </c>
      <c r="B1481" s="39" t="s">
        <v>39</v>
      </c>
      <c r="C1481" s="31">
        <v>44610</v>
      </c>
      <c r="D1481" s="56">
        <v>3</v>
      </c>
      <c r="G1481">
        <f>_xlfn.XLOOKUP(Tanqueos[[#This Row],[PLACA]],[1]Hoja1!$A:$A,[1]Hoja1!$G:$G,0)</f>
        <v>35</v>
      </c>
      <c r="H1481" t="s">
        <v>198</v>
      </c>
    </row>
    <row r="1482" spans="1:8" ht="15" hidden="1" customHeight="1">
      <c r="A1482" s="29">
        <f ca="1">IF(Tanqueos[[#This Row],[PLACA]]="","",IF(Tanqueos[[#This Row],[FECHA]]="",NOW(),Tanqueos[[#This Row],[FECHA]]))</f>
        <v>45857.350186226853</v>
      </c>
      <c r="B1482" s="39" t="s">
        <v>66</v>
      </c>
      <c r="C1482" s="31">
        <v>198252</v>
      </c>
      <c r="D1482" s="56">
        <v>7</v>
      </c>
      <c r="G1482">
        <f>_xlfn.XLOOKUP(Tanqueos[[#This Row],[PLACA]],[1]Hoja1!$A:$A,[1]Hoja1!$G:$G,0)</f>
        <v>33</v>
      </c>
      <c r="H1482" s="11" t="s">
        <v>252</v>
      </c>
    </row>
    <row r="1483" spans="1:8" ht="15" hidden="1" customHeight="1">
      <c r="A1483" s="29">
        <f ca="1">IF(Tanqueos[[#This Row],[PLACA]]="","",IF(Tanqueos[[#This Row],[FECHA]]="",NOW(),Tanqueos[[#This Row],[FECHA]]))</f>
        <v>45857.365131365739</v>
      </c>
      <c r="B1483" s="39" t="s">
        <v>16</v>
      </c>
      <c r="C1483" s="31">
        <v>214504</v>
      </c>
      <c r="D1483" s="56">
        <v>10</v>
      </c>
      <c r="G1483">
        <f>_xlfn.XLOOKUP(Tanqueos[[#This Row],[PLACA]],[1]Hoja1!$A:$A,[1]Hoja1!$G:$G,0)</f>
        <v>33</v>
      </c>
      <c r="H1483" t="s">
        <v>219</v>
      </c>
    </row>
    <row r="1484" spans="1:8" ht="15" hidden="1" customHeight="1">
      <c r="A1484" s="29">
        <f ca="1">IF(Tanqueos[[#This Row],[PLACA]]="","",IF(Tanqueos[[#This Row],[FECHA]]="",NOW(),Tanqueos[[#This Row],[FECHA]]))</f>
        <v>45857.366178703705</v>
      </c>
      <c r="B1484" s="39" t="s">
        <v>54</v>
      </c>
      <c r="C1484" s="31">
        <v>7315</v>
      </c>
      <c r="D1484" s="56">
        <v>5</v>
      </c>
      <c r="G1484">
        <f>_xlfn.XLOOKUP(Tanqueos[[#This Row],[PLACA]],[1]Hoja1!$A:$A,[1]Hoja1!$G:$G,0)</f>
        <v>31</v>
      </c>
      <c r="H1484" t="s">
        <v>235</v>
      </c>
    </row>
    <row r="1485" spans="1:8" ht="15" hidden="1" customHeight="1">
      <c r="A1485" s="29">
        <f ca="1">IF(Tanqueos[[#This Row],[PLACA]]="","",IF(Tanqueos[[#This Row],[FECHA]]="",NOW(),Tanqueos[[#This Row],[FECHA]]))</f>
        <v>45857.378758101855</v>
      </c>
      <c r="B1485" s="39" t="s">
        <v>8</v>
      </c>
      <c r="C1485" s="31">
        <v>173629</v>
      </c>
      <c r="D1485" s="56">
        <v>11</v>
      </c>
      <c r="G1485">
        <f>_xlfn.XLOOKUP(Tanqueos[[#This Row],[PLACA]],[1]Hoja1!$A:$A,[1]Hoja1!$G:$G,0)</f>
        <v>42</v>
      </c>
      <c r="H1485" t="s">
        <v>288</v>
      </c>
    </row>
    <row r="1486" spans="1:8" ht="15" hidden="1" customHeight="1">
      <c r="A1486" s="29">
        <f ca="1">IF(Tanqueos[[#This Row],[PLACA]]="","",IF(Tanqueos[[#This Row],[FECHA]]="",NOW(),Tanqueos[[#This Row],[FECHA]]))</f>
        <v>45857.401446064818</v>
      </c>
      <c r="B1486" s="39" t="s">
        <v>156</v>
      </c>
      <c r="C1486" s="31">
        <v>105794</v>
      </c>
      <c r="D1486" s="56">
        <v>7</v>
      </c>
      <c r="G1486">
        <f>_xlfn.XLOOKUP(Tanqueos[[#This Row],[PLACA]],[1]Hoja1!$A:$A,[1]Hoja1!$G:$G,0)</f>
        <v>35</v>
      </c>
      <c r="H1486" t="s">
        <v>253</v>
      </c>
    </row>
    <row r="1487" spans="1:8" ht="15" hidden="1" customHeight="1">
      <c r="A1487" s="29">
        <f ca="1">IF(Tanqueos[[#This Row],[PLACA]]="","",IF(Tanqueos[[#This Row],[FECHA]]="",NOW(),Tanqueos[[#This Row],[FECHA]]))</f>
        <v>45857.405149305552</v>
      </c>
      <c r="B1487" s="39" t="s">
        <v>36</v>
      </c>
      <c r="C1487" s="31">
        <v>95575</v>
      </c>
      <c r="D1487" s="56">
        <v>7</v>
      </c>
      <c r="G1487">
        <f>_xlfn.XLOOKUP(Tanqueos[[#This Row],[PLACA]],[1]Hoja1!$A:$A,[1]Hoja1!$G:$G,0)</f>
        <v>32</v>
      </c>
      <c r="H1487" t="s">
        <v>194</v>
      </c>
    </row>
    <row r="1488" spans="1:8" ht="15" hidden="1" customHeight="1">
      <c r="A1488" s="29">
        <f ca="1">IF(Tanqueos[[#This Row],[PLACA]]="","",IF(Tanqueos[[#This Row],[FECHA]]="",NOW(),Tanqueos[[#This Row],[FECHA]]))</f>
        <v>45857.421708680558</v>
      </c>
      <c r="B1488" s="39" t="s">
        <v>120</v>
      </c>
      <c r="C1488" s="31">
        <v>331742</v>
      </c>
      <c r="D1488" s="56">
        <v>10</v>
      </c>
      <c r="G1488">
        <f>_xlfn.XLOOKUP(Tanqueos[[#This Row],[PLACA]],[1]Hoja1!$A:$A,[1]Hoja1!$G:$G,0)</f>
        <v>38</v>
      </c>
      <c r="H1488" s="11" t="s">
        <v>227</v>
      </c>
    </row>
    <row r="1489" spans="1:8" ht="15" hidden="1" customHeight="1">
      <c r="A1489" s="29">
        <f ca="1">IF(Tanqueos[[#This Row],[PLACA]]="","",IF(Tanqueos[[#This Row],[FECHA]]="",NOW(),Tanqueos[[#This Row],[FECHA]]))</f>
        <v>45857.442222337966</v>
      </c>
      <c r="B1489" s="39" t="s">
        <v>40</v>
      </c>
      <c r="C1489" s="31">
        <v>144737</v>
      </c>
      <c r="D1489" s="56">
        <v>5</v>
      </c>
      <c r="G1489">
        <f>_xlfn.XLOOKUP(Tanqueos[[#This Row],[PLACA]],[1]Hoja1!$A:$A,[1]Hoja1!$G:$G,0)</f>
        <v>33</v>
      </c>
      <c r="H1489" s="11" t="s">
        <v>259</v>
      </c>
    </row>
    <row r="1490" spans="1:8" ht="15" hidden="1" customHeight="1">
      <c r="A1490" s="29">
        <f ca="1">IF(Tanqueos[[#This Row],[PLACA]]="","",IF(Tanqueos[[#This Row],[FECHA]]="",NOW(),Tanqueos[[#This Row],[FECHA]]))</f>
        <v>45857.444701273147</v>
      </c>
      <c r="B1490" s="39" t="s">
        <v>20</v>
      </c>
      <c r="C1490" s="31">
        <v>206940</v>
      </c>
      <c r="D1490" s="56">
        <v>6</v>
      </c>
      <c r="G1490">
        <f>_xlfn.XLOOKUP(Tanqueos[[#This Row],[PLACA]],[1]Hoja1!$A:$A,[1]Hoja1!$G:$G,0)</f>
        <v>26</v>
      </c>
      <c r="H1490" s="11" t="s">
        <v>255</v>
      </c>
    </row>
    <row r="1491" spans="1:8" ht="15" hidden="1" customHeight="1">
      <c r="A1491" s="29">
        <f ca="1">IF(Tanqueos[[#This Row],[PLACA]]="","",IF(Tanqueos[[#This Row],[FECHA]]="",NOW(),Tanqueos[[#This Row],[FECHA]]))</f>
        <v>45857.480897800924</v>
      </c>
      <c r="B1491" s="39" t="s">
        <v>281</v>
      </c>
      <c r="C1491" s="31">
        <v>62672</v>
      </c>
      <c r="D1491" s="56">
        <v>5</v>
      </c>
      <c r="G1491">
        <f>_xlfn.XLOOKUP(Tanqueos[[#This Row],[PLACA]],[1]Hoja1!$A:$A,[1]Hoja1!$G:$G,0)</f>
        <v>33</v>
      </c>
      <c r="H1491" t="s">
        <v>204</v>
      </c>
    </row>
    <row r="1492" spans="1:8" ht="15" hidden="1" customHeight="1">
      <c r="A1492" s="29">
        <f ca="1">IF(Tanqueos[[#This Row],[PLACA]]="","",IF(Tanqueos[[#This Row],[FECHA]]="",NOW(),Tanqueos[[#This Row],[FECHA]]))</f>
        <v>45857.498141203701</v>
      </c>
      <c r="B1492" s="39" t="s">
        <v>45</v>
      </c>
      <c r="C1492" s="31">
        <v>170800</v>
      </c>
      <c r="D1492" s="56">
        <v>12</v>
      </c>
      <c r="G1492">
        <f>_xlfn.XLOOKUP(Tanqueos[[#This Row],[PLACA]],[1]Hoja1!$A:$A,[1]Hoja1!$G:$G,0)</f>
        <v>29</v>
      </c>
      <c r="H1492" t="s">
        <v>197</v>
      </c>
    </row>
    <row r="1493" spans="1:8" ht="15" hidden="1" customHeight="1">
      <c r="A1493" s="29">
        <f ca="1">IF(Tanqueos[[#This Row],[PLACA]]="","",IF(Tanqueos[[#This Row],[FECHA]]="",NOW(),Tanqueos[[#This Row],[FECHA]]))</f>
        <v>45857.503228472226</v>
      </c>
      <c r="B1493" s="39" t="s">
        <v>38</v>
      </c>
      <c r="C1493" s="31">
        <v>452905</v>
      </c>
      <c r="D1493" s="56">
        <v>15</v>
      </c>
      <c r="G1493">
        <f>_xlfn.XLOOKUP(Tanqueos[[#This Row],[PLACA]],[1]Hoja1!$A:$A,[1]Hoja1!$G:$G,0)</f>
        <v>15</v>
      </c>
      <c r="H1493" t="s">
        <v>181</v>
      </c>
    </row>
    <row r="1494" spans="1:8" ht="15" hidden="1" customHeight="1">
      <c r="A1494" s="29">
        <f ca="1">IF(Tanqueos[[#This Row],[PLACA]]="","",IF(Tanqueos[[#This Row],[FECHA]]="",NOW(),Tanqueos[[#This Row],[FECHA]]))</f>
        <v>45857.517557523148</v>
      </c>
      <c r="B1494" s="39" t="s">
        <v>99</v>
      </c>
      <c r="C1494" s="31">
        <v>18517</v>
      </c>
      <c r="D1494" s="56">
        <v>8</v>
      </c>
      <c r="G1494">
        <f>_xlfn.XLOOKUP(Tanqueos[[#This Row],[PLACA]],[1]Hoja1!$A:$A,[1]Hoja1!$G:$G,0)</f>
        <v>32</v>
      </c>
      <c r="H1494" t="s">
        <v>274</v>
      </c>
    </row>
    <row r="1495" spans="1:8" ht="15" hidden="1" customHeight="1">
      <c r="A1495" s="29">
        <f ca="1">IF(Tanqueos[[#This Row],[PLACA]]="","",IF(Tanqueos[[#This Row],[FECHA]]="",NOW(),Tanqueos[[#This Row],[FECHA]]))</f>
        <v>45857.537337615744</v>
      </c>
      <c r="B1495" s="39" t="s">
        <v>32</v>
      </c>
      <c r="C1495" s="31">
        <v>40613</v>
      </c>
      <c r="D1495" s="56">
        <v>6</v>
      </c>
      <c r="G1495">
        <f>_xlfn.XLOOKUP(Tanqueos[[#This Row],[PLACA]],[1]Hoja1!$A:$A,[1]Hoja1!$G:$G,0)</f>
        <v>30</v>
      </c>
      <c r="H1495" t="s">
        <v>207</v>
      </c>
    </row>
    <row r="1496" spans="1:8" ht="15" hidden="1" customHeight="1">
      <c r="A1496" s="29">
        <f ca="1">IF(Tanqueos[[#This Row],[PLACA]]="","",IF(Tanqueos[[#This Row],[FECHA]]="",NOW(),Tanqueos[[#This Row],[FECHA]]))</f>
        <v>45857.548844212964</v>
      </c>
      <c r="B1496" s="39" t="s">
        <v>37</v>
      </c>
      <c r="C1496" s="31">
        <v>146966</v>
      </c>
      <c r="D1496" s="56">
        <v>7</v>
      </c>
      <c r="G1496">
        <f>_xlfn.XLOOKUP(Tanqueos[[#This Row],[PLACA]],[1]Hoja1!$A:$A,[1]Hoja1!$G:$G,0)</f>
        <v>32</v>
      </c>
      <c r="H1496" t="s">
        <v>199</v>
      </c>
    </row>
    <row r="1497" spans="1:8" ht="15" hidden="1" customHeight="1">
      <c r="A1497" s="29">
        <f ca="1">IF(Tanqueos[[#This Row],[PLACA]]="","",IF(Tanqueos[[#This Row],[FECHA]]="",NOW(),Tanqueos[[#This Row],[FECHA]]))</f>
        <v>45857.558182754627</v>
      </c>
      <c r="B1497" s="39" t="s">
        <v>35</v>
      </c>
      <c r="C1497" s="31">
        <v>61822</v>
      </c>
      <c r="D1497" s="56">
        <v>7</v>
      </c>
      <c r="G1497">
        <f>_xlfn.XLOOKUP(Tanqueos[[#This Row],[PLACA]],[1]Hoja1!$A:$A,[1]Hoja1!$G:$G,0)</f>
        <v>35</v>
      </c>
      <c r="H1497" t="s">
        <v>240</v>
      </c>
    </row>
    <row r="1498" spans="1:8" ht="15" hidden="1" customHeight="1">
      <c r="A1498" s="29">
        <f ca="1">IF(Tanqueos[[#This Row],[PLACA]]="","",IF(Tanqueos[[#This Row],[FECHA]]="",NOW(),Tanqueos[[#This Row],[FECHA]]))</f>
        <v>45857.599657638886</v>
      </c>
      <c r="B1498" s="39" t="s">
        <v>26</v>
      </c>
      <c r="C1498" s="31">
        <v>629160</v>
      </c>
      <c r="D1498" s="56">
        <v>8</v>
      </c>
      <c r="G1498">
        <f>_xlfn.XLOOKUP(Tanqueos[[#This Row],[PLACA]],[1]Hoja1!$A:$A,[1]Hoja1!$G:$G,0)</f>
        <v>17</v>
      </c>
      <c r="H1498" t="s">
        <v>228</v>
      </c>
    </row>
    <row r="1499" spans="1:8" ht="15" hidden="1" customHeight="1">
      <c r="A1499" s="29">
        <f ca="1">IF(Tanqueos[[#This Row],[PLACA]]="","",IF(Tanqueos[[#This Row],[FECHA]]="",NOW(),Tanqueos[[#This Row],[FECHA]]))</f>
        <v>45857.626380555557</v>
      </c>
      <c r="B1499" s="39" t="s">
        <v>29</v>
      </c>
      <c r="C1499" s="31">
        <v>416832</v>
      </c>
      <c r="D1499" s="56">
        <v>12</v>
      </c>
      <c r="G1499">
        <f>_xlfn.XLOOKUP(Tanqueos[[#This Row],[PLACA]],[1]Hoja1!$A:$A,[1]Hoja1!$G:$G,0)</f>
        <v>33</v>
      </c>
      <c r="H1499" t="s">
        <v>250</v>
      </c>
    </row>
    <row r="1500" spans="1:8" ht="15" hidden="1" customHeight="1">
      <c r="A1500" s="29">
        <f ca="1">IF(Tanqueos[[#This Row],[PLACA]]="","",IF(Tanqueos[[#This Row],[FECHA]]="",NOW(),Tanqueos[[#This Row],[FECHA]]))</f>
        <v>45857.651482870373</v>
      </c>
      <c r="B1500" s="39" t="s">
        <v>43</v>
      </c>
      <c r="C1500" s="31">
        <v>17167</v>
      </c>
      <c r="D1500" s="56">
        <v>9</v>
      </c>
      <c r="G1500">
        <f>_xlfn.XLOOKUP(Tanqueos[[#This Row],[PLACA]],[1]Hoja1!$A:$A,[1]Hoja1!$G:$G,0)</f>
        <v>35</v>
      </c>
      <c r="H1500" t="s">
        <v>241</v>
      </c>
    </row>
    <row r="1501" spans="1:8" ht="15" hidden="1" customHeight="1">
      <c r="A1501" s="29">
        <f ca="1">IF(Tanqueos[[#This Row],[PLACA]]="","",IF(Tanqueos[[#This Row],[FECHA]]="",NOW(),Tanqueos[[#This Row],[FECHA]]))</f>
        <v>45857.65345150463</v>
      </c>
      <c r="B1501" s="39" t="s">
        <v>41</v>
      </c>
      <c r="C1501" s="31">
        <v>57490</v>
      </c>
      <c r="D1501" s="56">
        <v>7</v>
      </c>
      <c r="G1501">
        <f>_xlfn.XLOOKUP(Tanqueos[[#This Row],[PLACA]],[1]Hoja1!$A:$A,[1]Hoja1!$G:$G,0)</f>
        <v>33</v>
      </c>
      <c r="H1501" t="s">
        <v>180</v>
      </c>
    </row>
    <row r="1502" spans="1:8" ht="15" hidden="1" customHeight="1">
      <c r="A1502" s="29">
        <f ca="1">IF(Tanqueos[[#This Row],[PLACA]]="","",IF(Tanqueos[[#This Row],[FECHA]]="",NOW(),Tanqueos[[#This Row],[FECHA]]))</f>
        <v>45857.656007986108</v>
      </c>
      <c r="B1502" s="39" t="s">
        <v>232</v>
      </c>
      <c r="C1502" s="31">
        <v>342186</v>
      </c>
      <c r="D1502" s="56">
        <v>11</v>
      </c>
      <c r="G1502">
        <f>_xlfn.XLOOKUP(Tanqueos[[#This Row],[PLACA]],[1]Hoja1!$A:$A,[1]Hoja1!$G:$G,0)</f>
        <v>33</v>
      </c>
      <c r="H1502" s="11" t="s">
        <v>243</v>
      </c>
    </row>
    <row r="1503" spans="1:8" ht="15" hidden="1" customHeight="1">
      <c r="A1503" s="29">
        <f ca="1">IF(Tanqueos[[#This Row],[PLACA]]="","",IF(Tanqueos[[#This Row],[FECHA]]="",NOW(),Tanqueos[[#This Row],[FECHA]]))</f>
        <v>45857.665871643519</v>
      </c>
      <c r="B1503" s="39" t="s">
        <v>21</v>
      </c>
      <c r="C1503" s="31">
        <v>64641</v>
      </c>
      <c r="D1503" s="56">
        <v>11</v>
      </c>
      <c r="G1503">
        <f>_xlfn.XLOOKUP(Tanqueos[[#This Row],[PLACA]],[1]Hoja1!$A:$A,[1]Hoja1!$G:$G,0)</f>
        <v>33</v>
      </c>
      <c r="H1503" t="s">
        <v>193</v>
      </c>
    </row>
    <row r="1504" spans="1:8" ht="15" hidden="1" customHeight="1">
      <c r="A1504" s="29">
        <f ca="1">IF(Tanqueos[[#This Row],[PLACA]]="","",IF(Tanqueos[[#This Row],[FECHA]]="",NOW(),Tanqueos[[#This Row],[FECHA]]))</f>
        <v>45857.682122453705</v>
      </c>
      <c r="B1504" s="39" t="s">
        <v>15</v>
      </c>
      <c r="C1504" s="31">
        <v>182696</v>
      </c>
      <c r="D1504" s="56">
        <v>38</v>
      </c>
      <c r="G1504">
        <f>_xlfn.XLOOKUP(Tanqueos[[#This Row],[PLACA]],[1]Hoja1!$A:$A,[1]Hoja1!$G:$G,0)</f>
        <v>16</v>
      </c>
      <c r="H1504" s="11" t="s">
        <v>254</v>
      </c>
    </row>
    <row r="1505" spans="1:8" ht="15" hidden="1" customHeight="1">
      <c r="A1505" s="29">
        <f ca="1">IF(Tanqueos[[#This Row],[PLACA]]="","",IF(Tanqueos[[#This Row],[FECHA]]="",NOW(),Tanqueos[[#This Row],[FECHA]]))</f>
        <v>45857.686905902781</v>
      </c>
      <c r="B1505" s="39" t="s">
        <v>331</v>
      </c>
      <c r="C1505" s="31">
        <v>336456</v>
      </c>
      <c r="D1505" s="56">
        <v>10</v>
      </c>
      <c r="E1505" t="s">
        <v>218</v>
      </c>
      <c r="G1505">
        <f>_xlfn.XLOOKUP(Tanqueos[[#This Row],[PLACA]],[1]Hoja1!$A:$A,[1]Hoja1!$G:$G,0)</f>
        <v>19</v>
      </c>
      <c r="H1505" s="11" t="s">
        <v>260</v>
      </c>
    </row>
    <row r="1506" spans="1:8" ht="15" hidden="1" customHeight="1">
      <c r="A1506" s="29">
        <f ca="1">IF(Tanqueos[[#This Row],[PLACA]]="","",IF(Tanqueos[[#This Row],[FECHA]]="",NOW(),Tanqueos[[#This Row],[FECHA]]))</f>
        <v>45857.711623263887</v>
      </c>
      <c r="B1506" s="39" t="s">
        <v>34</v>
      </c>
      <c r="C1506" s="31">
        <v>22844</v>
      </c>
      <c r="D1506" s="56">
        <v>12</v>
      </c>
      <c r="G1506">
        <f>_xlfn.XLOOKUP(Tanqueos[[#This Row],[PLACA]],[1]Hoja1!$A:$A,[1]Hoja1!$G:$G,0)</f>
        <v>38</v>
      </c>
      <c r="H1506" t="s">
        <v>202</v>
      </c>
    </row>
    <row r="1507" spans="1:8" ht="15" hidden="1" customHeight="1">
      <c r="A1507" s="29">
        <f ca="1">IF(Tanqueos[[#This Row],[PLACA]]="","",IF(Tanqueos[[#This Row],[FECHA]]="",NOW(),Tanqueos[[#This Row],[FECHA]]))</f>
        <v>45857.712583101849</v>
      </c>
      <c r="B1507" s="39" t="s">
        <v>28</v>
      </c>
      <c r="C1507" s="31">
        <v>219928</v>
      </c>
      <c r="D1507" s="56">
        <v>8</v>
      </c>
      <c r="G1507">
        <f>_xlfn.XLOOKUP(Tanqueos[[#This Row],[PLACA]],[1]Hoja1!$A:$A,[1]Hoja1!$G:$G,0)</f>
        <v>43</v>
      </c>
      <c r="H1507" t="s">
        <v>221</v>
      </c>
    </row>
    <row r="1508" spans="1:8" ht="15" hidden="1" customHeight="1">
      <c r="A1508" s="29">
        <f ca="1">IF(Tanqueos[[#This Row],[PLACA]]="","",IF(Tanqueos[[#This Row],[FECHA]]="",NOW(),Tanqueos[[#This Row],[FECHA]]))</f>
        <v>45857.754232175925</v>
      </c>
      <c r="B1508" s="39" t="s">
        <v>30</v>
      </c>
      <c r="C1508" s="31">
        <v>84668</v>
      </c>
      <c r="D1508" s="56">
        <v>7</v>
      </c>
      <c r="G1508">
        <f>_xlfn.XLOOKUP(Tanqueos[[#This Row],[PLACA]],[1]Hoja1!$A:$A,[1]Hoja1!$G:$G,0)</f>
        <v>33</v>
      </c>
      <c r="H1508" t="s">
        <v>224</v>
      </c>
    </row>
    <row r="1509" spans="1:8" ht="15" hidden="1" customHeight="1">
      <c r="A1509" s="29">
        <f ca="1">IF(Tanqueos[[#This Row],[PLACA]]="","",IF(Tanqueos[[#This Row],[FECHA]]="",NOW(),Tanqueos[[#This Row],[FECHA]]))</f>
        <v>45857.842346874997</v>
      </c>
      <c r="B1509" s="39" t="s">
        <v>26</v>
      </c>
      <c r="C1509" s="31">
        <v>629294</v>
      </c>
      <c r="D1509" s="56">
        <v>8</v>
      </c>
      <c r="G1509">
        <f>_xlfn.XLOOKUP(Tanqueos[[#This Row],[PLACA]],[1]Hoja1!$A:$A,[1]Hoja1!$G:$G,0)</f>
        <v>17</v>
      </c>
      <c r="H1509" t="s">
        <v>228</v>
      </c>
    </row>
    <row r="1510" spans="1:8" ht="15" hidden="1" customHeight="1">
      <c r="A1510" s="29">
        <f ca="1">IF(Tanqueos[[#This Row],[PLACA]]="","",IF(Tanqueos[[#This Row],[FECHA]]="",NOW(),Tanqueos[[#This Row],[FECHA]]))</f>
        <v>45858.686924305555</v>
      </c>
      <c r="B1510" s="39" t="s">
        <v>148</v>
      </c>
      <c r="C1510" s="31">
        <v>196202</v>
      </c>
      <c r="D1510" s="56">
        <v>19</v>
      </c>
      <c r="G1510">
        <f>_xlfn.XLOOKUP(Tanqueos[[#This Row],[PLACA]],[1]Hoja1!$A:$A,[1]Hoja1!$G:$G,0)</f>
        <v>15</v>
      </c>
      <c r="H1510" t="s">
        <v>316</v>
      </c>
    </row>
    <row r="1511" spans="1:8" ht="15" hidden="1" customHeight="1">
      <c r="A1511" s="29">
        <f ca="1">IF(Tanqueos[[#This Row],[PLACA]]="","",IF(Tanqueos[[#This Row],[FECHA]]="",NOW(),Tanqueos[[#This Row],[FECHA]]))</f>
        <v>45858.686937847226</v>
      </c>
      <c r="B1511" s="39" t="s">
        <v>69</v>
      </c>
      <c r="C1511" s="31">
        <v>6673</v>
      </c>
      <c r="D1511" s="56">
        <v>10</v>
      </c>
      <c r="G1511">
        <f>_xlfn.XLOOKUP(Tanqueos[[#This Row],[PLACA]],[1]Hoja1!$A:$A,[1]Hoja1!$G:$G,0)</f>
        <v>35</v>
      </c>
      <c r="H1511" t="s">
        <v>273</v>
      </c>
    </row>
    <row r="1512" spans="1:8" ht="15" hidden="1" customHeight="1">
      <c r="A1512" s="29">
        <f ca="1">IF(Tanqueos[[#This Row],[PLACA]]="","",IF(Tanqueos[[#This Row],[FECHA]]="",NOW(),Tanqueos[[#This Row],[FECHA]]))</f>
        <v>45858.686941666667</v>
      </c>
      <c r="B1512" s="39" t="s">
        <v>282</v>
      </c>
      <c r="C1512" s="31">
        <v>157411</v>
      </c>
      <c r="D1512" s="56">
        <v>9</v>
      </c>
      <c r="G1512">
        <f>_xlfn.XLOOKUP(Tanqueos[[#This Row],[PLACA]],[1]Hoja1!$A:$A,[1]Hoja1!$G:$G,0)</f>
        <v>38</v>
      </c>
      <c r="H1512" t="s">
        <v>313</v>
      </c>
    </row>
    <row r="1513" spans="1:8" ht="15" hidden="1" customHeight="1">
      <c r="A1513" s="29">
        <f ca="1">IF(Tanqueos[[#This Row],[PLACA]]="","",IF(Tanqueos[[#This Row],[FECHA]]="",NOW(),Tanqueos[[#This Row],[FECHA]]))</f>
        <v>45858.686944097222</v>
      </c>
      <c r="B1513" s="39" t="s">
        <v>134</v>
      </c>
      <c r="C1513" s="31">
        <v>436246</v>
      </c>
      <c r="D1513" s="56">
        <v>45</v>
      </c>
      <c r="G1513">
        <f>_xlfn.XLOOKUP(Tanqueos[[#This Row],[PLACA]],[1]Hoja1!$A:$A,[1]Hoja1!$G:$G,0)</f>
        <v>12</v>
      </c>
      <c r="H1513" t="s">
        <v>289</v>
      </c>
    </row>
    <row r="1514" spans="1:8" ht="15" hidden="1" customHeight="1">
      <c r="A1514" s="29">
        <f ca="1">IF(Tanqueos[[#This Row],[PLACA]]="","",IF(Tanqueos[[#This Row],[FECHA]]="",NOW(),Tanqueos[[#This Row],[FECHA]]))</f>
        <v>45858.686951041665</v>
      </c>
      <c r="B1514" s="39" t="s">
        <v>17</v>
      </c>
      <c r="C1514" s="31">
        <v>646609</v>
      </c>
      <c r="D1514" s="56">
        <v>30</v>
      </c>
      <c r="G1514">
        <f>_xlfn.XLOOKUP(Tanqueos[[#This Row],[PLACA]],[1]Hoja1!$A:$A,[1]Hoja1!$G:$G,0)</f>
        <v>14</v>
      </c>
      <c r="H1514" t="s">
        <v>280</v>
      </c>
    </row>
    <row r="1515" spans="1:8" ht="15" hidden="1" customHeight="1">
      <c r="A1515" s="29">
        <f ca="1">IF(Tanqueos[[#This Row],[PLACA]]="","",IF(Tanqueos[[#This Row],[FECHA]]="",NOW(),Tanqueos[[#This Row],[FECHA]]))</f>
        <v>45858.686952083335</v>
      </c>
      <c r="B1515" s="39" t="s">
        <v>53</v>
      </c>
      <c r="C1515" s="31">
        <v>117636</v>
      </c>
      <c r="D1515" s="56">
        <v>18</v>
      </c>
      <c r="G1515">
        <f>_xlfn.XLOOKUP(Tanqueos[[#This Row],[PLACA]],[1]Hoja1!$A:$A,[1]Hoja1!$G:$G,0)</f>
        <v>20</v>
      </c>
      <c r="H1515" t="s">
        <v>251</v>
      </c>
    </row>
    <row r="1516" spans="1:8" ht="15" hidden="1" customHeight="1">
      <c r="A1516" s="29">
        <f ca="1">IF(Tanqueos[[#This Row],[PLACA]]="","",IF(Tanqueos[[#This Row],[FECHA]]="",NOW(),Tanqueos[[#This Row],[FECHA]]))</f>
        <v>45858.686953472221</v>
      </c>
      <c r="B1516" s="39" t="s">
        <v>72</v>
      </c>
      <c r="C1516" s="31">
        <v>300514</v>
      </c>
      <c r="D1516" s="56">
        <v>15</v>
      </c>
      <c r="G1516">
        <f>_xlfn.XLOOKUP(Tanqueos[[#This Row],[PLACA]],[1]Hoja1!$A:$A,[1]Hoja1!$G:$G,0)</f>
        <v>30</v>
      </c>
      <c r="H1516" s="11" t="s">
        <v>205</v>
      </c>
    </row>
    <row r="1517" spans="1:8" ht="15" hidden="1" customHeight="1">
      <c r="A1517" s="29">
        <f ca="1">IF(Tanqueos[[#This Row],[PLACA]]="","",IF(Tanqueos[[#This Row],[FECHA]]="",NOW(),Tanqueos[[#This Row],[FECHA]]))</f>
        <v>45858.686955324076</v>
      </c>
      <c r="B1517" s="39" t="s">
        <v>32</v>
      </c>
      <c r="C1517" s="31">
        <v>40773</v>
      </c>
      <c r="D1517" s="56">
        <v>10.85</v>
      </c>
      <c r="G1517">
        <f>_xlfn.XLOOKUP(Tanqueos[[#This Row],[PLACA]],[1]Hoja1!$A:$A,[1]Hoja1!$G:$G,0)</f>
        <v>30</v>
      </c>
      <c r="H1517" t="s">
        <v>207</v>
      </c>
    </row>
    <row r="1518" spans="1:8" ht="15" hidden="1" customHeight="1">
      <c r="A1518" s="29">
        <f ca="1">IF(Tanqueos[[#This Row],[PLACA]]="","",IF(Tanqueos[[#This Row],[FECHA]]="",NOW(),Tanqueos[[#This Row],[FECHA]]))</f>
        <v>45858.686956481484</v>
      </c>
      <c r="B1518" s="39" t="s">
        <v>15</v>
      </c>
      <c r="C1518" s="31">
        <v>183232</v>
      </c>
      <c r="D1518" s="56">
        <v>36</v>
      </c>
      <c r="G1518">
        <f>_xlfn.XLOOKUP(Tanqueos[[#This Row],[PLACA]],[1]Hoja1!$A:$A,[1]Hoja1!$G:$G,0)</f>
        <v>16</v>
      </c>
      <c r="H1518" s="11" t="s">
        <v>254</v>
      </c>
    </row>
    <row r="1519" spans="1:8" ht="15" hidden="1" customHeight="1">
      <c r="A1519" s="29">
        <f ca="1">IF(Tanqueos[[#This Row],[PLACA]]="","",IF(Tanqueos[[#This Row],[FECHA]]="",NOW(),Tanqueos[[#This Row],[FECHA]]))</f>
        <v>45858.686958101855</v>
      </c>
      <c r="B1519" s="39" t="s">
        <v>148</v>
      </c>
      <c r="C1519" s="31">
        <v>196489</v>
      </c>
      <c r="D1519" s="56">
        <v>19</v>
      </c>
      <c r="G1519">
        <f>_xlfn.XLOOKUP(Tanqueos[[#This Row],[PLACA]],[1]Hoja1!$A:$A,[1]Hoja1!$G:$G,0)</f>
        <v>15</v>
      </c>
      <c r="H1519" t="s">
        <v>316</v>
      </c>
    </row>
    <row r="1520" spans="1:8" ht="15" hidden="1" customHeight="1">
      <c r="A1520" s="29">
        <f ca="1">IF(Tanqueos[[#This Row],[PLACA]]="","",IF(Tanqueos[[#This Row],[FECHA]]="",NOW(),Tanqueos[[#This Row],[FECHA]]))</f>
        <v>45858.686959837964</v>
      </c>
      <c r="B1520" s="39" t="s">
        <v>53</v>
      </c>
      <c r="C1520" s="31">
        <v>117636</v>
      </c>
      <c r="D1520" s="56">
        <v>18</v>
      </c>
      <c r="G1520">
        <f>_xlfn.XLOOKUP(Tanqueos[[#This Row],[PLACA]],[1]Hoja1!$A:$A,[1]Hoja1!$G:$G,0)</f>
        <v>20</v>
      </c>
      <c r="H1520" t="s">
        <v>244</v>
      </c>
    </row>
    <row r="1521" spans="1:8" ht="15" hidden="1" customHeight="1">
      <c r="A1521" s="29">
        <f ca="1">IF(Tanqueos[[#This Row],[PLACA]]="","",IF(Tanqueos[[#This Row],[FECHA]]="",NOW(),Tanqueos[[#This Row],[FECHA]]))</f>
        <v>45858.686959837964</v>
      </c>
      <c r="B1521" s="39" t="s">
        <v>24</v>
      </c>
      <c r="C1521" s="31">
        <v>100821</v>
      </c>
      <c r="D1521" s="56">
        <v>9</v>
      </c>
      <c r="G1521">
        <f>_xlfn.XLOOKUP(Tanqueos[[#This Row],[PLACA]],[1]Hoja1!$A:$A,[1]Hoja1!$G:$G,0)</f>
        <v>33</v>
      </c>
      <c r="H1521" t="s">
        <v>266</v>
      </c>
    </row>
    <row r="1522" spans="1:8" ht="15" hidden="1" customHeight="1">
      <c r="A1522" s="29">
        <f ca="1">IF(Tanqueos[[#This Row],[PLACA]]="","",IF(Tanqueos[[#This Row],[FECHA]]="",NOW(),Tanqueos[[#This Row],[FECHA]]))</f>
        <v>45858.686961342595</v>
      </c>
      <c r="B1522" s="39" t="s">
        <v>25</v>
      </c>
      <c r="C1522" s="31">
        <v>239811</v>
      </c>
      <c r="D1522" s="56">
        <v>9</v>
      </c>
      <c r="E1522" t="s">
        <v>333</v>
      </c>
      <c r="G1522">
        <f>_xlfn.XLOOKUP(Tanqueos[[#This Row],[PLACA]],[1]Hoja1!$A:$A,[1]Hoja1!$G:$G,0)</f>
        <v>33</v>
      </c>
      <c r="H1522" t="s">
        <v>196</v>
      </c>
    </row>
    <row r="1523" spans="1:8" ht="15" hidden="1" customHeight="1">
      <c r="A1523" s="29">
        <f ca="1">IF(Tanqueos[[#This Row],[PLACA]]="","",IF(Tanqueos[[#This Row],[FECHA]]="",NOW(),Tanqueos[[#This Row],[FECHA]]))</f>
        <v>45858.82194814815</v>
      </c>
      <c r="B1523" s="39" t="s">
        <v>114</v>
      </c>
      <c r="C1523" s="31">
        <v>440184</v>
      </c>
      <c r="D1523" s="56">
        <v>8</v>
      </c>
      <c r="G1523">
        <f>_xlfn.XLOOKUP(Tanqueos[[#This Row],[PLACA]],[1]Hoja1!$A:$A,[1]Hoja1!$G:$G,0)</f>
        <v>33</v>
      </c>
      <c r="H1523" s="11" t="s">
        <v>264</v>
      </c>
    </row>
    <row r="1524" spans="1:8" ht="15" hidden="1" customHeight="1">
      <c r="A1524" s="29">
        <f ca="1">IF(Tanqueos[[#This Row],[PLACA]]="","",IF(Tanqueos[[#This Row],[FECHA]]="",NOW(),Tanqueos[[#This Row],[FECHA]]))</f>
        <v>45859.130730208337</v>
      </c>
      <c r="B1524" s="39" t="s">
        <v>72</v>
      </c>
      <c r="C1524" s="31">
        <v>300960</v>
      </c>
      <c r="D1524" s="56">
        <v>15</v>
      </c>
      <c r="G1524">
        <f>_xlfn.XLOOKUP(Tanqueos[[#This Row],[PLACA]],[1]Hoja1!$A:$A,[1]Hoja1!$G:$G,0)</f>
        <v>30</v>
      </c>
      <c r="H1524" s="11" t="s">
        <v>205</v>
      </c>
    </row>
    <row r="1525" spans="1:8" ht="15" hidden="1" customHeight="1">
      <c r="A1525" s="29">
        <f ca="1">IF(Tanqueos[[#This Row],[PLACA]]="","",IF(Tanqueos[[#This Row],[FECHA]]="",NOW(),Tanqueos[[#This Row],[FECHA]]))</f>
        <v>45859.130731481484</v>
      </c>
      <c r="B1525" s="39" t="s">
        <v>63</v>
      </c>
      <c r="C1525" s="31">
        <v>15796</v>
      </c>
      <c r="D1525" s="56">
        <v>10</v>
      </c>
      <c r="G1525">
        <f>_xlfn.XLOOKUP(Tanqueos[[#This Row],[PLACA]],[1]Hoja1!$A:$A,[1]Hoja1!$G:$G,0)</f>
        <v>38</v>
      </c>
      <c r="H1525" s="11" t="s">
        <v>230</v>
      </c>
    </row>
    <row r="1526" spans="1:8" ht="15" hidden="1" customHeight="1">
      <c r="A1526" s="29">
        <f ca="1">IF(Tanqueos[[#This Row],[PLACA]]="","",IF(Tanqueos[[#This Row],[FECHA]]="",NOW(),Tanqueos[[#This Row],[FECHA]]))</f>
        <v>45859.131645717593</v>
      </c>
      <c r="B1526" s="39" t="s">
        <v>18</v>
      </c>
      <c r="C1526" s="31">
        <v>162852</v>
      </c>
      <c r="D1526" s="56">
        <v>7</v>
      </c>
      <c r="G1526">
        <f>_xlfn.XLOOKUP(Tanqueos[[#This Row],[PLACA]],[1]Hoja1!$A:$A,[1]Hoja1!$G:$G,0)</f>
        <v>42</v>
      </c>
      <c r="H1526" t="s">
        <v>268</v>
      </c>
    </row>
    <row r="1527" spans="1:8" ht="15" hidden="1" customHeight="1">
      <c r="A1527" s="29">
        <f ca="1">IF(Tanqueos[[#This Row],[PLACA]]="","",IF(Tanqueos[[#This Row],[FECHA]]="",NOW(),Tanqueos[[#This Row],[FECHA]]))</f>
        <v>45859.162130555553</v>
      </c>
      <c r="B1527" s="39" t="s">
        <v>58</v>
      </c>
      <c r="C1527" s="31">
        <v>14112</v>
      </c>
      <c r="D1527" s="56">
        <v>7</v>
      </c>
      <c r="G1527">
        <f>_xlfn.XLOOKUP(Tanqueos[[#This Row],[PLACA]],[1]Hoja1!$A:$A,[1]Hoja1!$G:$G,0)</f>
        <v>35</v>
      </c>
      <c r="H1527" t="s">
        <v>276</v>
      </c>
    </row>
    <row r="1528" spans="1:8" ht="15" hidden="1" customHeight="1">
      <c r="A1528" s="29">
        <f ca="1">IF(Tanqueos[[#This Row],[PLACA]]="","",IF(Tanqueos[[#This Row],[FECHA]]="",NOW(),Tanqueos[[#This Row],[FECHA]]))</f>
        <v>45859.210941550926</v>
      </c>
      <c r="B1528" s="39" t="s">
        <v>110</v>
      </c>
      <c r="C1528" s="31">
        <v>575851</v>
      </c>
      <c r="D1528" s="53">
        <v>10</v>
      </c>
      <c r="G1528">
        <f>_xlfn.XLOOKUP(Tanqueos[[#This Row],[PLACA]],[1]Hoja1!$A:$A,[1]Hoja1!$G:$G,0)</f>
        <v>19</v>
      </c>
      <c r="H1528" t="s">
        <v>334</v>
      </c>
    </row>
    <row r="1529" spans="1:8" ht="15" hidden="1" customHeight="1">
      <c r="A1529" s="29">
        <f ca="1">IF(Tanqueos[[#This Row],[PLACA]]="","",IF(Tanqueos[[#This Row],[FECHA]]="",NOW(),Tanqueos[[#This Row],[FECHA]]))</f>
        <v>45859.236473726851</v>
      </c>
      <c r="B1529" s="39" t="s">
        <v>33</v>
      </c>
      <c r="C1529" s="31">
        <v>316435</v>
      </c>
      <c r="D1529" s="56">
        <v>10</v>
      </c>
      <c r="G1529">
        <f>_xlfn.XLOOKUP(Tanqueos[[#This Row],[PLACA]],[1]Hoja1!$A:$A,[1]Hoja1!$G:$G,0)</f>
        <v>21</v>
      </c>
      <c r="H1529" t="s">
        <v>292</v>
      </c>
    </row>
    <row r="1530" spans="1:8" ht="15" hidden="1" customHeight="1">
      <c r="A1530" s="29">
        <f ca="1">IF(Tanqueos[[#This Row],[PLACA]]="","",IF(Tanqueos[[#This Row],[FECHA]]="",NOW(),Tanqueos[[#This Row],[FECHA]]))</f>
        <v>45859.245597453701</v>
      </c>
      <c r="B1530" s="39" t="s">
        <v>232</v>
      </c>
      <c r="C1530" s="31">
        <v>342536</v>
      </c>
      <c r="D1530" s="56">
        <v>11</v>
      </c>
      <c r="G1530">
        <f>_xlfn.XLOOKUP(Tanqueos[[#This Row],[PLACA]],[1]Hoja1!$A:$A,[1]Hoja1!$G:$G,0)</f>
        <v>33</v>
      </c>
      <c r="H1530" s="11" t="s">
        <v>243</v>
      </c>
    </row>
    <row r="1531" spans="1:8" ht="15" hidden="1" customHeight="1">
      <c r="A1531" s="29">
        <f ca="1">IF(Tanqueos[[#This Row],[PLACA]]="","",IF(Tanqueos[[#This Row],[FECHA]]="",NOW(),Tanqueos[[#This Row],[FECHA]]))</f>
        <v>45859.259591550923</v>
      </c>
      <c r="B1531" s="39" t="s">
        <v>41</v>
      </c>
      <c r="C1531" s="31">
        <v>57653</v>
      </c>
      <c r="D1531" s="56">
        <v>5</v>
      </c>
      <c r="G1531">
        <f>_xlfn.XLOOKUP(Tanqueos[[#This Row],[PLACA]],[1]Hoja1!$A:$A,[1]Hoja1!$G:$G,0)</f>
        <v>33</v>
      </c>
      <c r="H1531" t="s">
        <v>250</v>
      </c>
    </row>
    <row r="1532" spans="1:8" ht="15" hidden="1" customHeight="1">
      <c r="A1532" s="29">
        <f ca="1">IF(Tanqueos[[#This Row],[PLACA]]="","",IF(Tanqueos[[#This Row],[FECHA]]="",NOW(),Tanqueos[[#This Row],[FECHA]]))</f>
        <v>45859.259611574074</v>
      </c>
      <c r="B1532" s="39" t="s">
        <v>36</v>
      </c>
      <c r="C1532" s="31">
        <v>95889</v>
      </c>
      <c r="D1532" s="56">
        <v>10</v>
      </c>
      <c r="G1532">
        <f>_xlfn.XLOOKUP(Tanqueos[[#This Row],[PLACA]],[1]Hoja1!$A:$A,[1]Hoja1!$G:$G,0)</f>
        <v>32</v>
      </c>
      <c r="H1532" t="s">
        <v>194</v>
      </c>
    </row>
    <row r="1533" spans="1:8" ht="15" hidden="1" customHeight="1">
      <c r="A1533" s="29">
        <f ca="1">IF(Tanqueos[[#This Row],[PLACA]]="","",IF(Tanqueos[[#This Row],[FECHA]]="",NOW(),Tanqueos[[#This Row],[FECHA]]))</f>
        <v>45859.259726273151</v>
      </c>
      <c r="B1533" s="39" t="s">
        <v>62</v>
      </c>
      <c r="C1533" s="31">
        <v>202078</v>
      </c>
      <c r="D1533" s="56">
        <v>9</v>
      </c>
      <c r="G1533">
        <f>_xlfn.XLOOKUP(Tanqueos[[#This Row],[PLACA]],[1]Hoja1!$A:$A,[1]Hoja1!$G:$G,0)</f>
        <v>39</v>
      </c>
      <c r="H1533" t="s">
        <v>234</v>
      </c>
    </row>
    <row r="1534" spans="1:8" ht="15" hidden="1" customHeight="1">
      <c r="A1534" s="29">
        <f ca="1">IF(Tanqueos[[#This Row],[PLACA]]="","",IF(Tanqueos[[#This Row],[FECHA]]="",NOW(),Tanqueos[[#This Row],[FECHA]]))</f>
        <v>45859.266480092592</v>
      </c>
      <c r="B1534" s="39" t="s">
        <v>11</v>
      </c>
      <c r="C1534" s="31">
        <v>56976</v>
      </c>
      <c r="D1534" s="56">
        <v>6</v>
      </c>
      <c r="E1534" s="31"/>
      <c r="G1534">
        <f>_xlfn.XLOOKUP(Tanqueos[[#This Row],[PLACA]],[1]Hoja1!$A:$A,[1]Hoja1!$G:$G,0)</f>
        <v>35</v>
      </c>
      <c r="H1534" t="s">
        <v>248</v>
      </c>
    </row>
    <row r="1535" spans="1:8" ht="15" hidden="1" customHeight="1">
      <c r="A1535" s="29">
        <f ca="1">IF(Tanqueos[[#This Row],[PLACA]]="","",IF(Tanqueos[[#This Row],[FECHA]]="",NOW(),Tanqueos[[#This Row],[FECHA]]))</f>
        <v>45859.267339120372</v>
      </c>
      <c r="B1535" s="39" t="s">
        <v>73</v>
      </c>
      <c r="C1535" s="31">
        <v>174989</v>
      </c>
      <c r="D1535" s="56">
        <v>10</v>
      </c>
      <c r="G1535">
        <f>_xlfn.XLOOKUP(Tanqueos[[#This Row],[PLACA]],[1]Hoja1!$A:$A,[1]Hoja1!$G:$G,0)</f>
        <v>38</v>
      </c>
      <c r="H1535" t="s">
        <v>175</v>
      </c>
    </row>
    <row r="1536" spans="1:8" ht="15" hidden="1" customHeight="1">
      <c r="A1536" s="29">
        <f ca="1">IF(Tanqueos[[#This Row],[PLACA]]="","",IF(Tanqueos[[#This Row],[FECHA]]="",NOW(),Tanqueos[[#This Row],[FECHA]]))</f>
        <v>45859.268139699074</v>
      </c>
      <c r="B1536" s="39" t="s">
        <v>148</v>
      </c>
      <c r="C1536" s="31">
        <v>196773</v>
      </c>
      <c r="D1536" s="56">
        <v>19</v>
      </c>
      <c r="G1536">
        <f>_xlfn.XLOOKUP(Tanqueos[[#This Row],[PLACA]],[1]Hoja1!$A:$A,[1]Hoja1!$G:$G,0)</f>
        <v>15</v>
      </c>
      <c r="H1536" t="s">
        <v>316</v>
      </c>
    </row>
    <row r="1537" spans="1:8" ht="15" hidden="1" customHeight="1">
      <c r="A1537" s="29">
        <f ca="1">IF(Tanqueos[[#This Row],[PLACA]]="","",IF(Tanqueos[[#This Row],[FECHA]]="",NOW(),Tanqueos[[#This Row],[FECHA]]))</f>
        <v>45859.271587499999</v>
      </c>
      <c r="B1537" s="39" t="s">
        <v>44</v>
      </c>
      <c r="C1537" s="31">
        <v>6082</v>
      </c>
      <c r="D1537" s="56">
        <v>6</v>
      </c>
      <c r="E1537" t="s">
        <v>335</v>
      </c>
      <c r="G1537">
        <f>_xlfn.XLOOKUP(Tanqueos[[#This Row],[PLACA]],[1]Hoja1!$A:$A,[1]Hoja1!$G:$G,0)</f>
        <v>35</v>
      </c>
      <c r="H1537" t="s">
        <v>189</v>
      </c>
    </row>
    <row r="1538" spans="1:8" ht="15" hidden="1" customHeight="1">
      <c r="A1538" s="29">
        <f ca="1">IF(Tanqueos[[#This Row],[PLACA]]="","",IF(Tanqueos[[#This Row],[FECHA]]="",NOW(),Tanqueos[[#This Row],[FECHA]]))</f>
        <v>45859.272565509258</v>
      </c>
      <c r="B1538" s="39" t="s">
        <v>134</v>
      </c>
      <c r="C1538" s="31">
        <v>436856</v>
      </c>
      <c r="D1538" s="56">
        <v>50</v>
      </c>
      <c r="G1538">
        <f>_xlfn.XLOOKUP(Tanqueos[[#This Row],[PLACA]],[1]Hoja1!$A:$A,[1]Hoja1!$G:$G,0)</f>
        <v>12</v>
      </c>
      <c r="H1538" t="s">
        <v>289</v>
      </c>
    </row>
    <row r="1539" spans="1:8" ht="15" hidden="1" customHeight="1">
      <c r="A1539" s="29">
        <f ca="1">IF(Tanqueos[[#This Row],[PLACA]]="","",IF(Tanqueos[[#This Row],[FECHA]]="",NOW(),Tanqueos[[#This Row],[FECHA]]))</f>
        <v>45859.293715972221</v>
      </c>
      <c r="B1539" s="39" t="s">
        <v>27</v>
      </c>
      <c r="C1539" s="31">
        <v>200690</v>
      </c>
      <c r="D1539" s="56">
        <v>2</v>
      </c>
      <c r="G1539">
        <f>_xlfn.XLOOKUP(Tanqueos[[#This Row],[PLACA]],[1]Hoja1!$A:$A,[1]Hoja1!$G:$G,0)</f>
        <v>35</v>
      </c>
      <c r="H1539" t="s">
        <v>261</v>
      </c>
    </row>
    <row r="1540" spans="1:8" ht="15" hidden="1" customHeight="1">
      <c r="A1540" s="29">
        <f ca="1">IF(Tanqueos[[#This Row],[PLACA]]="","",IF(Tanqueos[[#This Row],[FECHA]]="",NOW(),Tanqueos[[#This Row],[FECHA]]))</f>
        <v>45859.317651273152</v>
      </c>
      <c r="B1540" s="39" t="s">
        <v>12</v>
      </c>
      <c r="C1540" s="31">
        <v>59028</v>
      </c>
      <c r="D1540" s="56">
        <v>9</v>
      </c>
      <c r="G1540">
        <f>_xlfn.XLOOKUP(Tanqueos[[#This Row],[PLACA]],[1]Hoja1!$A:$A,[1]Hoja1!$G:$G,0)</f>
        <v>33</v>
      </c>
      <c r="H1540" s="11" t="s">
        <v>256</v>
      </c>
    </row>
    <row r="1541" spans="1:8" ht="15" hidden="1" customHeight="1">
      <c r="A1541" s="29">
        <f ca="1">IF(Tanqueos[[#This Row],[PLACA]]="","",IF(Tanqueos[[#This Row],[FECHA]]="",NOW(),Tanqueos[[#This Row],[FECHA]]))</f>
        <v>45859.317653009261</v>
      </c>
      <c r="B1541" s="39" t="s">
        <v>145</v>
      </c>
      <c r="C1541" s="31">
        <v>211371</v>
      </c>
      <c r="D1541" s="56">
        <v>10</v>
      </c>
      <c r="G1541">
        <f>_xlfn.XLOOKUP(Tanqueos[[#This Row],[PLACA]],[1]Hoja1!$A:$A,[1]Hoja1!$G:$G,0)</f>
        <v>40</v>
      </c>
      <c r="H1541" t="s">
        <v>201</v>
      </c>
    </row>
    <row r="1542" spans="1:8" ht="15" hidden="1" customHeight="1">
      <c r="A1542" s="29">
        <f ca="1">IF(Tanqueos[[#This Row],[PLACA]]="","",IF(Tanqueos[[#This Row],[FECHA]]="",NOW(),Tanqueos[[#This Row],[FECHA]]))</f>
        <v>45859.317654513892</v>
      </c>
      <c r="B1542" s="39" t="s">
        <v>17</v>
      </c>
      <c r="C1542" s="31">
        <v>646992</v>
      </c>
      <c r="D1542" s="56">
        <v>28</v>
      </c>
      <c r="G1542">
        <f>_xlfn.XLOOKUP(Tanqueos[[#This Row],[PLACA]],[1]Hoja1!$A:$A,[1]Hoja1!$G:$G,0)</f>
        <v>14</v>
      </c>
      <c r="H1542" t="s">
        <v>280</v>
      </c>
    </row>
    <row r="1543" spans="1:8" ht="15" hidden="1" customHeight="1">
      <c r="A1543" s="29">
        <f ca="1">IF(Tanqueos[[#This Row],[PLACA]]="","",IF(Tanqueos[[#This Row],[FECHA]]="",NOW(),Tanqueos[[#This Row],[FECHA]]))</f>
        <v>45859.319733912038</v>
      </c>
      <c r="B1543" s="39" t="s">
        <v>53</v>
      </c>
      <c r="C1543" s="31">
        <v>117636</v>
      </c>
      <c r="D1543" s="56">
        <v>18</v>
      </c>
      <c r="G1543">
        <f>_xlfn.XLOOKUP(Tanqueos[[#This Row],[PLACA]],[1]Hoja1!$A:$A,[1]Hoja1!$G:$G,0)</f>
        <v>20</v>
      </c>
      <c r="H1543" s="11" t="s">
        <v>257</v>
      </c>
    </row>
    <row r="1544" spans="1:8" ht="15" hidden="1" customHeight="1">
      <c r="A1544" s="29">
        <f ca="1">IF(Tanqueos[[#This Row],[PLACA]]="","",IF(Tanqueos[[#This Row],[FECHA]]="",NOW(),Tanqueos[[#This Row],[FECHA]]))</f>
        <v>45859.322088194443</v>
      </c>
      <c r="B1544" s="39" t="s">
        <v>282</v>
      </c>
      <c r="C1544" s="31">
        <v>157885</v>
      </c>
      <c r="D1544" s="56">
        <v>14</v>
      </c>
      <c r="G1544">
        <f>_xlfn.XLOOKUP(Tanqueos[[#This Row],[PLACA]],[1]Hoja1!$A:$A,[1]Hoja1!$G:$G,0)</f>
        <v>38</v>
      </c>
      <c r="H1544" t="s">
        <v>300</v>
      </c>
    </row>
    <row r="1545" spans="1:8" ht="15" hidden="1" customHeight="1">
      <c r="A1545" s="29">
        <f ca="1">IF(Tanqueos[[#This Row],[PLACA]]="","",IF(Tanqueos[[#This Row],[FECHA]]="",NOW(),Tanqueos[[#This Row],[FECHA]]))</f>
        <v>45859.332117361111</v>
      </c>
      <c r="B1545" s="31" t="s">
        <v>59</v>
      </c>
      <c r="C1545" s="31">
        <v>279023</v>
      </c>
      <c r="D1545" s="56">
        <v>5</v>
      </c>
      <c r="G1545">
        <f>_xlfn.XLOOKUP(Tanqueos[[#This Row],[PLACA]],[1]Hoja1!$A:$A,[1]Hoja1!$G:$G,0)</f>
        <v>28</v>
      </c>
      <c r="H1545" t="s">
        <v>293</v>
      </c>
    </row>
    <row r="1546" spans="1:8" ht="15" hidden="1" customHeight="1">
      <c r="A1546" s="29">
        <f ca="1">IF(Tanqueos[[#This Row],[PLACA]]="","",IF(Tanqueos[[#This Row],[FECHA]]="",NOW(),Tanqueos[[#This Row],[FECHA]]))</f>
        <v>45859.344645949073</v>
      </c>
      <c r="B1546" s="39" t="s">
        <v>281</v>
      </c>
      <c r="C1546" s="31">
        <v>62783</v>
      </c>
      <c r="D1546" s="56">
        <v>4</v>
      </c>
      <c r="G1546">
        <f>_xlfn.XLOOKUP(Tanqueos[[#This Row],[PLACA]],[1]Hoja1!$A:$A,[1]Hoja1!$G:$G,0)</f>
        <v>33</v>
      </c>
      <c r="H1546" t="s">
        <v>204</v>
      </c>
    </row>
    <row r="1547" spans="1:8" ht="15" customHeight="1">
      <c r="A1547" s="29">
        <f ca="1">IF(Tanqueos[[#This Row],[PLACA]]="","",IF(Tanqueos[[#This Row],[FECHA]]="",NOW(),Tanqueos[[#This Row],[FECHA]]))</f>
        <v>45859.363088194441</v>
      </c>
      <c r="B1547" s="39" t="s">
        <v>49</v>
      </c>
      <c r="C1547" s="31">
        <v>57008</v>
      </c>
      <c r="D1547" s="56">
        <v>12</v>
      </c>
      <c r="G1547">
        <f>_xlfn.XLOOKUP(Tanqueos[[#This Row],[PLACA]],[1]Hoja1!$A:$A,[1]Hoja1!$G:$G,0)</f>
        <v>35</v>
      </c>
      <c r="H1547" t="s">
        <v>239</v>
      </c>
    </row>
    <row r="1548" spans="1:8" ht="15" hidden="1" customHeight="1">
      <c r="A1548" s="29">
        <f ca="1">IF(Tanqueos[[#This Row],[PLACA]]="","",IF(Tanqueos[[#This Row],[FECHA]]="",NOW(),Tanqueos[[#This Row],[FECHA]]))</f>
        <v>45859.371027893518</v>
      </c>
      <c r="B1548" s="39" t="s">
        <v>65</v>
      </c>
      <c r="C1548" s="31">
        <v>67203</v>
      </c>
      <c r="D1548" s="56">
        <v>6</v>
      </c>
      <c r="G1548">
        <f>_xlfn.XLOOKUP(Tanqueos[[#This Row],[PLACA]],[1]Hoja1!$A:$A,[1]Hoja1!$G:$G,0)</f>
        <v>31</v>
      </c>
      <c r="H1548" t="s">
        <v>176</v>
      </c>
    </row>
    <row r="1549" spans="1:8" ht="15" hidden="1" customHeight="1">
      <c r="A1549" s="29">
        <f ca="1">IF(Tanqueos[[#This Row],[PLACA]]="","",IF(Tanqueos[[#This Row],[FECHA]]="",NOW(),Tanqueos[[#This Row],[FECHA]]))</f>
        <v>45859.383032754631</v>
      </c>
      <c r="B1549" s="39" t="s">
        <v>97</v>
      </c>
      <c r="C1549" s="31">
        <v>253126</v>
      </c>
      <c r="D1549" s="56">
        <v>10</v>
      </c>
      <c r="G1549">
        <f>_xlfn.XLOOKUP(Tanqueos[[#This Row],[PLACA]],[1]Hoja1!$A:$A,[1]Hoja1!$G:$G,0)</f>
        <v>28</v>
      </c>
      <c r="H1549" t="s">
        <v>275</v>
      </c>
    </row>
    <row r="1550" spans="1:8" ht="15" hidden="1" customHeight="1">
      <c r="A1550" s="29">
        <f ca="1">IF(Tanqueos[[#This Row],[PLACA]]="","",IF(Tanqueos[[#This Row],[FECHA]]="",NOW(),Tanqueos[[#This Row],[FECHA]]))</f>
        <v>45859.406118287035</v>
      </c>
      <c r="B1550" s="39" t="s">
        <v>39</v>
      </c>
      <c r="C1550" s="31">
        <v>44696</v>
      </c>
      <c r="D1550" s="56">
        <v>3</v>
      </c>
      <c r="G1550">
        <f>_xlfn.XLOOKUP(Tanqueos[[#This Row],[PLACA]],[1]Hoja1!$A:$A,[1]Hoja1!$G:$G,0)</f>
        <v>35</v>
      </c>
      <c r="H1550" t="s">
        <v>198</v>
      </c>
    </row>
    <row r="1551" spans="1:8" ht="15" hidden="1" customHeight="1">
      <c r="A1551" s="29">
        <f ca="1">IF(Tanqueos[[#This Row],[PLACA]]="","",IF(Tanqueos[[#This Row],[FECHA]]="",NOW(),Tanqueos[[#This Row],[FECHA]]))</f>
        <v>45859.415392592593</v>
      </c>
      <c r="B1551" s="39" t="s">
        <v>56</v>
      </c>
      <c r="C1551" s="31">
        <v>11635</v>
      </c>
      <c r="D1551" s="56">
        <v>5</v>
      </c>
      <c r="G1551">
        <f>_xlfn.XLOOKUP(Tanqueos[[#This Row],[PLACA]],[1]Hoja1!$A:$A,[1]Hoja1!$G:$G,0)</f>
        <v>33</v>
      </c>
      <c r="H1551" t="s">
        <v>258</v>
      </c>
    </row>
    <row r="1552" spans="1:8" ht="15" hidden="1" customHeight="1">
      <c r="A1552" s="29">
        <f ca="1">IF(Tanqueos[[#This Row],[PLACA]]="","",IF(Tanqueos[[#This Row],[FECHA]]="",NOW(),Tanqueos[[#This Row],[FECHA]]))</f>
        <v>45859.427848611114</v>
      </c>
      <c r="B1552" s="39" t="s">
        <v>8</v>
      </c>
      <c r="C1552" s="31">
        <v>174022</v>
      </c>
      <c r="D1552" s="56">
        <v>10</v>
      </c>
      <c r="G1552">
        <f>_xlfn.XLOOKUP(Tanqueos[[#This Row],[PLACA]],[1]Hoja1!$A:$A,[1]Hoja1!$G:$G,0)</f>
        <v>42</v>
      </c>
      <c r="H1552" t="s">
        <v>288</v>
      </c>
    </row>
    <row r="1553" spans="1:8" ht="15" hidden="1" customHeight="1">
      <c r="A1553" s="29">
        <f ca="1">IF(Tanqueos[[#This Row],[PLACA]]="","",IF(Tanqueos[[#This Row],[FECHA]]="",NOW(),Tanqueos[[#This Row],[FECHA]]))</f>
        <v>45859.452224189816</v>
      </c>
      <c r="B1553" s="39" t="s">
        <v>10</v>
      </c>
      <c r="C1553" s="31">
        <v>146718</v>
      </c>
      <c r="D1553" s="56">
        <v>8</v>
      </c>
      <c r="G1553">
        <f>_xlfn.XLOOKUP(Tanqueos[[#This Row],[PLACA]],[1]Hoja1!$A:$A,[1]Hoja1!$G:$G,0)</f>
        <v>40</v>
      </c>
      <c r="H1553" t="s">
        <v>177</v>
      </c>
    </row>
    <row r="1554" spans="1:8" ht="15" hidden="1" customHeight="1">
      <c r="A1554" s="29">
        <f ca="1">IF(Tanqueos[[#This Row],[PLACA]]="","",IF(Tanqueos[[#This Row],[FECHA]]="",NOW(),Tanqueos[[#This Row],[FECHA]]))</f>
        <v>45859.457582060182</v>
      </c>
      <c r="B1554" s="39" t="s">
        <v>25</v>
      </c>
      <c r="C1554" s="31">
        <v>239948</v>
      </c>
      <c r="D1554" s="56">
        <v>13</v>
      </c>
      <c r="E1554" t="s">
        <v>336</v>
      </c>
      <c r="G1554">
        <f>_xlfn.XLOOKUP(Tanqueos[[#This Row],[PLACA]],[1]Hoja1!$A:$A,[1]Hoja1!$G:$G,0)</f>
        <v>33</v>
      </c>
      <c r="H1554" t="s">
        <v>196</v>
      </c>
    </row>
    <row r="1555" spans="1:8" ht="15" hidden="1" customHeight="1">
      <c r="A1555" s="29">
        <f ca="1">IF(Tanqueos[[#This Row],[PLACA]]="","",IF(Tanqueos[[#This Row],[FECHA]]="",NOW(),Tanqueos[[#This Row],[FECHA]]))</f>
        <v>45859.479100115743</v>
      </c>
      <c r="B1555" s="39" t="s">
        <v>68</v>
      </c>
      <c r="D1555" s="56">
        <v>5</v>
      </c>
      <c r="G1555">
        <f>_xlfn.XLOOKUP(Tanqueos[[#This Row],[PLACA]],[1]Hoja1!$A:$A,[1]Hoja1!$G:$G,0)</f>
        <v>33</v>
      </c>
      <c r="H1555" t="s">
        <v>285</v>
      </c>
    </row>
    <row r="1556" spans="1:8" ht="15" hidden="1" customHeight="1">
      <c r="A1556" s="29">
        <f ca="1">IF(Tanqueos[[#This Row],[PLACA]]="","",IF(Tanqueos[[#This Row],[FECHA]]="",NOW(),Tanqueos[[#This Row],[FECHA]]))</f>
        <v>45859.489517361108</v>
      </c>
      <c r="B1556" s="39" t="s">
        <v>45</v>
      </c>
      <c r="C1556" s="31">
        <v>170800</v>
      </c>
      <c r="D1556" s="56">
        <v>9</v>
      </c>
      <c r="G1556">
        <f>_xlfn.XLOOKUP(Tanqueos[[#This Row],[PLACA]],[1]Hoja1!$A:$A,[1]Hoja1!$G:$G,0)</f>
        <v>29</v>
      </c>
      <c r="H1556" t="s">
        <v>197</v>
      </c>
    </row>
    <row r="1557" spans="1:8" ht="15" hidden="1" customHeight="1">
      <c r="A1557" s="29">
        <f ca="1">IF(Tanqueos[[#This Row],[PLACA]]="","",IF(Tanqueos[[#This Row],[FECHA]]="",NOW(),Tanqueos[[#This Row],[FECHA]]))</f>
        <v>45859.491322685186</v>
      </c>
      <c r="B1557" s="39" t="s">
        <v>156</v>
      </c>
      <c r="C1557" s="31">
        <v>106058</v>
      </c>
      <c r="D1557" s="56">
        <v>7</v>
      </c>
      <c r="G1557">
        <f>_xlfn.XLOOKUP(Tanqueos[[#This Row],[PLACA]],[1]Hoja1!$A:$A,[1]Hoja1!$G:$G,0)</f>
        <v>35</v>
      </c>
      <c r="H1557" t="s">
        <v>253</v>
      </c>
    </row>
    <row r="1558" spans="1:8" ht="15" hidden="1" customHeight="1">
      <c r="A1558" s="29">
        <f ca="1">IF(Tanqueos[[#This Row],[PLACA]]="","",IF(Tanqueos[[#This Row],[FECHA]]="",NOW(),Tanqueos[[#This Row],[FECHA]]))</f>
        <v>45859.511840393519</v>
      </c>
      <c r="B1558" s="39" t="s">
        <v>20</v>
      </c>
      <c r="C1558" s="31">
        <v>207158</v>
      </c>
      <c r="D1558" s="56">
        <v>9</v>
      </c>
      <c r="G1558">
        <f>_xlfn.XLOOKUP(Tanqueos[[#This Row],[PLACA]],[1]Hoja1!$A:$A,[1]Hoja1!$G:$G,0)</f>
        <v>26</v>
      </c>
      <c r="H1558" s="11" t="s">
        <v>255</v>
      </c>
    </row>
    <row r="1559" spans="1:8" ht="15" hidden="1" customHeight="1">
      <c r="A1559" s="29">
        <f ca="1">IF(Tanqueos[[#This Row],[PLACA]]="","",IF(Tanqueos[[#This Row],[FECHA]]="",NOW(),Tanqueos[[#This Row],[FECHA]]))</f>
        <v>45859.577093402775</v>
      </c>
      <c r="B1559" s="39" t="s">
        <v>48</v>
      </c>
      <c r="C1559" s="31">
        <v>7883</v>
      </c>
      <c r="D1559" s="56">
        <v>8</v>
      </c>
      <c r="G1559">
        <f>_xlfn.XLOOKUP(Tanqueos[[#This Row],[PLACA]],[1]Hoja1!$A:$A,[1]Hoja1!$G:$G,0)</f>
        <v>38</v>
      </c>
      <c r="H1559" t="s">
        <v>246</v>
      </c>
    </row>
    <row r="1560" spans="1:8" ht="15" hidden="1" customHeight="1">
      <c r="A1560" s="29">
        <f ca="1">IF(Tanqueos[[#This Row],[PLACA]]="","",IF(Tanqueos[[#This Row],[FECHA]]="",NOW(),Tanqueos[[#This Row],[FECHA]]))</f>
        <v>45859.583959143521</v>
      </c>
      <c r="B1560" s="39" t="s">
        <v>26</v>
      </c>
      <c r="C1560" s="31">
        <v>629452</v>
      </c>
      <c r="D1560" s="56">
        <v>9</v>
      </c>
      <c r="G1560">
        <f>_xlfn.XLOOKUP(Tanqueos[[#This Row],[PLACA]],[1]Hoja1!$A:$A,[1]Hoja1!$G:$G,0)</f>
        <v>17</v>
      </c>
      <c r="H1560" t="s">
        <v>228</v>
      </c>
    </row>
    <row r="1561" spans="1:8" ht="15" hidden="1" customHeight="1">
      <c r="A1561" s="29">
        <f ca="1">IF(Tanqueos[[#This Row],[PLACA]]="","",IF(Tanqueos[[#This Row],[FECHA]]="",NOW(),Tanqueos[[#This Row],[FECHA]]))</f>
        <v>45859.586527777778</v>
      </c>
      <c r="B1561" s="39" t="s">
        <v>16</v>
      </c>
      <c r="C1561" s="31">
        <v>214913</v>
      </c>
      <c r="D1561" s="56">
        <v>12</v>
      </c>
      <c r="G1561">
        <f>_xlfn.XLOOKUP(Tanqueos[[#This Row],[PLACA]],[1]Hoja1!$A:$A,[1]Hoja1!$G:$G,0)</f>
        <v>33</v>
      </c>
      <c r="H1561" t="s">
        <v>219</v>
      </c>
    </row>
    <row r="1562" spans="1:8" ht="15" hidden="1" customHeight="1">
      <c r="A1562" s="29">
        <f ca="1">IF(Tanqueos[[#This Row],[PLACA]]="","",IF(Tanqueos[[#This Row],[FECHA]]="",NOW(),Tanqueos[[#This Row],[FECHA]]))</f>
        <v>45859.587411805558</v>
      </c>
      <c r="B1562" s="39" t="s">
        <v>120</v>
      </c>
      <c r="C1562" s="31">
        <v>332245</v>
      </c>
      <c r="D1562" s="56">
        <v>13</v>
      </c>
      <c r="G1562">
        <f>_xlfn.XLOOKUP(Tanqueos[[#This Row],[PLACA]],[1]Hoja1!$A:$A,[1]Hoja1!$G:$G,0)</f>
        <v>38</v>
      </c>
      <c r="H1562" s="11" t="s">
        <v>227</v>
      </c>
    </row>
    <row r="1563" spans="1:8" ht="15" hidden="1" customHeight="1">
      <c r="A1563" s="29">
        <f ca="1">IF(Tanqueos[[#This Row],[PLACA]]="","",IF(Tanqueos[[#This Row],[FECHA]]="",NOW(),Tanqueos[[#This Row],[FECHA]]))</f>
        <v>45859.608467245373</v>
      </c>
      <c r="B1563" s="39" t="s">
        <v>281</v>
      </c>
      <c r="C1563" s="31">
        <v>62869</v>
      </c>
      <c r="D1563" s="56">
        <v>12</v>
      </c>
      <c r="G1563">
        <f>_xlfn.XLOOKUP(Tanqueos[[#This Row],[PLACA]],[1]Hoja1!$A:$A,[1]Hoja1!$G:$G,0)</f>
        <v>33</v>
      </c>
      <c r="H1563" t="s">
        <v>204</v>
      </c>
    </row>
    <row r="1564" spans="1:8" ht="15" hidden="1" customHeight="1">
      <c r="A1564" s="29">
        <f ca="1">IF(Tanqueos[[#This Row],[PLACA]]="","",IF(Tanqueos[[#This Row],[FECHA]]="",NOW(),Tanqueos[[#This Row],[FECHA]]))</f>
        <v>45859.848794097219</v>
      </c>
      <c r="B1564" s="39" t="s">
        <v>38</v>
      </c>
      <c r="C1564" s="31">
        <v>453348</v>
      </c>
      <c r="D1564" s="56">
        <v>30</v>
      </c>
      <c r="G1564">
        <f>_xlfn.XLOOKUP(Tanqueos[[#This Row],[PLACA]],[1]Hoja1!$A:$A,[1]Hoja1!$G:$G,0)</f>
        <v>15</v>
      </c>
      <c r="H1564" t="s">
        <v>181</v>
      </c>
    </row>
    <row r="1565" spans="1:8" ht="15" hidden="1" customHeight="1">
      <c r="A1565" s="29">
        <f ca="1">IF(Tanqueos[[#This Row],[PLACA]]="","",IF(Tanqueos[[#This Row],[FECHA]]="",NOW(),Tanqueos[[#This Row],[FECHA]]))</f>
        <v>45859.848794097219</v>
      </c>
      <c r="B1565" s="39" t="s">
        <v>137</v>
      </c>
      <c r="C1565" s="31">
        <v>76079</v>
      </c>
      <c r="D1565" s="56">
        <v>9</v>
      </c>
      <c r="G1565">
        <f>_xlfn.XLOOKUP(Tanqueos[[#This Row],[PLACA]],[1]Hoja1!$A:$A,[1]Hoja1!$G:$G,0)</f>
        <v>33</v>
      </c>
    </row>
    <row r="1566" spans="1:8" ht="15" hidden="1" customHeight="1">
      <c r="A1566" s="29">
        <f ca="1">IF(Tanqueos[[#This Row],[PLACA]]="","",IF(Tanqueos[[#This Row],[FECHA]]="",NOW(),Tanqueos[[#This Row],[FECHA]]))</f>
        <v>45859.848794097219</v>
      </c>
      <c r="B1566" s="39" t="s">
        <v>28</v>
      </c>
      <c r="C1566" s="31">
        <v>220181</v>
      </c>
      <c r="D1566" s="56">
        <v>7</v>
      </c>
      <c r="G1566">
        <f>_xlfn.XLOOKUP(Tanqueos[[#This Row],[PLACA]],[1]Hoja1!$A:$A,[1]Hoja1!$G:$G,0)</f>
        <v>43</v>
      </c>
      <c r="H1566" t="s">
        <v>221</v>
      </c>
    </row>
    <row r="1567" spans="1:8" ht="15" hidden="1" customHeight="1">
      <c r="A1567" s="29">
        <f ca="1">IF(Tanqueos[[#This Row],[PLACA]]="","",IF(Tanqueos[[#This Row],[FECHA]]="",NOW(),Tanqueos[[#This Row],[FECHA]]))</f>
        <v>45859.848794097219</v>
      </c>
      <c r="B1567" s="39" t="s">
        <v>15</v>
      </c>
      <c r="C1567" s="31">
        <v>183983</v>
      </c>
      <c r="D1567" s="56">
        <v>42</v>
      </c>
      <c r="G1567">
        <f>_xlfn.XLOOKUP(Tanqueos[[#This Row],[PLACA]],[1]Hoja1!$A:$A,[1]Hoja1!$G:$G,0)</f>
        <v>16</v>
      </c>
      <c r="H1567" s="11" t="s">
        <v>254</v>
      </c>
    </row>
    <row r="1568" spans="1:8" ht="15" hidden="1" customHeight="1">
      <c r="A1568" s="29">
        <f ca="1">IF(Tanqueos[[#This Row],[PLACA]]="","",IF(Tanqueos[[#This Row],[FECHA]]="",NOW(),Tanqueos[[#This Row],[FECHA]]))</f>
        <v>45859.848794097219</v>
      </c>
      <c r="B1568" s="39" t="s">
        <v>27</v>
      </c>
      <c r="C1568" s="31">
        <v>200762</v>
      </c>
      <c r="D1568" s="56">
        <v>11</v>
      </c>
      <c r="G1568">
        <f>_xlfn.XLOOKUP(Tanqueos[[#This Row],[PLACA]],[1]Hoja1!$A:$A,[1]Hoja1!$G:$G,0)</f>
        <v>35</v>
      </c>
      <c r="H1568" t="s">
        <v>261</v>
      </c>
    </row>
    <row r="1569" spans="1:8" ht="15" hidden="1" customHeight="1">
      <c r="A1569" s="29">
        <f ca="1">IF(Tanqueos[[#This Row],[PLACA]]="","",IF(Tanqueos[[#This Row],[FECHA]]="",NOW(),Tanqueos[[#This Row],[FECHA]]))</f>
        <v>45859.848794097219</v>
      </c>
      <c r="B1569" s="39" t="s">
        <v>67</v>
      </c>
      <c r="C1569" s="31">
        <v>998361</v>
      </c>
      <c r="D1569" s="56">
        <v>22</v>
      </c>
      <c r="G1569">
        <f>_xlfn.XLOOKUP(Tanqueos[[#This Row],[PLACA]],[1]Hoja1!$A:$A,[1]Hoja1!$G:$G,0)</f>
        <v>19</v>
      </c>
      <c r="H1569" t="s">
        <v>303</v>
      </c>
    </row>
    <row r="1570" spans="1:8" ht="15" hidden="1" customHeight="1">
      <c r="A1570" s="29">
        <f ca="1">IF(Tanqueos[[#This Row],[PLACA]]="","",IF(Tanqueos[[#This Row],[FECHA]]="",NOW(),Tanqueos[[#This Row],[FECHA]]))</f>
        <v>45859.848794097219</v>
      </c>
      <c r="B1570" s="39" t="s">
        <v>24</v>
      </c>
      <c r="C1570" s="31">
        <v>101015</v>
      </c>
      <c r="D1570" s="56">
        <v>8.9779999999999998</v>
      </c>
      <c r="E1570" t="s">
        <v>272</v>
      </c>
      <c r="G1570">
        <f>_xlfn.XLOOKUP(Tanqueos[[#This Row],[PLACA]],[1]Hoja1!$A:$A,[1]Hoja1!$G:$G,0)</f>
        <v>33</v>
      </c>
      <c r="H1570" t="s">
        <v>266</v>
      </c>
    </row>
    <row r="1571" spans="1:8" ht="15" hidden="1" customHeight="1">
      <c r="A1571" s="29">
        <f ca="1">IF(Tanqueos[[#This Row],[PLACA]]="","",IF(Tanqueos[[#This Row],[FECHA]]="",NOW(),Tanqueos[[#This Row],[FECHA]]))</f>
        <v>45859.848794097219</v>
      </c>
      <c r="B1571" s="39" t="s">
        <v>70</v>
      </c>
      <c r="C1571" s="31">
        <v>239432</v>
      </c>
      <c r="D1571" s="56">
        <v>10</v>
      </c>
      <c r="G1571">
        <f>_xlfn.XLOOKUP(Tanqueos[[#This Row],[PLACA]],[1]Hoja1!$A:$A,[1]Hoja1!$G:$G,0)</f>
        <v>33</v>
      </c>
    </row>
    <row r="1572" spans="1:8" ht="15" hidden="1" customHeight="1">
      <c r="A1572" s="29">
        <f ca="1">IF(Tanqueos[[#This Row],[PLACA]]="","",IF(Tanqueos[[#This Row],[FECHA]]="",NOW(),Tanqueos[[#This Row],[FECHA]]))</f>
        <v>45859.848794097219</v>
      </c>
      <c r="B1572" s="39" t="s">
        <v>41</v>
      </c>
      <c r="C1572" s="31">
        <v>57797</v>
      </c>
      <c r="D1572" s="56">
        <v>10</v>
      </c>
      <c r="G1572">
        <f>_xlfn.XLOOKUP(Tanqueos[[#This Row],[PLACA]],[1]Hoja1!$A:$A,[1]Hoja1!$G:$G,0)</f>
        <v>33</v>
      </c>
      <c r="H1572" t="s">
        <v>250</v>
      </c>
    </row>
    <row r="1573" spans="1:8" ht="15" hidden="1" customHeight="1">
      <c r="A1573" s="29">
        <f ca="1">IF(Tanqueos[[#This Row],[PLACA]]="","",IF(Tanqueos[[#This Row],[FECHA]]="",NOW(),Tanqueos[[#This Row],[FECHA]]))</f>
        <v>45859.848794097219</v>
      </c>
      <c r="B1573" s="39" t="s">
        <v>54</v>
      </c>
      <c r="C1573" s="31">
        <v>7526</v>
      </c>
      <c r="D1573" s="56">
        <v>8</v>
      </c>
      <c r="G1573">
        <f>_xlfn.XLOOKUP(Tanqueos[[#This Row],[PLACA]],[1]Hoja1!$A:$A,[1]Hoja1!$G:$G,0)</f>
        <v>31</v>
      </c>
      <c r="H1573" t="s">
        <v>235</v>
      </c>
    </row>
    <row r="1574" spans="1:8" ht="15" hidden="1" customHeight="1">
      <c r="A1574" s="29">
        <f ca="1">IF(Tanqueos[[#This Row],[PLACA]]="","",IF(Tanqueos[[#This Row],[FECHA]]="",NOW(),Tanqueos[[#This Row],[FECHA]]))</f>
        <v>45859.848794097219</v>
      </c>
      <c r="B1574" s="39" t="s">
        <v>110</v>
      </c>
      <c r="C1574" s="31">
        <v>575071</v>
      </c>
      <c r="D1574" s="56">
        <v>13</v>
      </c>
      <c r="G1574">
        <f>_xlfn.XLOOKUP(Tanqueos[[#This Row],[PLACA]],[1]Hoja1!$A:$A,[1]Hoja1!$G:$G,0)</f>
        <v>19</v>
      </c>
      <c r="H1574" t="s">
        <v>334</v>
      </c>
    </row>
    <row r="1575" spans="1:8" ht="15" hidden="1" customHeight="1">
      <c r="A1575" s="29">
        <f ca="1">IF(Tanqueos[[#This Row],[PLACA]]="","",IF(Tanqueos[[#This Row],[FECHA]]="",NOW(),Tanqueos[[#This Row],[FECHA]]))</f>
        <v>45859.848794097219</v>
      </c>
      <c r="B1575" s="39" t="s">
        <v>232</v>
      </c>
      <c r="C1575" s="31">
        <v>342878</v>
      </c>
      <c r="D1575" s="56">
        <v>11</v>
      </c>
      <c r="G1575">
        <f>_xlfn.XLOOKUP(Tanqueos[[#This Row],[PLACA]],[1]Hoja1!$A:$A,[1]Hoja1!$G:$G,0)</f>
        <v>33</v>
      </c>
      <c r="H1575" s="11" t="s">
        <v>243</v>
      </c>
    </row>
    <row r="1576" spans="1:8" ht="15" hidden="1" customHeight="1">
      <c r="A1576" s="29">
        <f ca="1">IF(Tanqueos[[#This Row],[PLACA]]="","",IF(Tanqueos[[#This Row],[FECHA]]="",NOW(),Tanqueos[[#This Row],[FECHA]]))</f>
        <v>45859.848794097219</v>
      </c>
      <c r="B1576" s="39" t="s">
        <v>37</v>
      </c>
      <c r="C1576" s="31">
        <v>147120</v>
      </c>
      <c r="D1576" s="56">
        <v>7</v>
      </c>
      <c r="G1576">
        <f>_xlfn.XLOOKUP(Tanqueos[[#This Row],[PLACA]],[1]Hoja1!$A:$A,[1]Hoja1!$G:$G,0)</f>
        <v>32</v>
      </c>
      <c r="H1576" t="s">
        <v>199</v>
      </c>
    </row>
    <row r="1577" spans="1:8" ht="15" hidden="1" customHeight="1">
      <c r="A1577" s="29">
        <f ca="1">IF(Tanqueos[[#This Row],[PLACA]]="","",IF(Tanqueos[[#This Row],[FECHA]]="",NOW(),Tanqueos[[#This Row],[FECHA]]))</f>
        <v>45859.848794097219</v>
      </c>
      <c r="B1577" s="39" t="s">
        <v>18</v>
      </c>
      <c r="C1577" s="31">
        <v>163072</v>
      </c>
      <c r="D1577" s="56">
        <v>6</v>
      </c>
      <c r="G1577">
        <f>_xlfn.XLOOKUP(Tanqueos[[#This Row],[PLACA]],[1]Hoja1!$A:$A,[1]Hoja1!$G:$G,0)</f>
        <v>42</v>
      </c>
      <c r="H1577" t="s">
        <v>268</v>
      </c>
    </row>
    <row r="1578" spans="1:8" ht="15" hidden="1" customHeight="1">
      <c r="A1578" s="29">
        <f ca="1">IF(Tanqueos[[#This Row],[PLACA]]="","",IF(Tanqueos[[#This Row],[FECHA]]="",NOW(),Tanqueos[[#This Row],[FECHA]]))</f>
        <v>45859.848794097219</v>
      </c>
      <c r="B1578" s="39" t="s">
        <v>58</v>
      </c>
      <c r="C1578" s="31">
        <v>14500</v>
      </c>
      <c r="D1578" s="56">
        <v>11</v>
      </c>
      <c r="G1578">
        <f>_xlfn.XLOOKUP(Tanqueos[[#This Row],[PLACA]],[1]Hoja1!$A:$A,[1]Hoja1!$G:$G,0)</f>
        <v>35</v>
      </c>
      <c r="H1578" t="s">
        <v>276</v>
      </c>
    </row>
    <row r="1579" spans="1:8" ht="15" hidden="1" customHeight="1">
      <c r="A1579" s="29">
        <f ca="1">IF(Tanqueos[[#This Row],[PLACA]]="","",IF(Tanqueos[[#This Row],[FECHA]]="",NOW(),Tanqueos[[#This Row],[FECHA]]))</f>
        <v>45859.848794097219</v>
      </c>
      <c r="B1579" s="39" t="s">
        <v>93</v>
      </c>
      <c r="C1579" s="31">
        <v>410422</v>
      </c>
      <c r="D1579" s="56">
        <v>17</v>
      </c>
      <c r="G1579">
        <f>_xlfn.XLOOKUP(Tanqueos[[#This Row],[PLACA]],[1]Hoja1!$A:$A,[1]Hoja1!$G:$G,0)</f>
        <v>30</v>
      </c>
      <c r="H1579" t="s">
        <v>203</v>
      </c>
    </row>
    <row r="1580" spans="1:8" ht="15" hidden="1" customHeight="1">
      <c r="A1580" s="29">
        <f ca="1">IF(Tanqueos[[#This Row],[PLACA]]="","",IF(Tanqueos[[#This Row],[FECHA]]="",NOW(),Tanqueos[[#This Row],[FECHA]]))</f>
        <v>45859.848794097219</v>
      </c>
      <c r="B1580" s="39" t="s">
        <v>114</v>
      </c>
      <c r="C1580" s="31">
        <v>440390</v>
      </c>
      <c r="D1580" s="56">
        <v>8</v>
      </c>
      <c r="G1580">
        <f>_xlfn.XLOOKUP(Tanqueos[[#This Row],[PLACA]],[1]Hoja1!$A:$A,[1]Hoja1!$G:$G,0)</f>
        <v>33</v>
      </c>
      <c r="H1580" s="11" t="s">
        <v>264</v>
      </c>
    </row>
    <row r="1581" spans="1:8" ht="15" hidden="1" customHeight="1">
      <c r="A1581" s="29">
        <f ca="1">IF(Tanqueos[[#This Row],[PLACA]]="","",IF(Tanqueos[[#This Row],[FECHA]]="",NOW(),Tanqueos[[#This Row],[FECHA]]))</f>
        <v>45859.848794097219</v>
      </c>
      <c r="B1581" s="39" t="s">
        <v>30</v>
      </c>
      <c r="C1581" s="31">
        <v>84932</v>
      </c>
      <c r="D1581" s="56">
        <v>8</v>
      </c>
      <c r="G1581">
        <f>_xlfn.XLOOKUP(Tanqueos[[#This Row],[PLACA]],[1]Hoja1!$A:$A,[1]Hoja1!$G:$G,0)</f>
        <v>33</v>
      </c>
      <c r="H1581" t="s">
        <v>224</v>
      </c>
    </row>
    <row r="1582" spans="1:8" ht="15" hidden="1" customHeight="1">
      <c r="A1582" s="29">
        <f ca="1">IF(Tanqueos[[#This Row],[PLACA]]="","",IF(Tanqueos[[#This Row],[FECHA]]="",NOW(),Tanqueos[[#This Row],[FECHA]]))</f>
        <v>45859.848794097219</v>
      </c>
      <c r="B1582" s="39" t="s">
        <v>331</v>
      </c>
      <c r="C1582" s="31">
        <v>336456</v>
      </c>
      <c r="D1582" s="56">
        <v>15</v>
      </c>
      <c r="G1582">
        <f>_xlfn.XLOOKUP(Tanqueos[[#This Row],[PLACA]],[1]Hoja1!$A:$A,[1]Hoja1!$G:$G,0)</f>
        <v>19</v>
      </c>
      <c r="H1582" s="11" t="s">
        <v>260</v>
      </c>
    </row>
    <row r="1583" spans="1:8" ht="15" hidden="1" customHeight="1">
      <c r="A1583" s="29">
        <f ca="1">IF(Tanqueos[[#This Row],[PLACA]]="","",IF(Tanqueos[[#This Row],[FECHA]]="",NOW(),Tanqueos[[#This Row],[FECHA]]))</f>
        <v>45859.848794097219</v>
      </c>
      <c r="B1583" s="39" t="s">
        <v>53</v>
      </c>
      <c r="C1583" s="31">
        <v>117636</v>
      </c>
      <c r="D1583" s="56">
        <v>18</v>
      </c>
      <c r="G1583">
        <f>_xlfn.XLOOKUP(Tanqueos[[#This Row],[PLACA]],[1]Hoja1!$A:$A,[1]Hoja1!$G:$G,0)</f>
        <v>20</v>
      </c>
      <c r="H1583" t="s">
        <v>251</v>
      </c>
    </row>
    <row r="1584" spans="1:8" ht="15" hidden="1" customHeight="1">
      <c r="A1584" s="29">
        <f ca="1">IF(Tanqueos[[#This Row],[PLACA]]="","",IF(Tanqueos[[#This Row],[FECHA]]="",NOW(),Tanqueos[[#This Row],[FECHA]]))</f>
        <v>45859.848794097219</v>
      </c>
      <c r="B1584" s="39" t="s">
        <v>148</v>
      </c>
      <c r="C1584" s="31">
        <v>197059</v>
      </c>
      <c r="D1584" s="56">
        <v>19</v>
      </c>
      <c r="G1584">
        <f>_xlfn.XLOOKUP(Tanqueos[[#This Row],[PLACA]],[1]Hoja1!$A:$A,[1]Hoja1!$G:$G,0)</f>
        <v>15</v>
      </c>
      <c r="H1584" t="s">
        <v>337</v>
      </c>
    </row>
    <row r="1585" spans="1:8" ht="15" hidden="1" customHeight="1">
      <c r="A1585" s="29">
        <f ca="1">IF(Tanqueos[[#This Row],[PLACA]]="","",IF(Tanqueos[[#This Row],[FECHA]]="",NOW(),Tanqueos[[#This Row],[FECHA]]))</f>
        <v>45859.848922569443</v>
      </c>
      <c r="B1585" s="39" t="s">
        <v>35</v>
      </c>
      <c r="C1585" s="31">
        <v>62068</v>
      </c>
      <c r="D1585" s="56">
        <v>8</v>
      </c>
      <c r="G1585">
        <f>_xlfn.XLOOKUP(Tanqueos[[#This Row],[PLACA]],[1]Hoja1!$A:$A,[1]Hoja1!$G:$G,0)</f>
        <v>35</v>
      </c>
      <c r="H1585" t="s">
        <v>240</v>
      </c>
    </row>
    <row r="1586" spans="1:8" ht="15" hidden="1" customHeight="1">
      <c r="A1586" s="29">
        <f ca="1">IF(Tanqueos[[#This Row],[PLACA]]="","",IF(Tanqueos[[#This Row],[FECHA]]="",NOW(),Tanqueos[[#This Row],[FECHA]]))</f>
        <v>45859.848925578706</v>
      </c>
      <c r="B1586" s="39" t="s">
        <v>40</v>
      </c>
      <c r="C1586" s="31">
        <v>144871</v>
      </c>
      <c r="D1586" s="56">
        <v>6</v>
      </c>
      <c r="G1586">
        <f>_xlfn.XLOOKUP(Tanqueos[[#This Row],[PLACA]],[1]Hoja1!$A:$A,[1]Hoja1!$G:$G,0)</f>
        <v>33</v>
      </c>
      <c r="H1586" s="11" t="s">
        <v>259</v>
      </c>
    </row>
    <row r="1587" spans="1:8" ht="15" hidden="1" customHeight="1">
      <c r="A1587" s="29">
        <f ca="1">IF(Tanqueos[[#This Row],[PLACA]]="","",IF(Tanqueos[[#This Row],[FECHA]]="",NOW(),Tanqueos[[#This Row],[FECHA]]))</f>
        <v>45859.848927893516</v>
      </c>
      <c r="B1587" s="39" t="s">
        <v>39</v>
      </c>
      <c r="C1587" s="31">
        <v>44785</v>
      </c>
      <c r="D1587" s="56">
        <v>10</v>
      </c>
      <c r="G1587">
        <f>_xlfn.XLOOKUP(Tanqueos[[#This Row],[PLACA]],[1]Hoja1!$A:$A,[1]Hoja1!$G:$G,0)</f>
        <v>35</v>
      </c>
      <c r="H1587" t="s">
        <v>198</v>
      </c>
    </row>
    <row r="1588" spans="1:8" ht="15" hidden="1" customHeight="1">
      <c r="A1588" s="29">
        <f ca="1">IF(Tanqueos[[#This Row],[PLACA]]="","",IF(Tanqueos[[#This Row],[FECHA]]="",NOW(),Tanqueos[[#This Row],[FECHA]]))</f>
        <v>45859.848929050924</v>
      </c>
      <c r="B1588" s="39" t="s">
        <v>134</v>
      </c>
      <c r="C1588" s="31">
        <v>437295</v>
      </c>
      <c r="D1588" s="56">
        <v>36</v>
      </c>
      <c r="G1588">
        <f>_xlfn.XLOOKUP(Tanqueos[[#This Row],[PLACA]],[1]Hoja1!$A:$A,[1]Hoja1!$G:$G,0)</f>
        <v>12</v>
      </c>
      <c r="H1588" t="s">
        <v>289</v>
      </c>
    </row>
    <row r="1589" spans="1:8" ht="15" hidden="1" customHeight="1">
      <c r="A1589" s="29">
        <f ca="1">IF(Tanqueos[[#This Row],[PLACA]]="","",IF(Tanqueos[[#This Row],[FECHA]]="",NOW(),Tanqueos[[#This Row],[FECHA]]))</f>
        <v>45859.84893078704</v>
      </c>
      <c r="B1589" s="39" t="s">
        <v>32</v>
      </c>
      <c r="C1589" s="31">
        <v>41036</v>
      </c>
      <c r="D1589" s="56">
        <v>8</v>
      </c>
      <c r="G1589">
        <f>_xlfn.XLOOKUP(Tanqueos[[#This Row],[PLACA]],[1]Hoja1!$A:$A,[1]Hoja1!$G:$G,0)</f>
        <v>30</v>
      </c>
      <c r="H1589" t="s">
        <v>207</v>
      </c>
    </row>
    <row r="1590" spans="1:8" ht="15" hidden="1" customHeight="1">
      <c r="A1590" s="29">
        <f ca="1">IF(Tanqueos[[#This Row],[PLACA]]="","",IF(Tanqueos[[#This Row],[FECHA]]="",NOW(),Tanqueos[[#This Row],[FECHA]]))</f>
        <v>45859.848932060188</v>
      </c>
      <c r="B1590" s="39" t="s">
        <v>62</v>
      </c>
      <c r="C1590" s="31">
        <v>202426</v>
      </c>
      <c r="D1590" s="56">
        <v>9</v>
      </c>
      <c r="G1590">
        <f>_xlfn.XLOOKUP(Tanqueos[[#This Row],[PLACA]],[1]Hoja1!$A:$A,[1]Hoja1!$G:$G,0)</f>
        <v>39</v>
      </c>
      <c r="H1590" t="s">
        <v>234</v>
      </c>
    </row>
    <row r="1591" spans="1:8" ht="15" hidden="1" customHeight="1">
      <c r="A1591" s="29">
        <f ca="1">IF(Tanqueos[[#This Row],[PLACA]]="","",IF(Tanqueos[[#This Row],[FECHA]]="",NOW(),Tanqueos[[#This Row],[FECHA]]))</f>
        <v>45859.848933564812</v>
      </c>
      <c r="B1591" s="39" t="s">
        <v>11</v>
      </c>
      <c r="C1591" s="31">
        <v>57187</v>
      </c>
      <c r="D1591" s="56">
        <v>10</v>
      </c>
      <c r="G1591">
        <f>_xlfn.XLOOKUP(Tanqueos[[#This Row],[PLACA]],[1]Hoja1!$A:$A,[1]Hoja1!$G:$G,0)</f>
        <v>35</v>
      </c>
      <c r="H1591" t="s">
        <v>248</v>
      </c>
    </row>
    <row r="1592" spans="1:8" ht="15" hidden="1" customHeight="1">
      <c r="A1592" s="29">
        <f ca="1">IF(Tanqueos[[#This Row],[PLACA]]="","",IF(Tanqueos[[#This Row],[FECHA]]="",NOW(),Tanqueos[[#This Row],[FECHA]]))</f>
        <v>45859.84893576389</v>
      </c>
      <c r="B1592" s="39" t="s">
        <v>12</v>
      </c>
      <c r="C1592" s="31">
        <v>59360</v>
      </c>
      <c r="D1592" s="56">
        <v>10</v>
      </c>
      <c r="G1592">
        <f>_xlfn.XLOOKUP(Tanqueos[[#This Row],[PLACA]],[1]Hoja1!$A:$A,[1]Hoja1!$G:$G,0)</f>
        <v>33</v>
      </c>
      <c r="H1592" s="11" t="s">
        <v>256</v>
      </c>
    </row>
    <row r="1593" spans="1:8" ht="15" hidden="1" customHeight="1">
      <c r="A1593" s="29">
        <f ca="1">IF(Tanqueos[[#This Row],[PLACA]]="","",IF(Tanqueos[[#This Row],[FECHA]]="",NOW(),Tanqueos[[#This Row],[FECHA]]))</f>
        <v>0</v>
      </c>
      <c r="B1593" s="39" t="s">
        <v>26</v>
      </c>
      <c r="C1593" s="31">
        <v>629605</v>
      </c>
      <c r="D1593" s="56">
        <v>10</v>
      </c>
      <c r="G1593">
        <f>_xlfn.XLOOKUP(Tanqueos[[#This Row],[PLACA]],[1]Hoja1!$A:$A,[1]Hoja1!$G:$G,0)</f>
        <v>17</v>
      </c>
      <c r="H1593" t="s">
        <v>228</v>
      </c>
    </row>
    <row r="1594" spans="1:8" ht="15" hidden="1" customHeight="1">
      <c r="A1594" s="29">
        <v>45859</v>
      </c>
      <c r="B1594" s="39" t="s">
        <v>99</v>
      </c>
      <c r="C1594" s="31">
        <v>18720</v>
      </c>
      <c r="D1594" s="56">
        <v>8</v>
      </c>
      <c r="G1594">
        <f>_xlfn.XLOOKUP(Tanqueos[[#This Row],[PLACA]],[1]Hoja1!$A:$A,[1]Hoja1!$G:$G,0)</f>
        <v>32</v>
      </c>
      <c r="H1594" t="s">
        <v>274</v>
      </c>
    </row>
    <row r="1595" spans="1:8" ht="15" hidden="1" customHeight="1">
      <c r="A1595" s="29">
        <f ca="1">IF(Tanqueos[[#This Row],[PLACA]]="","",IF(Tanqueos[[#This Row],[FECHA]]="",NOW(),Tanqueos[[#This Row],[FECHA]]))</f>
        <v>0</v>
      </c>
      <c r="B1595" s="39" t="s">
        <v>53</v>
      </c>
      <c r="C1595" s="31">
        <v>117636</v>
      </c>
      <c r="D1595" s="56">
        <v>18</v>
      </c>
      <c r="G1595">
        <f>_xlfn.XLOOKUP(Tanqueos[[#This Row],[PLACA]],[1]Hoja1!$A:$A,[1]Hoja1!$G:$G,0)</f>
        <v>20</v>
      </c>
      <c r="H1595" t="s">
        <v>251</v>
      </c>
    </row>
    <row r="1596" spans="1:8" ht="15" hidden="1" customHeight="1">
      <c r="A1596" s="29">
        <f ca="1">IF(Tanqueos[[#This Row],[PLACA]]="","",IF(Tanqueos[[#This Row],[FECHA]]="",NOW(),Tanqueos[[#This Row],[FECHA]]))</f>
        <v>45860.177363773146</v>
      </c>
      <c r="B1596" s="39" t="s">
        <v>114</v>
      </c>
      <c r="C1596" s="31">
        <v>440499</v>
      </c>
      <c r="D1596" s="56">
        <v>7</v>
      </c>
      <c r="E1596" t="s">
        <v>338</v>
      </c>
      <c r="G1596">
        <f>_xlfn.XLOOKUP(Tanqueos[[#This Row],[PLACA]],[1]Hoja1!$A:$A,[1]Hoja1!$G:$G,0)</f>
        <v>33</v>
      </c>
      <c r="H1596" s="11" t="s">
        <v>264</v>
      </c>
    </row>
    <row r="1597" spans="1:8" ht="15" hidden="1" customHeight="1">
      <c r="A1597" s="29">
        <f ca="1">IF(Tanqueos[[#This Row],[PLACA]]="","",IF(Tanqueos[[#This Row],[FECHA]]="",NOW(),Tanqueos[[#This Row],[FECHA]]))</f>
        <v>45860.264557291666</v>
      </c>
      <c r="B1597" s="39" t="s">
        <v>33</v>
      </c>
      <c r="C1597" s="31">
        <v>316634</v>
      </c>
      <c r="D1597" s="56">
        <v>9</v>
      </c>
      <c r="G1597">
        <f>_xlfn.XLOOKUP(Tanqueos[[#This Row],[PLACA]],[1]Hoja1!$A:$A,[1]Hoja1!$G:$G,0)</f>
        <v>21</v>
      </c>
      <c r="H1597" t="s">
        <v>292</v>
      </c>
    </row>
    <row r="1598" spans="1:8" ht="15" hidden="1" customHeight="1">
      <c r="A1598" s="29">
        <f ca="1">IF(Tanqueos[[#This Row],[PLACA]]="","",IF(Tanqueos[[#This Row],[FECHA]]="",NOW(),Tanqueos[[#This Row],[FECHA]]))</f>
        <v>45860.277016666667</v>
      </c>
      <c r="B1598" s="39" t="s">
        <v>148</v>
      </c>
      <c r="C1598" s="31">
        <v>197345</v>
      </c>
      <c r="D1598" s="56">
        <v>19</v>
      </c>
      <c r="G1598">
        <f>_xlfn.XLOOKUP(Tanqueos[[#This Row],[PLACA]],[1]Hoja1!$A:$A,[1]Hoja1!$G:$G,0)</f>
        <v>15</v>
      </c>
      <c r="H1598" t="s">
        <v>219</v>
      </c>
    </row>
    <row r="1599" spans="1:8" ht="15" hidden="1" customHeight="1">
      <c r="A1599" s="29">
        <f ca="1">IF(Tanqueos[[#This Row],[PLACA]]="","",IF(Tanqueos[[#This Row],[FECHA]]="",NOW(),Tanqueos[[#This Row],[FECHA]]))</f>
        <v>45860.278315740739</v>
      </c>
      <c r="B1599" s="39" t="s">
        <v>73</v>
      </c>
      <c r="C1599" s="31">
        <v>175346</v>
      </c>
      <c r="D1599" s="56">
        <v>9</v>
      </c>
      <c r="G1599">
        <f>_xlfn.XLOOKUP(Tanqueos[[#This Row],[PLACA]],[1]Hoja1!$A:$A,[1]Hoja1!$G:$G,0)</f>
        <v>38</v>
      </c>
      <c r="H1599" t="s">
        <v>175</v>
      </c>
    </row>
    <row r="1600" spans="1:8" ht="15" hidden="1" customHeight="1">
      <c r="A1600" s="29">
        <f ca="1">IF(Tanqueos[[#This Row],[PLACA]]="","",IF(Tanqueos[[#This Row],[FECHA]]="",NOW(),Tanqueos[[#This Row],[FECHA]]))</f>
        <v>45860.290663657404</v>
      </c>
      <c r="B1600" s="39" t="s">
        <v>134</v>
      </c>
      <c r="C1600" s="31">
        <v>437471</v>
      </c>
      <c r="D1600" s="56">
        <v>15</v>
      </c>
      <c r="G1600">
        <f>_xlfn.XLOOKUP(Tanqueos[[#This Row],[PLACA]],[1]Hoja1!$A:$A,[1]Hoja1!$G:$G,0)</f>
        <v>12</v>
      </c>
      <c r="H1600" s="11" t="s">
        <v>249</v>
      </c>
    </row>
    <row r="1601" spans="1:8" ht="15" hidden="1" customHeight="1">
      <c r="A1601" s="29">
        <f ca="1">IF(Tanqueos[[#This Row],[PLACA]]="","",IF(Tanqueos[[#This Row],[FECHA]]="",NOW(),Tanqueos[[#This Row],[FECHA]]))</f>
        <v>45860.292766203704</v>
      </c>
      <c r="B1601" s="39" t="s">
        <v>17</v>
      </c>
      <c r="C1601" s="31">
        <v>647352</v>
      </c>
      <c r="D1601" s="56">
        <v>30</v>
      </c>
      <c r="G1601">
        <f>_xlfn.XLOOKUP(Tanqueos[[#This Row],[PLACA]],[1]Hoja1!$A:$A,[1]Hoja1!$G:$G,0)</f>
        <v>14</v>
      </c>
      <c r="H1601" t="s">
        <v>280</v>
      </c>
    </row>
    <row r="1602" spans="1:8" ht="15" hidden="1" customHeight="1">
      <c r="A1602" s="29">
        <f ca="1">IF(Tanqueos[[#This Row],[PLACA]]="","",IF(Tanqueos[[#This Row],[FECHA]]="",NOW(),Tanqueos[[#This Row],[FECHA]]))</f>
        <v>45860.321374537038</v>
      </c>
      <c r="B1602" s="39" t="s">
        <v>29</v>
      </c>
      <c r="C1602" s="31">
        <v>416832</v>
      </c>
      <c r="D1602" s="56">
        <v>12</v>
      </c>
      <c r="E1602" t="s">
        <v>339</v>
      </c>
      <c r="G1602">
        <f>_xlfn.XLOOKUP(Tanqueos[[#This Row],[PLACA]],[1]Hoja1!$A:$A,[1]Hoja1!$G:$G,0)</f>
        <v>33</v>
      </c>
      <c r="H1602" t="s">
        <v>180</v>
      </c>
    </row>
    <row r="1603" spans="1:8" ht="15" hidden="1" customHeight="1">
      <c r="A1603" s="29">
        <f ca="1">IF(Tanqueos[[#This Row],[PLACA]]="","",IF(Tanqueos[[#This Row],[FECHA]]="",NOW(),Tanqueos[[#This Row],[FECHA]]))</f>
        <v>45860.353183796295</v>
      </c>
      <c r="B1603" s="39" t="s">
        <v>21</v>
      </c>
      <c r="C1603" s="31">
        <v>64967</v>
      </c>
      <c r="D1603" s="56">
        <v>10</v>
      </c>
      <c r="G1603">
        <f>_xlfn.XLOOKUP(Tanqueos[[#This Row],[PLACA]],[1]Hoja1!$A:$A,[1]Hoja1!$G:$G,0)</f>
        <v>33</v>
      </c>
      <c r="H1603" t="s">
        <v>193</v>
      </c>
    </row>
    <row r="1604" spans="1:8" ht="15" hidden="1" customHeight="1">
      <c r="A1604" s="29">
        <f ca="1">IF(Tanqueos[[#This Row],[PLACA]]="","",IF(Tanqueos[[#This Row],[FECHA]]="",NOW(),Tanqueos[[#This Row],[FECHA]]))</f>
        <v>45860.357723958332</v>
      </c>
      <c r="B1604" s="39" t="s">
        <v>282</v>
      </c>
      <c r="C1604" s="31">
        <v>158282</v>
      </c>
      <c r="D1604" s="56">
        <v>10</v>
      </c>
      <c r="G1604">
        <f>_xlfn.XLOOKUP(Tanqueos[[#This Row],[PLACA]],[1]Hoja1!$A:$A,[1]Hoja1!$G:$G,0)</f>
        <v>38</v>
      </c>
      <c r="H1604" t="s">
        <v>313</v>
      </c>
    </row>
    <row r="1605" spans="1:8" ht="15" hidden="1" customHeight="1">
      <c r="A1605" s="29">
        <f ca="1">IF(Tanqueos[[#This Row],[PLACA]]="","",IF(Tanqueos[[#This Row],[FECHA]]="",NOW(),Tanqueos[[#This Row],[FECHA]]))</f>
        <v>45860.379748495368</v>
      </c>
      <c r="B1605" s="39" t="s">
        <v>55</v>
      </c>
      <c r="C1605" s="31">
        <v>203850</v>
      </c>
      <c r="D1605" s="56">
        <v>13</v>
      </c>
      <c r="G1605">
        <f>_xlfn.XLOOKUP(Tanqueos[[#This Row],[PLACA]],[1]Hoja1!$A:$A,[1]Hoja1!$G:$G,0)</f>
        <v>38</v>
      </c>
      <c r="H1605" t="s">
        <v>265</v>
      </c>
    </row>
    <row r="1606" spans="1:8" ht="15" hidden="1" customHeight="1">
      <c r="A1606" s="29">
        <f ca="1">IF(Tanqueos[[#This Row],[PLACA]]="","",IF(Tanqueos[[#This Row],[FECHA]]="",NOW(),Tanqueos[[#This Row],[FECHA]]))</f>
        <v>45860.381051620374</v>
      </c>
      <c r="B1606" s="39" t="s">
        <v>8</v>
      </c>
      <c r="C1606" s="31">
        <v>174413</v>
      </c>
      <c r="D1606" s="56">
        <v>10</v>
      </c>
      <c r="G1606">
        <f>_xlfn.XLOOKUP(Tanqueos[[#This Row],[PLACA]],[1]Hoja1!$A:$A,[1]Hoja1!$G:$G,0)</f>
        <v>42</v>
      </c>
      <c r="H1606" t="s">
        <v>288</v>
      </c>
    </row>
    <row r="1607" spans="1:8" ht="15" hidden="1" customHeight="1">
      <c r="A1607" s="29">
        <f ca="1">IF(Tanqueos[[#This Row],[PLACA]]="","",IF(Tanqueos[[#This Row],[FECHA]]="",NOW(),Tanqueos[[#This Row],[FECHA]]))</f>
        <v>45860.410674305553</v>
      </c>
      <c r="B1607" s="39" t="s">
        <v>59</v>
      </c>
      <c r="C1607" s="31">
        <v>279151</v>
      </c>
      <c r="D1607" s="56">
        <v>4</v>
      </c>
      <c r="G1607">
        <f>_xlfn.XLOOKUP(Tanqueos[[#This Row],[PLACA]],[1]Hoja1!$A:$A,[1]Hoja1!$G:$G,0)</f>
        <v>28</v>
      </c>
      <c r="H1607" t="s">
        <v>293</v>
      </c>
    </row>
    <row r="1608" spans="1:8" ht="15" hidden="1" customHeight="1">
      <c r="A1608" s="29">
        <f ca="1">IF(Tanqueos[[#This Row],[PLACA]]="","",IF(Tanqueos[[#This Row],[FECHA]]="",NOW(),Tanqueos[[#This Row],[FECHA]]))</f>
        <v>45860.412269907407</v>
      </c>
      <c r="B1608" s="39" t="s">
        <v>44</v>
      </c>
      <c r="C1608" s="31">
        <v>6268</v>
      </c>
      <c r="D1608" s="56">
        <v>6</v>
      </c>
      <c r="E1608" t="s">
        <v>335</v>
      </c>
      <c r="G1608">
        <f>_xlfn.XLOOKUP(Tanqueos[[#This Row],[PLACA]],[1]Hoja1!$A:$A,[1]Hoja1!$G:$G,0)</f>
        <v>35</v>
      </c>
      <c r="H1608" t="s">
        <v>189</v>
      </c>
    </row>
    <row r="1609" spans="1:8" ht="15" hidden="1" customHeight="1">
      <c r="A1609" s="29">
        <f ca="1">IF(Tanqueos[[#This Row],[PLACA]]="","",IF(Tanqueos[[#This Row],[FECHA]]="",NOW(),Tanqueos[[#This Row],[FECHA]]))</f>
        <v>45860.43053888889</v>
      </c>
      <c r="B1609" s="39" t="s">
        <v>232</v>
      </c>
      <c r="C1609" s="31">
        <v>343219</v>
      </c>
      <c r="D1609" s="56">
        <v>10</v>
      </c>
      <c r="G1609">
        <f>_xlfn.XLOOKUP(Tanqueos[[#This Row],[PLACA]],[1]Hoja1!$A:$A,[1]Hoja1!$G:$G,0)</f>
        <v>33</v>
      </c>
      <c r="H1609" s="11" t="s">
        <v>243</v>
      </c>
    </row>
    <row r="1610" spans="1:8" ht="15" hidden="1" customHeight="1">
      <c r="A1610" s="29">
        <f ca="1">IF(Tanqueos[[#This Row],[PLACA]]="","",IF(Tanqueos[[#This Row],[FECHA]]="",NOW(),Tanqueos[[#This Row],[FECHA]]))</f>
        <v>45860.431416782405</v>
      </c>
      <c r="B1610" s="39" t="s">
        <v>62</v>
      </c>
      <c r="C1610" s="31">
        <v>202734</v>
      </c>
      <c r="D1610" s="56">
        <v>8</v>
      </c>
      <c r="G1610">
        <f>_xlfn.XLOOKUP(Tanqueos[[#This Row],[PLACA]],[1]Hoja1!$A:$A,[1]Hoja1!$G:$G,0)</f>
        <v>39</v>
      </c>
      <c r="H1610" t="s">
        <v>234</v>
      </c>
    </row>
    <row r="1611" spans="1:8" ht="15" hidden="1" customHeight="1">
      <c r="A1611" s="29">
        <f ca="1">IF(Tanqueos[[#This Row],[PLACA]]="","",IF(Tanqueos[[#This Row],[FECHA]]="",NOW(),Tanqueos[[#This Row],[FECHA]]))</f>
        <v>45860.444486458335</v>
      </c>
      <c r="B1611" s="39" t="s">
        <v>28</v>
      </c>
      <c r="C1611" s="31">
        <v>220481</v>
      </c>
      <c r="D1611" s="56">
        <v>7</v>
      </c>
      <c r="G1611">
        <f>_xlfn.XLOOKUP(Tanqueos[[#This Row],[PLACA]],[1]Hoja1!$A:$A,[1]Hoja1!$G:$G,0)</f>
        <v>43</v>
      </c>
      <c r="H1611" t="s">
        <v>221</v>
      </c>
    </row>
    <row r="1612" spans="1:8" ht="15" hidden="1" customHeight="1">
      <c r="A1612" s="29">
        <f ca="1">IF(Tanqueos[[#This Row],[PLACA]]="","",IF(Tanqueos[[#This Row],[FECHA]]="",NOW(),Tanqueos[[#This Row],[FECHA]]))</f>
        <v>45860.447477546295</v>
      </c>
      <c r="B1612" s="39" t="s">
        <v>65</v>
      </c>
      <c r="C1612" s="31">
        <v>67367</v>
      </c>
      <c r="D1612" s="56">
        <v>5</v>
      </c>
      <c r="G1612">
        <f>_xlfn.XLOOKUP(Tanqueos[[#This Row],[PLACA]],[1]Hoja1!$A:$A,[1]Hoja1!$G:$G,0)</f>
        <v>31</v>
      </c>
      <c r="H1612" t="s">
        <v>176</v>
      </c>
    </row>
    <row r="1613" spans="1:8" ht="15" hidden="1" customHeight="1">
      <c r="A1613" s="29">
        <f ca="1">IF(Tanqueos[[#This Row],[PLACA]]="","",IF(Tanqueos[[#This Row],[FECHA]]="",NOW(),Tanqueos[[#This Row],[FECHA]]))</f>
        <v>45860.452466666669</v>
      </c>
      <c r="B1613" s="39" t="s">
        <v>20</v>
      </c>
      <c r="C1613" s="31">
        <v>207290</v>
      </c>
      <c r="D1613" s="56">
        <v>6</v>
      </c>
      <c r="G1613">
        <f>_xlfn.XLOOKUP(Tanqueos[[#This Row],[PLACA]],[1]Hoja1!$A:$A,[1]Hoja1!$G:$G,0)</f>
        <v>26</v>
      </c>
      <c r="H1613" s="11" t="s">
        <v>255</v>
      </c>
    </row>
    <row r="1614" spans="1:8" ht="15" hidden="1" customHeight="1">
      <c r="A1614" s="29">
        <f ca="1">IF(Tanqueos[[#This Row],[PLACA]]="","",IF(Tanqueos[[#This Row],[FECHA]]="",NOW(),Tanqueos[[#This Row],[FECHA]]))</f>
        <v>45860.455073726851</v>
      </c>
      <c r="B1614" s="39" t="s">
        <v>18</v>
      </c>
      <c r="C1614" s="31">
        <v>163307</v>
      </c>
      <c r="D1614" s="56">
        <v>6</v>
      </c>
      <c r="G1614">
        <f>_xlfn.XLOOKUP(Tanqueos[[#This Row],[PLACA]],[1]Hoja1!$A:$A,[1]Hoja1!$G:$G,0)</f>
        <v>42</v>
      </c>
      <c r="H1614" t="s">
        <v>268</v>
      </c>
    </row>
    <row r="1615" spans="1:8" ht="15" hidden="1" customHeight="1">
      <c r="A1615" s="29">
        <f ca="1">IF(Tanqueos[[#This Row],[PLACA]]="","",IF(Tanqueos[[#This Row],[FECHA]]="",NOW(),Tanqueos[[#This Row],[FECHA]]))</f>
        <v>45860.456068055559</v>
      </c>
      <c r="B1615" s="39" t="s">
        <v>41</v>
      </c>
      <c r="C1615" s="31">
        <v>58084</v>
      </c>
      <c r="D1615" s="56">
        <v>9</v>
      </c>
      <c r="G1615">
        <f>_xlfn.XLOOKUP(Tanqueos[[#This Row],[PLACA]],[1]Hoja1!$A:$A,[1]Hoja1!$G:$G,0)</f>
        <v>33</v>
      </c>
      <c r="H1615" t="s">
        <v>250</v>
      </c>
    </row>
    <row r="1616" spans="1:8" ht="15" hidden="1" customHeight="1">
      <c r="A1616" s="29">
        <f ca="1">IF(Tanqueos[[#This Row],[PLACA]]="","",IF(Tanqueos[[#This Row],[FECHA]]="",NOW(),Tanqueos[[#This Row],[FECHA]]))</f>
        <v>45860.456669675928</v>
      </c>
      <c r="B1616" s="39" t="s">
        <v>66</v>
      </c>
      <c r="C1616" s="31">
        <v>198454</v>
      </c>
      <c r="D1616" s="56">
        <v>7</v>
      </c>
      <c r="E1616" t="s">
        <v>340</v>
      </c>
      <c r="G1616">
        <f>_xlfn.XLOOKUP(Tanqueos[[#This Row],[PLACA]],[1]Hoja1!$A:$A,[1]Hoja1!$G:$G,0)</f>
        <v>33</v>
      </c>
      <c r="H1616" s="11" t="s">
        <v>252</v>
      </c>
    </row>
    <row r="1617" spans="1:8" ht="15" hidden="1" customHeight="1">
      <c r="A1617" s="29">
        <f ca="1">IF(Tanqueos[[#This Row],[PLACA]]="","",IF(Tanqueos[[#This Row],[FECHA]]="",NOW(),Tanqueos[[#This Row],[FECHA]]))</f>
        <v>45860.468221064817</v>
      </c>
      <c r="B1617" s="39" t="s">
        <v>68</v>
      </c>
      <c r="C1617" s="31">
        <v>212662</v>
      </c>
      <c r="D1617" s="56">
        <v>5</v>
      </c>
      <c r="G1617">
        <f>_xlfn.XLOOKUP(Tanqueos[[#This Row],[PLACA]],[1]Hoja1!$A:$A,[1]Hoja1!$G:$G,0)</f>
        <v>33</v>
      </c>
      <c r="H1617" t="s">
        <v>285</v>
      </c>
    </row>
    <row r="1618" spans="1:8" ht="15" hidden="1" customHeight="1">
      <c r="A1618" s="29">
        <f ca="1">IF(Tanqueos[[#This Row],[PLACA]]="","",IF(Tanqueos[[#This Row],[FECHA]]="",NOW(),Tanqueos[[#This Row],[FECHA]]))</f>
        <v>45860.469742245368</v>
      </c>
      <c r="B1618" s="39" t="s">
        <v>69</v>
      </c>
      <c r="C1618" s="31">
        <v>6894</v>
      </c>
      <c r="D1618" s="56">
        <v>6</v>
      </c>
      <c r="G1618">
        <f>_xlfn.XLOOKUP(Tanqueos[[#This Row],[PLACA]],[1]Hoja1!$A:$A,[1]Hoja1!$G:$G,0)</f>
        <v>35</v>
      </c>
      <c r="H1618" t="s">
        <v>273</v>
      </c>
    </row>
    <row r="1619" spans="1:8" ht="15" hidden="1" customHeight="1">
      <c r="A1619" s="29">
        <f ca="1">IF(Tanqueos[[#This Row],[PLACA]]="","",IF(Tanqueos[[#This Row],[FECHA]]="",NOW(),Tanqueos[[#This Row],[FECHA]]))</f>
        <v>45860.471238425926</v>
      </c>
      <c r="B1619" s="39" t="s">
        <v>25</v>
      </c>
      <c r="C1619" s="31">
        <v>240296</v>
      </c>
      <c r="D1619" s="56">
        <v>11</v>
      </c>
      <c r="G1619">
        <f>_xlfn.XLOOKUP(Tanqueos[[#This Row],[PLACA]],[1]Hoja1!$A:$A,[1]Hoja1!$G:$G,0)</f>
        <v>33</v>
      </c>
      <c r="H1619" t="s">
        <v>196</v>
      </c>
    </row>
    <row r="1620" spans="1:8" ht="15" hidden="1" customHeight="1">
      <c r="A1620" s="29">
        <f ca="1">IF(Tanqueos[[#This Row],[PLACA]]="","",IF(Tanqueos[[#This Row],[FECHA]]="",NOW(),Tanqueos[[#This Row],[FECHA]]))</f>
        <v>45860.472350810189</v>
      </c>
      <c r="B1620" s="39" t="s">
        <v>16</v>
      </c>
      <c r="C1620" s="31">
        <v>215192</v>
      </c>
      <c r="D1620" s="56">
        <v>8</v>
      </c>
      <c r="G1620">
        <f>_xlfn.XLOOKUP(Tanqueos[[#This Row],[PLACA]],[1]Hoja1!$A:$A,[1]Hoja1!$G:$G,0)</f>
        <v>33</v>
      </c>
      <c r="H1620" t="s">
        <v>219</v>
      </c>
    </row>
    <row r="1621" spans="1:8" ht="15" hidden="1" customHeight="1">
      <c r="A1621" s="29">
        <f ca="1">IF(Tanqueos[[#This Row],[PLACA]]="","",IF(Tanqueos[[#This Row],[FECHA]]="",NOW(),Tanqueos[[#This Row],[FECHA]]))</f>
        <v>45860.502454861111</v>
      </c>
      <c r="B1621" s="39" t="s">
        <v>37</v>
      </c>
      <c r="C1621" s="31">
        <v>147505</v>
      </c>
      <c r="D1621" s="56">
        <v>12</v>
      </c>
      <c r="G1621">
        <f>_xlfn.XLOOKUP(Tanqueos[[#This Row],[PLACA]],[1]Hoja1!$A:$A,[1]Hoja1!$G:$G,0)</f>
        <v>32</v>
      </c>
      <c r="H1621" t="s">
        <v>204</v>
      </c>
    </row>
    <row r="1622" spans="1:8" ht="15" hidden="1" customHeight="1">
      <c r="A1622" s="29">
        <f ca="1">IF(Tanqueos[[#This Row],[PLACA]]="","",IF(Tanqueos[[#This Row],[FECHA]]="",NOW(),Tanqueos[[#This Row],[FECHA]]))</f>
        <v>45860.504285069444</v>
      </c>
      <c r="B1622" s="39" t="s">
        <v>45</v>
      </c>
      <c r="C1622" s="31">
        <v>170800</v>
      </c>
      <c r="D1622" s="56">
        <v>8</v>
      </c>
      <c r="G1622">
        <f>_xlfn.XLOOKUP(Tanqueos[[#This Row],[PLACA]],[1]Hoja1!$A:$A,[1]Hoja1!$G:$G,0)</f>
        <v>29</v>
      </c>
    </row>
    <row r="1623" spans="1:8" ht="15" hidden="1" customHeight="1">
      <c r="A1623" s="29">
        <f ca="1">IF(Tanqueos[[#This Row],[PLACA]]="","",IF(Tanqueos[[#This Row],[FECHA]]="",NOW(),Tanqueos[[#This Row],[FECHA]]))</f>
        <v>45860.51854675926</v>
      </c>
      <c r="B1623" s="39" t="s">
        <v>72</v>
      </c>
      <c r="C1623" s="31">
        <v>301531</v>
      </c>
      <c r="D1623" s="56">
        <v>17</v>
      </c>
      <c r="G1623">
        <f>_xlfn.XLOOKUP(Tanqueos[[#This Row],[PLACA]],[1]Hoja1!$A:$A,[1]Hoja1!$G:$G,0)</f>
        <v>30</v>
      </c>
      <c r="H1623" s="11" t="s">
        <v>205</v>
      </c>
    </row>
    <row r="1624" spans="1:8" ht="15" hidden="1" customHeight="1">
      <c r="A1624" s="29">
        <f ca="1">IF(Tanqueos[[#This Row],[PLACA]]="","",IF(Tanqueos[[#This Row],[FECHA]]="",NOW(),Tanqueos[[#This Row],[FECHA]]))</f>
        <v>45860.531176620367</v>
      </c>
      <c r="B1624" s="39" t="s">
        <v>29</v>
      </c>
      <c r="C1624" s="31">
        <v>416832</v>
      </c>
      <c r="D1624" s="56">
        <v>7</v>
      </c>
      <c r="E1624" t="s">
        <v>341</v>
      </c>
      <c r="G1624">
        <f>_xlfn.XLOOKUP(Tanqueos[[#This Row],[PLACA]],[1]Hoja1!$A:$A,[1]Hoja1!$G:$G,0)</f>
        <v>33</v>
      </c>
    </row>
    <row r="1625" spans="1:8" ht="15" hidden="1" customHeight="1">
      <c r="A1625" s="29">
        <f ca="1">IF(Tanqueos[[#This Row],[PLACA]]="","",IF(Tanqueos[[#This Row],[FECHA]]="",NOW(),Tanqueos[[#This Row],[FECHA]]))</f>
        <v>45860.545637268522</v>
      </c>
      <c r="B1625" s="39" t="s">
        <v>34</v>
      </c>
      <c r="C1625" s="31">
        <v>23443</v>
      </c>
      <c r="D1625" s="56">
        <v>16</v>
      </c>
      <c r="G1625">
        <f>_xlfn.XLOOKUP(Tanqueos[[#This Row],[PLACA]],[1]Hoja1!$A:$A,[1]Hoja1!$G:$G,0)</f>
        <v>38</v>
      </c>
      <c r="H1625" t="s">
        <v>202</v>
      </c>
    </row>
    <row r="1626" spans="1:8" ht="15" hidden="1" customHeight="1">
      <c r="A1626" s="29">
        <f ca="1">IF(Tanqueos[[#This Row],[PLACA]]="","",IF(Tanqueos[[#This Row],[FECHA]]="",NOW(),Tanqueos[[#This Row],[FECHA]]))</f>
        <v>45860.546559374998</v>
      </c>
      <c r="B1626" s="39" t="s">
        <v>56</v>
      </c>
      <c r="C1626" s="31">
        <v>11779</v>
      </c>
      <c r="D1626" s="56">
        <v>5</v>
      </c>
      <c r="G1626">
        <f>_xlfn.XLOOKUP(Tanqueos[[#This Row],[PLACA]],[1]Hoja1!$A:$A,[1]Hoja1!$G:$G,0)</f>
        <v>33</v>
      </c>
      <c r="H1626" t="s">
        <v>258</v>
      </c>
    </row>
    <row r="1627" spans="1:8" ht="15" hidden="1" customHeight="1">
      <c r="A1627" s="29">
        <f ca="1">IF(Tanqueos[[#This Row],[PLACA]]="","",IF(Tanqueos[[#This Row],[FECHA]]="",NOW(),Tanqueos[[#This Row],[FECHA]]))</f>
        <v>45860.547891898146</v>
      </c>
      <c r="B1627" s="39" t="s">
        <v>331</v>
      </c>
      <c r="C1627" s="31">
        <v>336456</v>
      </c>
      <c r="D1627" s="56">
        <v>15</v>
      </c>
      <c r="G1627">
        <f>_xlfn.XLOOKUP(Tanqueos[[#This Row],[PLACA]],[1]Hoja1!$A:$A,[1]Hoja1!$G:$G,0)</f>
        <v>19</v>
      </c>
    </row>
    <row r="1628" spans="1:8" ht="15" hidden="1" customHeight="1">
      <c r="A1628" s="29">
        <f ca="1">IF(Tanqueos[[#This Row],[PLACA]]="","",IF(Tanqueos[[#This Row],[FECHA]]="",NOW(),Tanqueos[[#This Row],[FECHA]]))</f>
        <v>45860.576515856483</v>
      </c>
      <c r="B1628" s="39" t="s">
        <v>53</v>
      </c>
      <c r="C1628" s="31">
        <v>117636</v>
      </c>
      <c r="D1628" s="56">
        <v>19</v>
      </c>
      <c r="E1628" t="s">
        <v>342</v>
      </c>
      <c r="G1628">
        <f>_xlfn.XLOOKUP(Tanqueos[[#This Row],[PLACA]],[1]Hoja1!$A:$A,[1]Hoja1!$G:$G,0)</f>
        <v>20</v>
      </c>
      <c r="H1628" t="s">
        <v>244</v>
      </c>
    </row>
    <row r="1629" spans="1:8" ht="15" hidden="1" customHeight="1">
      <c r="A1629" s="29">
        <f ca="1">IF(Tanqueos[[#This Row],[PLACA]]="","",IF(Tanqueos[[#This Row],[FECHA]]="",NOW(),Tanqueos[[#This Row],[FECHA]]))</f>
        <v>45860.586646064818</v>
      </c>
      <c r="B1629" s="39" t="s">
        <v>156</v>
      </c>
      <c r="C1629" s="31">
        <v>106288</v>
      </c>
      <c r="D1629" s="56">
        <v>7</v>
      </c>
      <c r="G1629">
        <f>_xlfn.XLOOKUP(Tanqueos[[#This Row],[PLACA]],[1]Hoja1!$A:$A,[1]Hoja1!$G:$G,0)</f>
        <v>35</v>
      </c>
      <c r="H1629" t="s">
        <v>253</v>
      </c>
    </row>
    <row r="1630" spans="1:8" ht="15" hidden="1" customHeight="1">
      <c r="A1630" s="29">
        <f ca="1">IF(Tanqueos[[#This Row],[PLACA]]="","",IF(Tanqueos[[#This Row],[FECHA]]="",NOW(),Tanqueos[[#This Row],[FECHA]]))</f>
        <v>45860.593754861111</v>
      </c>
      <c r="B1630" s="39" t="s">
        <v>137</v>
      </c>
      <c r="C1630" s="31">
        <v>76277</v>
      </c>
      <c r="D1630" s="56">
        <v>6</v>
      </c>
      <c r="G1630">
        <f>_xlfn.XLOOKUP(Tanqueos[[#This Row],[PLACA]],[1]Hoja1!$A:$A,[1]Hoja1!$G:$G,0)</f>
        <v>33</v>
      </c>
      <c r="H1630" s="11" t="s">
        <v>262</v>
      </c>
    </row>
    <row r="1631" spans="1:8" ht="15" hidden="1" customHeight="1">
      <c r="A1631" s="29">
        <f ca="1">IF(Tanqueos[[#This Row],[PLACA]]="","",IF(Tanqueos[[#This Row],[FECHA]]="",NOW(),Tanqueos[[#This Row],[FECHA]]))</f>
        <v>45860.77004722222</v>
      </c>
      <c r="B1631" s="39" t="s">
        <v>24</v>
      </c>
      <c r="C1631" s="31">
        <v>101154</v>
      </c>
      <c r="D1631" s="56">
        <v>5.9710000000000001</v>
      </c>
      <c r="E1631" t="s">
        <v>272</v>
      </c>
      <c r="G1631">
        <f>_xlfn.XLOOKUP(Tanqueos[[#This Row],[PLACA]],[1]Hoja1!$A:$A,[1]Hoja1!$G:$G,0)</f>
        <v>33</v>
      </c>
      <c r="H1631" t="s">
        <v>266</v>
      </c>
    </row>
    <row r="1632" spans="1:8" ht="15" hidden="1" customHeight="1">
      <c r="A1632" s="29">
        <f ca="1">IF(Tanqueos[[#This Row],[PLACA]]="","",IF(Tanqueos[[#This Row],[FECHA]]="",NOW(),Tanqueos[[#This Row],[FECHA]]))</f>
        <v>45860.77004722222</v>
      </c>
      <c r="B1632" s="39" t="s">
        <v>26</v>
      </c>
      <c r="C1632" s="31">
        <v>629750</v>
      </c>
      <c r="D1632" s="56">
        <v>10</v>
      </c>
      <c r="G1632">
        <f>_xlfn.XLOOKUP(Tanqueos[[#This Row],[PLACA]],[1]Hoja1!$A:$A,[1]Hoja1!$G:$G,0)</f>
        <v>17</v>
      </c>
      <c r="H1632" t="s">
        <v>228</v>
      </c>
    </row>
    <row r="1633" spans="1:8" ht="15" hidden="1" customHeight="1">
      <c r="A1633" s="29">
        <f ca="1">IF(Tanqueos[[#This Row],[PLACA]]="","",IF(Tanqueos[[#This Row],[FECHA]]="",NOW(),Tanqueos[[#This Row],[FECHA]]))</f>
        <v>45860.77004722222</v>
      </c>
      <c r="B1633" s="39" t="s">
        <v>67</v>
      </c>
      <c r="C1633" s="31">
        <v>998788</v>
      </c>
      <c r="D1633" s="56">
        <v>22</v>
      </c>
      <c r="G1633">
        <f>_xlfn.XLOOKUP(Tanqueos[[#This Row],[PLACA]],[1]Hoja1!$A:$A,[1]Hoja1!$G:$G,0)</f>
        <v>19</v>
      </c>
      <c r="H1633" t="s">
        <v>303</v>
      </c>
    </row>
    <row r="1634" spans="1:8" ht="15" hidden="1" customHeight="1">
      <c r="A1634" s="29">
        <f ca="1">IF(Tanqueos[[#This Row],[PLACA]]="","",IF(Tanqueos[[#This Row],[FECHA]]="",NOW(),Tanqueos[[#This Row],[FECHA]]))</f>
        <v>45860.77004722222</v>
      </c>
      <c r="B1634" s="39" t="s">
        <v>36</v>
      </c>
      <c r="C1634" s="31">
        <v>96151</v>
      </c>
      <c r="D1634" s="56">
        <v>9</v>
      </c>
      <c r="G1634">
        <f>_xlfn.XLOOKUP(Tanqueos[[#This Row],[PLACA]],[1]Hoja1!$A:$A,[1]Hoja1!$G:$G,0)</f>
        <v>32</v>
      </c>
      <c r="H1634" t="s">
        <v>194</v>
      </c>
    </row>
    <row r="1635" spans="1:8" ht="15" hidden="1" customHeight="1">
      <c r="A1635" s="29">
        <f ca="1">IF(Tanqueos[[#This Row],[PLACA]]="","",IF(Tanqueos[[#This Row],[FECHA]]="",NOW(),Tanqueos[[#This Row],[FECHA]]))</f>
        <v>45860.77004722222</v>
      </c>
      <c r="B1635" s="39" t="s">
        <v>114</v>
      </c>
      <c r="C1635" s="31">
        <v>440656</v>
      </c>
      <c r="D1635" s="56">
        <v>5</v>
      </c>
      <c r="G1635">
        <f>_xlfn.XLOOKUP(Tanqueos[[#This Row],[PLACA]],[1]Hoja1!$A:$A,[1]Hoja1!$G:$G,0)</f>
        <v>33</v>
      </c>
      <c r="H1635" s="11" t="s">
        <v>264</v>
      </c>
    </row>
    <row r="1636" spans="1:8" ht="15" hidden="1" customHeight="1">
      <c r="A1636" s="29">
        <f ca="1">IF(Tanqueos[[#This Row],[PLACA]]="","",IF(Tanqueos[[#This Row],[FECHA]]="",NOW(),Tanqueos[[#This Row],[FECHA]]))</f>
        <v>45860.77004722222</v>
      </c>
      <c r="B1636" s="39" t="s">
        <v>43</v>
      </c>
      <c r="C1636" s="31">
        <v>17462</v>
      </c>
      <c r="D1636" s="56">
        <v>9</v>
      </c>
      <c r="G1636">
        <f>_xlfn.XLOOKUP(Tanqueos[[#This Row],[PLACA]],[1]Hoja1!$A:$A,[1]Hoja1!$G:$G,0)</f>
        <v>35</v>
      </c>
      <c r="H1636" t="s">
        <v>241</v>
      </c>
    </row>
    <row r="1637" spans="1:8" ht="15" hidden="1" customHeight="1">
      <c r="A1637" s="29">
        <f ca="1">IF(Tanqueos[[#This Row],[PLACA]]="","",IF(Tanqueos[[#This Row],[FECHA]]="",NOW(),Tanqueos[[#This Row],[FECHA]]))</f>
        <v>45860.77004722222</v>
      </c>
      <c r="B1637" s="39" t="s">
        <v>15</v>
      </c>
      <c r="C1637" s="31">
        <v>184655</v>
      </c>
      <c r="D1637" s="56">
        <v>43</v>
      </c>
      <c r="G1637">
        <f>_xlfn.XLOOKUP(Tanqueos[[#This Row],[PLACA]],[1]Hoja1!$A:$A,[1]Hoja1!$G:$G,0)</f>
        <v>16</v>
      </c>
      <c r="H1637" s="11" t="s">
        <v>254</v>
      </c>
    </row>
    <row r="1638" spans="1:8" ht="15" hidden="1" customHeight="1">
      <c r="A1638" s="29">
        <f ca="1">IF(Tanqueos[[#This Row],[PLACA]]="","",IF(Tanqueos[[#This Row],[FECHA]]="",NOW(),Tanqueos[[#This Row],[FECHA]]))</f>
        <v>45860.77004722222</v>
      </c>
      <c r="B1638" s="39" t="s">
        <v>35</v>
      </c>
      <c r="C1638" s="31">
        <v>62361</v>
      </c>
      <c r="D1638" s="56">
        <v>9</v>
      </c>
      <c r="G1638">
        <f>_xlfn.XLOOKUP(Tanqueos[[#This Row],[PLACA]],[1]Hoja1!$A:$A,[1]Hoja1!$G:$G,0)</f>
        <v>35</v>
      </c>
      <c r="H1638" t="s">
        <v>240</v>
      </c>
    </row>
    <row r="1639" spans="1:8" ht="15" hidden="1" customHeight="1">
      <c r="A1639" s="29">
        <f ca="1">IF(Tanqueos[[#This Row],[PLACA]]="","",IF(Tanqueos[[#This Row],[FECHA]]="",NOW(),Tanqueos[[#This Row],[FECHA]]))</f>
        <v>45860.77004722222</v>
      </c>
      <c r="B1639" s="39" t="s">
        <v>93</v>
      </c>
      <c r="C1639" s="31">
        <v>410595</v>
      </c>
      <c r="D1639" s="56">
        <v>6</v>
      </c>
      <c r="G1639">
        <f>_xlfn.XLOOKUP(Tanqueos[[#This Row],[PLACA]],[1]Hoja1!$A:$A,[1]Hoja1!$G:$G,0)</f>
        <v>30</v>
      </c>
      <c r="H1639" t="s">
        <v>203</v>
      </c>
    </row>
    <row r="1640" spans="1:8" ht="15" customHeight="1">
      <c r="A1640" s="29">
        <f ca="1">IF(Tanqueos[[#This Row],[PLACA]]="","",IF(Tanqueos[[#This Row],[FECHA]]="",NOW(),Tanqueos[[#This Row],[FECHA]]))</f>
        <v>45860.77004722222</v>
      </c>
      <c r="B1640" s="39" t="s">
        <v>49</v>
      </c>
      <c r="C1640" s="31">
        <v>57406</v>
      </c>
      <c r="D1640" s="56">
        <v>12</v>
      </c>
      <c r="G1640">
        <f>_xlfn.XLOOKUP(Tanqueos[[#This Row],[PLACA]],[1]Hoja1!$A:$A,[1]Hoja1!$G:$G,0)</f>
        <v>35</v>
      </c>
      <c r="H1640" t="s">
        <v>301</v>
      </c>
    </row>
    <row r="1641" spans="1:8" ht="15" hidden="1" customHeight="1">
      <c r="A1641" s="29">
        <f ca="1">IF(Tanqueos[[#This Row],[PLACA]]="","",IF(Tanqueos[[#This Row],[FECHA]]="",NOW(),Tanqueos[[#This Row],[FECHA]]))</f>
        <v>45860.77004722222</v>
      </c>
      <c r="B1641" s="39" t="s">
        <v>148</v>
      </c>
      <c r="C1641" s="31">
        <v>197630</v>
      </c>
      <c r="D1641" s="56">
        <v>19</v>
      </c>
      <c r="G1641">
        <f>_xlfn.XLOOKUP(Tanqueos[[#This Row],[PLACA]],[1]Hoja1!$A:$A,[1]Hoja1!$G:$G,0)</f>
        <v>15</v>
      </c>
      <c r="H1641" t="s">
        <v>337</v>
      </c>
    </row>
    <row r="1642" spans="1:8" ht="15" hidden="1" customHeight="1">
      <c r="A1642" s="29">
        <f ca="1">IF(Tanqueos[[#This Row],[PLACA]]="","",IF(Tanqueos[[#This Row],[FECHA]]="",NOW(),Tanqueos[[#This Row],[FECHA]]))</f>
        <v>45860.77004722222</v>
      </c>
      <c r="B1642" s="39" t="s">
        <v>59</v>
      </c>
      <c r="C1642" s="31">
        <v>279231</v>
      </c>
      <c r="D1642" s="56">
        <v>5</v>
      </c>
      <c r="G1642">
        <f>_xlfn.XLOOKUP(Tanqueos[[#This Row],[PLACA]],[1]Hoja1!$A:$A,[1]Hoja1!$G:$G,0)</f>
        <v>28</v>
      </c>
      <c r="H1642" t="s">
        <v>293</v>
      </c>
    </row>
    <row r="1643" spans="1:8" ht="15" hidden="1" customHeight="1">
      <c r="A1643" s="29">
        <f ca="1">IF(Tanqueos[[#This Row],[PLACA]]="","",IF(Tanqueos[[#This Row],[FECHA]]="",NOW(),Tanqueos[[#This Row],[FECHA]]))</f>
        <v>45860.77004722222</v>
      </c>
      <c r="B1643" s="39" t="s">
        <v>281</v>
      </c>
      <c r="C1643" s="31">
        <v>63144</v>
      </c>
      <c r="D1643" s="56">
        <v>9</v>
      </c>
      <c r="G1643">
        <f>_xlfn.XLOOKUP(Tanqueos[[#This Row],[PLACA]],[1]Hoja1!$A:$A,[1]Hoja1!$G:$G,0)</f>
        <v>33</v>
      </c>
      <c r="H1643" t="s">
        <v>199</v>
      </c>
    </row>
    <row r="1644" spans="1:8" ht="15" hidden="1" customHeight="1">
      <c r="A1644" s="29">
        <f ca="1">IF(Tanqueos[[#This Row],[PLACA]]="","",IF(Tanqueos[[#This Row],[FECHA]]="",NOW(),Tanqueos[[#This Row],[FECHA]]))</f>
        <v>45860.77004722222</v>
      </c>
      <c r="B1644" s="39" t="s">
        <v>38</v>
      </c>
      <c r="C1644" s="31">
        <v>453677</v>
      </c>
      <c r="D1644" s="56">
        <v>23</v>
      </c>
      <c r="G1644">
        <f>_xlfn.XLOOKUP(Tanqueos[[#This Row],[PLACA]],[1]Hoja1!$A:$A,[1]Hoja1!$G:$G,0)</f>
        <v>15</v>
      </c>
      <c r="H1644" t="s">
        <v>263</v>
      </c>
    </row>
    <row r="1645" spans="1:8" ht="15" hidden="1" customHeight="1">
      <c r="A1645" s="29">
        <f ca="1">IF(Tanqueos[[#This Row],[PLACA]]="","",IF(Tanqueos[[#This Row],[FECHA]]="",NOW(),Tanqueos[[#This Row],[FECHA]]))</f>
        <v>45860.77004722222</v>
      </c>
      <c r="B1645" s="39" t="s">
        <v>32</v>
      </c>
      <c r="C1645" s="31">
        <v>41221</v>
      </c>
      <c r="D1645" s="56">
        <v>7</v>
      </c>
      <c r="G1645">
        <f>_xlfn.XLOOKUP(Tanqueos[[#This Row],[PLACA]],[1]Hoja1!$A:$A,[1]Hoja1!$G:$G,0)</f>
        <v>30</v>
      </c>
      <c r="H1645" t="s">
        <v>207</v>
      </c>
    </row>
    <row r="1646" spans="1:8" ht="15" hidden="1" customHeight="1">
      <c r="A1646" s="29">
        <f ca="1">IF(Tanqueos[[#This Row],[PLACA]]="","",IF(Tanqueos[[#This Row],[FECHA]]="",NOW(),Tanqueos[[#This Row],[FECHA]]))</f>
        <v>45860.77004722222</v>
      </c>
      <c r="B1646" s="39" t="s">
        <v>48</v>
      </c>
      <c r="C1646" s="31">
        <v>8052</v>
      </c>
      <c r="D1646" s="56">
        <v>6</v>
      </c>
      <c r="G1646">
        <f>_xlfn.XLOOKUP(Tanqueos[[#This Row],[PLACA]],[1]Hoja1!$A:$A,[1]Hoja1!$G:$G,0)</f>
        <v>38</v>
      </c>
      <c r="H1646" t="s">
        <v>246</v>
      </c>
    </row>
    <row r="1647" spans="1:8" ht="15" hidden="1" customHeight="1">
      <c r="A1647" s="29">
        <f ca="1">IF(Tanqueos[[#This Row],[PLACA]]="","",IF(Tanqueos[[#This Row],[FECHA]]="",NOW(),Tanqueos[[#This Row],[FECHA]]))</f>
        <v>45860.77004722222</v>
      </c>
      <c r="B1647" s="39" t="s">
        <v>58</v>
      </c>
      <c r="C1647" s="31">
        <v>15174</v>
      </c>
      <c r="D1647" s="56">
        <v>8</v>
      </c>
      <c r="G1647">
        <f>_xlfn.XLOOKUP(Tanqueos[[#This Row],[PLACA]],[1]Hoja1!$A:$A,[1]Hoja1!$G:$G,0)</f>
        <v>35</v>
      </c>
      <c r="H1647" t="s">
        <v>276</v>
      </c>
    </row>
    <row r="1648" spans="1:8" ht="15" hidden="1" customHeight="1">
      <c r="A1648" s="29">
        <f ca="1">IF(Tanqueos[[#This Row],[PLACA]]="","",IF(Tanqueos[[#This Row],[FECHA]]="",NOW(),Tanqueos[[#This Row],[FECHA]]))</f>
        <v>45860.77004722222</v>
      </c>
      <c r="B1648" s="39" t="s">
        <v>12</v>
      </c>
      <c r="C1648" s="31">
        <v>59722</v>
      </c>
      <c r="D1648" s="56">
        <v>11</v>
      </c>
      <c r="G1648">
        <f>_xlfn.XLOOKUP(Tanqueos[[#This Row],[PLACA]],[1]Hoja1!$A:$A,[1]Hoja1!$G:$G,0)</f>
        <v>33</v>
      </c>
      <c r="H1648" s="11" t="s">
        <v>256</v>
      </c>
    </row>
    <row r="1649" spans="1:8" ht="15" hidden="1" customHeight="1">
      <c r="A1649" s="29">
        <f ca="1">IF(Tanqueos[[#This Row],[PLACA]]="","",IF(Tanqueos[[#This Row],[FECHA]]="",NOW(),Tanqueos[[#This Row],[FECHA]]))</f>
        <v>45860.77004722222</v>
      </c>
      <c r="B1649" s="39" t="s">
        <v>40</v>
      </c>
      <c r="C1649" s="31">
        <v>145021</v>
      </c>
      <c r="D1649" s="56">
        <v>6</v>
      </c>
      <c r="G1649">
        <f>_xlfn.XLOOKUP(Tanqueos[[#This Row],[PLACA]],[1]Hoja1!$A:$A,[1]Hoja1!$G:$G,0)</f>
        <v>33</v>
      </c>
      <c r="H1649" s="11" t="s">
        <v>259</v>
      </c>
    </row>
    <row r="1650" spans="1:8" ht="15" hidden="1" customHeight="1">
      <c r="A1650" s="29">
        <f ca="1">IF(Tanqueos[[#This Row],[PLACA]]="","",IF(Tanqueos[[#This Row],[FECHA]]="",NOW(),Tanqueos[[#This Row],[FECHA]]))</f>
        <v>45860.77004722222</v>
      </c>
      <c r="B1650" s="39" t="s">
        <v>41</v>
      </c>
      <c r="C1650" s="31">
        <v>58198</v>
      </c>
      <c r="D1650" s="56">
        <v>5</v>
      </c>
      <c r="G1650">
        <f>_xlfn.XLOOKUP(Tanqueos[[#This Row],[PLACA]],[1]Hoja1!$A:$A,[1]Hoja1!$G:$G,0)</f>
        <v>33</v>
      </c>
      <c r="H1650" t="s">
        <v>275</v>
      </c>
    </row>
    <row r="1651" spans="1:8" ht="15" hidden="1" customHeight="1">
      <c r="A1651" s="29">
        <f ca="1">IF(Tanqueos[[#This Row],[PLACA]]="","",IF(Tanqueos[[#This Row],[FECHA]]="",NOW(),Tanqueos[[#This Row],[FECHA]]))</f>
        <v>45860.77423599537</v>
      </c>
      <c r="B1651" s="39" t="s">
        <v>11</v>
      </c>
      <c r="C1651" s="31">
        <v>57421</v>
      </c>
      <c r="D1651" s="56">
        <v>8</v>
      </c>
      <c r="G1651">
        <f>_xlfn.XLOOKUP(Tanqueos[[#This Row],[PLACA]],[1]Hoja1!$A:$A,[1]Hoja1!$G:$G,0)</f>
        <v>35</v>
      </c>
      <c r="H1651" t="s">
        <v>248</v>
      </c>
    </row>
    <row r="1652" spans="1:8" ht="15" hidden="1" customHeight="1">
      <c r="A1652" s="29">
        <f ca="1">IF(Tanqueos[[#This Row],[PLACA]]="","",IF(Tanqueos[[#This Row],[FECHA]]="",NOW(),Tanqueos[[#This Row],[FECHA]]))</f>
        <v>45860.777855555556</v>
      </c>
      <c r="B1652" s="39" t="s">
        <v>120</v>
      </c>
      <c r="C1652" s="31">
        <v>332724</v>
      </c>
      <c r="D1652" s="56">
        <v>14</v>
      </c>
      <c r="G1652">
        <f>_xlfn.XLOOKUP(Tanqueos[[#This Row],[PLACA]],[1]Hoja1!$A:$A,[1]Hoja1!$G:$G,0)</f>
        <v>38</v>
      </c>
      <c r="H1652" s="11" t="s">
        <v>227</v>
      </c>
    </row>
    <row r="1653" spans="1:8" ht="15" hidden="1" customHeight="1">
      <c r="A1653" s="29">
        <v>45860</v>
      </c>
      <c r="B1653" s="39" t="s">
        <v>114</v>
      </c>
      <c r="C1653" s="31">
        <v>440786</v>
      </c>
      <c r="D1653" s="56">
        <v>5</v>
      </c>
      <c r="G1653">
        <f>_xlfn.XLOOKUP(Tanqueos[[#This Row],[PLACA]],[1]Hoja1!$A:$A,[1]Hoja1!$G:$G,0)</f>
        <v>33</v>
      </c>
      <c r="H1653" s="11" t="s">
        <v>264</v>
      </c>
    </row>
    <row r="1654" spans="1:8" ht="15" hidden="1" customHeight="1">
      <c r="A1654" s="29">
        <v>45860</v>
      </c>
      <c r="B1654" s="39" t="s">
        <v>232</v>
      </c>
      <c r="C1654" s="31">
        <v>343497</v>
      </c>
      <c r="D1654" s="56">
        <v>10</v>
      </c>
      <c r="G1654">
        <f>_xlfn.XLOOKUP(Tanqueos[[#This Row],[PLACA]],[1]Hoja1!$A:$A,[1]Hoja1!$G:$G,0)</f>
        <v>33</v>
      </c>
      <c r="H1654" s="11" t="s">
        <v>243</v>
      </c>
    </row>
    <row r="1655" spans="1:8" ht="15" hidden="1" customHeight="1">
      <c r="A1655" s="29">
        <v>45860</v>
      </c>
      <c r="B1655" s="39" t="s">
        <v>53</v>
      </c>
      <c r="C1655" s="31">
        <v>117636</v>
      </c>
      <c r="D1655" s="56">
        <v>7</v>
      </c>
      <c r="G1655">
        <f>_xlfn.XLOOKUP(Tanqueos[[#This Row],[PLACA]],[1]Hoja1!$A:$A,[1]Hoja1!$G:$G,0)</f>
        <v>20</v>
      </c>
      <c r="H1655" s="11" t="s">
        <v>257</v>
      </c>
    </row>
    <row r="1656" spans="1:8" ht="15" hidden="1" customHeight="1">
      <c r="A1656" s="29">
        <v>45860</v>
      </c>
      <c r="B1656" s="39" t="s">
        <v>26</v>
      </c>
      <c r="C1656" s="31">
        <v>629899</v>
      </c>
      <c r="D1656" s="56">
        <v>9</v>
      </c>
      <c r="G1656">
        <f>_xlfn.XLOOKUP(Tanqueos[[#This Row],[PLACA]],[1]Hoja1!$A:$A,[1]Hoja1!$G:$G,0)</f>
        <v>17</v>
      </c>
      <c r="H1656" t="s">
        <v>228</v>
      </c>
    </row>
    <row r="1657" spans="1:8" ht="15" hidden="1" customHeight="1">
      <c r="A1657" s="29">
        <v>45860</v>
      </c>
      <c r="B1657" s="39" t="s">
        <v>134</v>
      </c>
      <c r="C1657" s="31">
        <v>437907</v>
      </c>
      <c r="D1657" s="56">
        <v>40</v>
      </c>
      <c r="G1657">
        <f>_xlfn.XLOOKUP(Tanqueos[[#This Row],[PLACA]],[1]Hoja1!$A:$A,[1]Hoja1!$G:$G,0)</f>
        <v>12</v>
      </c>
      <c r="H1657" t="s">
        <v>231</v>
      </c>
    </row>
    <row r="1658" spans="1:8" ht="15" hidden="1" customHeight="1">
      <c r="A1658" s="29">
        <f ca="1">IF(Tanqueos[[#This Row],[PLACA]]="","",IF(Tanqueos[[#This Row],[FECHA]]="",NOW(),Tanqueos[[#This Row],[FECHA]]))</f>
        <v>45861.11606226852</v>
      </c>
      <c r="B1658" s="39" t="s">
        <v>18</v>
      </c>
      <c r="C1658" s="31">
        <v>163648</v>
      </c>
      <c r="D1658" s="56">
        <v>8</v>
      </c>
      <c r="G1658">
        <f>_xlfn.XLOOKUP(Tanqueos[[#This Row],[PLACA]],[1]Hoja1!$A:$A,[1]Hoja1!$G:$G,0)</f>
        <v>42</v>
      </c>
      <c r="H1658" t="s">
        <v>268</v>
      </c>
    </row>
    <row r="1659" spans="1:8" ht="15" hidden="1" customHeight="1">
      <c r="A1659" s="29">
        <f ca="1">IF(Tanqueos[[#This Row],[PLACA]]="","",IF(Tanqueos[[#This Row],[FECHA]]="",NOW(),Tanqueos[[#This Row],[FECHA]]))</f>
        <v>45861.195527546297</v>
      </c>
      <c r="B1659" s="39" t="s">
        <v>145</v>
      </c>
      <c r="C1659" s="31">
        <v>211693</v>
      </c>
      <c r="D1659" s="56">
        <v>10</v>
      </c>
      <c r="E1659" t="s">
        <v>343</v>
      </c>
      <c r="G1659">
        <f>_xlfn.XLOOKUP(Tanqueos[[#This Row],[PLACA]],[1]Hoja1!$A:$A,[1]Hoja1!$G:$G,0)</f>
        <v>40</v>
      </c>
      <c r="H1659" t="s">
        <v>201</v>
      </c>
    </row>
    <row r="1660" spans="1:8" ht="15" hidden="1" customHeight="1">
      <c r="A1660" s="29">
        <f ca="1">IF(Tanqueos[[#This Row],[PLACA]]="","",IF(Tanqueos[[#This Row],[FECHA]]="",NOW(),Tanqueos[[#This Row],[FECHA]]))</f>
        <v>45861.244501504632</v>
      </c>
      <c r="B1660" s="39" t="s">
        <v>8</v>
      </c>
      <c r="C1660" s="31">
        <v>174806</v>
      </c>
      <c r="D1660" s="56">
        <v>10</v>
      </c>
      <c r="G1660">
        <f>_xlfn.XLOOKUP(Tanqueos[[#This Row],[PLACA]],[1]Hoja1!$A:$A,[1]Hoja1!$G:$G,0)</f>
        <v>42</v>
      </c>
      <c r="H1660" t="s">
        <v>288</v>
      </c>
    </row>
    <row r="1661" spans="1:8" ht="15" hidden="1" customHeight="1">
      <c r="A1661" s="29">
        <f ca="1">IF(Tanqueos[[#This Row],[PLACA]]="","",IF(Tanqueos[[#This Row],[FECHA]]="",NOW(),Tanqueos[[#This Row],[FECHA]]))</f>
        <v>45861.258115046294</v>
      </c>
      <c r="B1661" s="39" t="s">
        <v>148</v>
      </c>
      <c r="C1661" s="31">
        <v>197914</v>
      </c>
      <c r="D1661" s="56">
        <v>19</v>
      </c>
      <c r="G1661">
        <f>_xlfn.XLOOKUP(Tanqueos[[#This Row],[PLACA]],[1]Hoja1!$A:$A,[1]Hoja1!$G:$G,0)</f>
        <v>15</v>
      </c>
      <c r="H1661" t="s">
        <v>289</v>
      </c>
    </row>
    <row r="1662" spans="1:8" ht="15" hidden="1" customHeight="1">
      <c r="A1662" s="29">
        <f ca="1">IF(Tanqueos[[#This Row],[PLACA]]="","",IF(Tanqueos[[#This Row],[FECHA]]="",NOW(),Tanqueos[[#This Row],[FECHA]]))</f>
        <v>45861.262922337963</v>
      </c>
      <c r="B1662" s="39" t="s">
        <v>73</v>
      </c>
      <c r="C1662" s="31">
        <v>175722</v>
      </c>
      <c r="D1662" s="56">
        <v>10</v>
      </c>
      <c r="G1662">
        <f>_xlfn.XLOOKUP(Tanqueos[[#This Row],[PLACA]],[1]Hoja1!$A:$A,[1]Hoja1!$G:$G,0)</f>
        <v>38</v>
      </c>
      <c r="H1662" t="s">
        <v>175</v>
      </c>
    </row>
    <row r="1663" spans="1:8" ht="15" hidden="1" customHeight="1">
      <c r="A1663" s="29">
        <f ca="1">IF(Tanqueos[[#This Row],[PLACA]]="","",IF(Tanqueos[[#This Row],[FECHA]]="",NOW(),Tanqueos[[#This Row],[FECHA]]))</f>
        <v>45861.269868402778</v>
      </c>
      <c r="B1663" s="39" t="s">
        <v>21</v>
      </c>
      <c r="C1663" s="31">
        <v>65337</v>
      </c>
      <c r="D1663" s="56">
        <v>11</v>
      </c>
      <c r="G1663">
        <f>_xlfn.XLOOKUP(Tanqueos[[#This Row],[PLACA]],[1]Hoja1!$A:$A,[1]Hoja1!$G:$G,0)</f>
        <v>33</v>
      </c>
      <c r="H1663" t="s">
        <v>193</v>
      </c>
    </row>
    <row r="1664" spans="1:8" ht="15" hidden="1" customHeight="1">
      <c r="A1664" s="29">
        <f ca="1">IF(Tanqueos[[#This Row],[PLACA]]="","",IF(Tanqueos[[#This Row],[FECHA]]="",NOW(),Tanqueos[[#This Row],[FECHA]]))</f>
        <v>45861.282885879627</v>
      </c>
      <c r="B1664" s="39" t="s">
        <v>30</v>
      </c>
      <c r="C1664" s="31">
        <v>85190</v>
      </c>
      <c r="D1664" s="56">
        <v>7.1589999999999998</v>
      </c>
      <c r="G1664">
        <f>_xlfn.XLOOKUP(Tanqueos[[#This Row],[PLACA]],[1]Hoja1!$A:$A,[1]Hoja1!$G:$G,0)</f>
        <v>33</v>
      </c>
      <c r="H1664" t="s">
        <v>224</v>
      </c>
    </row>
    <row r="1665" spans="1:8" ht="15" hidden="1" customHeight="1">
      <c r="A1665" s="29">
        <f ca="1">IF(Tanqueos[[#This Row],[PLACA]]="","",IF(Tanqueos[[#This Row],[FECHA]]="",NOW(),Tanqueos[[#This Row],[FECHA]]))</f>
        <v>45861.293363425924</v>
      </c>
      <c r="B1665" s="39" t="s">
        <v>15</v>
      </c>
      <c r="C1665" s="31">
        <v>185222</v>
      </c>
      <c r="D1665" s="56">
        <v>36</v>
      </c>
      <c r="G1665">
        <f>_xlfn.XLOOKUP(Tanqueos[[#This Row],[PLACA]],[1]Hoja1!$A:$A,[1]Hoja1!$G:$G,0)</f>
        <v>16</v>
      </c>
      <c r="H1665" s="11" t="s">
        <v>254</v>
      </c>
    </row>
    <row r="1666" spans="1:8" ht="15" hidden="1" customHeight="1">
      <c r="A1666" s="29">
        <f ca="1">IF(Tanqueos[[#This Row],[PLACA]]="","",IF(Tanqueos[[#This Row],[FECHA]]="",NOW(),Tanqueos[[#This Row],[FECHA]]))</f>
        <v>45861.304502199077</v>
      </c>
      <c r="B1666" s="39" t="s">
        <v>17</v>
      </c>
      <c r="C1666" s="31">
        <v>647750</v>
      </c>
      <c r="D1666" s="56">
        <v>28</v>
      </c>
      <c r="G1666">
        <f>_xlfn.XLOOKUP(Tanqueos[[#This Row],[PLACA]],[1]Hoja1!$A:$A,[1]Hoja1!$G:$G,0)</f>
        <v>14</v>
      </c>
      <c r="H1666" t="s">
        <v>280</v>
      </c>
    </row>
    <row r="1667" spans="1:8" ht="15" hidden="1" customHeight="1">
      <c r="A1667" s="29">
        <f ca="1">IF(Tanqueos[[#This Row],[PLACA]]="","",IF(Tanqueos[[#This Row],[FECHA]]="",NOW(),Tanqueos[[#This Row],[FECHA]]))</f>
        <v>45861.305385069441</v>
      </c>
      <c r="B1667" s="39" t="s">
        <v>53</v>
      </c>
      <c r="C1667" s="31">
        <v>117636</v>
      </c>
      <c r="D1667" s="56">
        <v>18</v>
      </c>
      <c r="G1667">
        <f>_xlfn.XLOOKUP(Tanqueos[[#This Row],[PLACA]],[1]Hoja1!$A:$A,[1]Hoja1!$G:$G,0)</f>
        <v>20</v>
      </c>
      <c r="H1667" t="s">
        <v>251</v>
      </c>
    </row>
    <row r="1668" spans="1:8" ht="15" hidden="1" customHeight="1">
      <c r="A1668" s="29">
        <f ca="1">IF(Tanqueos[[#This Row],[PLACA]]="","",IF(Tanqueos[[#This Row],[FECHA]]="",NOW(),Tanqueos[[#This Row],[FECHA]]))</f>
        <v>45861.306576388888</v>
      </c>
      <c r="B1668" s="39" t="s">
        <v>29</v>
      </c>
      <c r="C1668" s="31">
        <v>416832</v>
      </c>
      <c r="D1668" s="56">
        <v>12</v>
      </c>
      <c r="G1668">
        <f>_xlfn.XLOOKUP(Tanqueos[[#This Row],[PLACA]],[1]Hoja1!$A:$A,[1]Hoja1!$G:$G,0)</f>
        <v>33</v>
      </c>
      <c r="H1668" t="s">
        <v>180</v>
      </c>
    </row>
    <row r="1669" spans="1:8" ht="15" hidden="1" customHeight="1">
      <c r="A1669" s="29">
        <f ca="1">IF(Tanqueos[[#This Row],[PLACA]]="","",IF(Tanqueos[[#This Row],[FECHA]]="",NOW(),Tanqueos[[#This Row],[FECHA]]))</f>
        <v>45861.309785185185</v>
      </c>
      <c r="B1669" s="39" t="s">
        <v>282</v>
      </c>
      <c r="C1669" s="31">
        <v>158670</v>
      </c>
      <c r="D1669" s="56">
        <v>10</v>
      </c>
      <c r="G1669">
        <f>_xlfn.XLOOKUP(Tanqueos[[#This Row],[PLACA]],[1]Hoja1!$A:$A,[1]Hoja1!$G:$G,0)</f>
        <v>38</v>
      </c>
      <c r="H1669" t="s">
        <v>300</v>
      </c>
    </row>
    <row r="1670" spans="1:8" ht="15" hidden="1" customHeight="1">
      <c r="A1670" s="29">
        <f ca="1">IF(Tanqueos[[#This Row],[PLACA]]="","",IF(Tanqueos[[#This Row],[FECHA]]="",NOW(),Tanqueos[[#This Row],[FECHA]]))</f>
        <v>45861.322625115739</v>
      </c>
      <c r="B1670" s="39" t="s">
        <v>65</v>
      </c>
      <c r="C1670" s="31">
        <v>67486</v>
      </c>
      <c r="D1670" s="56">
        <v>7</v>
      </c>
      <c r="E1670" t="s">
        <v>344</v>
      </c>
      <c r="G1670">
        <f>_xlfn.XLOOKUP(Tanqueos[[#This Row],[PLACA]],[1]Hoja1!$A:$A,[1]Hoja1!$G:$G,0)</f>
        <v>31</v>
      </c>
      <c r="H1670" t="s">
        <v>176</v>
      </c>
    </row>
    <row r="1671" spans="1:8" ht="15" hidden="1" customHeight="1">
      <c r="A1671" s="29">
        <f ca="1">IF(Tanqueos[[#This Row],[PLACA]]="","",IF(Tanqueos[[#This Row],[FECHA]]="",NOW(),Tanqueos[[#This Row],[FECHA]]))</f>
        <v>45861.32537766204</v>
      </c>
      <c r="B1671" s="39" t="s">
        <v>62</v>
      </c>
      <c r="C1671" s="31">
        <v>203064</v>
      </c>
      <c r="D1671" s="56">
        <v>9</v>
      </c>
      <c r="G1671">
        <f>_xlfn.XLOOKUP(Tanqueos[[#This Row],[PLACA]],[1]Hoja1!$A:$A,[1]Hoja1!$G:$G,0)</f>
        <v>39</v>
      </c>
      <c r="H1671" t="s">
        <v>234</v>
      </c>
    </row>
    <row r="1672" spans="1:8" ht="15" hidden="1" customHeight="1">
      <c r="A1672" s="29">
        <f ca="1">IF(Tanqueos[[#This Row],[PLACA]]="","",IF(Tanqueos[[#This Row],[FECHA]]="",NOW(),Tanqueos[[#This Row],[FECHA]]))</f>
        <v>45861.330866898148</v>
      </c>
      <c r="B1672" s="39" t="s">
        <v>20</v>
      </c>
      <c r="C1672" s="31">
        <v>207523</v>
      </c>
      <c r="D1672" s="56">
        <v>10</v>
      </c>
      <c r="G1672">
        <f>_xlfn.XLOOKUP(Tanqueos[[#This Row],[PLACA]],[1]Hoja1!$A:$A,[1]Hoja1!$G:$G,0)</f>
        <v>26</v>
      </c>
      <c r="H1672" s="11" t="s">
        <v>255</v>
      </c>
    </row>
    <row r="1673" spans="1:8" ht="15" hidden="1" customHeight="1">
      <c r="A1673" s="29">
        <f ca="1">IF(Tanqueos[[#This Row],[PLACA]]="","",IF(Tanqueos[[#This Row],[FECHA]]="",NOW(),Tanqueos[[#This Row],[FECHA]]))</f>
        <v>45861.356266319446</v>
      </c>
      <c r="B1673" s="39" t="s">
        <v>137</v>
      </c>
      <c r="C1673" s="31">
        <v>76408</v>
      </c>
      <c r="D1673" s="56">
        <v>4</v>
      </c>
      <c r="G1673">
        <f>_xlfn.XLOOKUP(Tanqueos[[#This Row],[PLACA]],[1]Hoja1!$A:$A,[1]Hoja1!$G:$G,0)</f>
        <v>33</v>
      </c>
      <c r="H1673" t="s">
        <v>250</v>
      </c>
    </row>
    <row r="1674" spans="1:8" ht="15" hidden="1" customHeight="1">
      <c r="A1674" s="29">
        <f ca="1">IF(Tanqueos[[#This Row],[PLACA]]="","",IF(Tanqueos[[#This Row],[FECHA]]="",NOW(),Tanqueos[[#This Row],[FECHA]]))</f>
        <v>45861.358971875001</v>
      </c>
      <c r="B1674" s="39" t="s">
        <v>63</v>
      </c>
      <c r="C1674" s="31">
        <v>16284</v>
      </c>
      <c r="D1674" s="56">
        <v>11</v>
      </c>
      <c r="G1674">
        <f>_xlfn.XLOOKUP(Tanqueos[[#This Row],[PLACA]],[1]Hoja1!$A:$A,[1]Hoja1!$G:$G,0)</f>
        <v>38</v>
      </c>
      <c r="H1674" s="11" t="s">
        <v>230</v>
      </c>
    </row>
    <row r="1675" spans="1:8" ht="15" hidden="1" customHeight="1">
      <c r="A1675" s="29">
        <f ca="1">IF(Tanqueos[[#This Row],[PLACA]]="","",IF(Tanqueos[[#This Row],[FECHA]]="",NOW(),Tanqueos[[#This Row],[FECHA]]))</f>
        <v>45861.385674074074</v>
      </c>
      <c r="B1675" s="39" t="s">
        <v>54</v>
      </c>
      <c r="C1675" s="31">
        <v>7782</v>
      </c>
      <c r="D1675" s="56">
        <v>7</v>
      </c>
      <c r="G1675">
        <f>_xlfn.XLOOKUP(Tanqueos[[#This Row],[PLACA]],[1]Hoja1!$A:$A,[1]Hoja1!$G:$G,0)</f>
        <v>31</v>
      </c>
      <c r="H1675" t="s">
        <v>235</v>
      </c>
    </row>
    <row r="1676" spans="1:8" ht="15" hidden="1" customHeight="1">
      <c r="A1676" s="29">
        <f ca="1">IF(Tanqueos[[#This Row],[PLACA]]="","",IF(Tanqueos[[#This Row],[FECHA]]="",NOW(),Tanqueos[[#This Row],[FECHA]]))</f>
        <v>45861.406936458334</v>
      </c>
      <c r="B1676" s="39" t="s">
        <v>32</v>
      </c>
      <c r="C1676" s="31">
        <v>41453</v>
      </c>
      <c r="D1676" s="56">
        <v>10</v>
      </c>
      <c r="E1676" t="s">
        <v>345</v>
      </c>
      <c r="G1676">
        <f>_xlfn.XLOOKUP(Tanqueos[[#This Row],[PLACA]],[1]Hoja1!$A:$A,[1]Hoja1!$G:$G,0)</f>
        <v>30</v>
      </c>
      <c r="H1676" t="s">
        <v>207</v>
      </c>
    </row>
    <row r="1677" spans="1:8" ht="15" hidden="1" customHeight="1">
      <c r="A1677" s="29">
        <f ca="1">IF(Tanqueos[[#This Row],[PLACA]]="","",IF(Tanqueos[[#This Row],[FECHA]]="",NOW(),Tanqueos[[#This Row],[FECHA]]))</f>
        <v>45861.410666319447</v>
      </c>
      <c r="B1677" s="39" t="s">
        <v>69</v>
      </c>
      <c r="C1677" s="31">
        <v>7043</v>
      </c>
      <c r="D1677" s="56">
        <v>4</v>
      </c>
      <c r="G1677">
        <f>_xlfn.XLOOKUP(Tanqueos[[#This Row],[PLACA]],[1]Hoja1!$A:$A,[1]Hoja1!$G:$G,0)</f>
        <v>35</v>
      </c>
      <c r="H1677" t="s">
        <v>273</v>
      </c>
    </row>
    <row r="1678" spans="1:8" ht="15" hidden="1" customHeight="1">
      <c r="A1678" s="29">
        <f ca="1">IF(Tanqueos[[#This Row],[PLACA]]="","",IF(Tanqueos[[#This Row],[FECHA]]="",NOW(),Tanqueos[[#This Row],[FECHA]]))</f>
        <v>45861.43514548611</v>
      </c>
      <c r="B1678" s="39" t="s">
        <v>72</v>
      </c>
      <c r="C1678" s="31">
        <v>301870</v>
      </c>
      <c r="D1678" s="56">
        <v>10</v>
      </c>
      <c r="G1678">
        <f>_xlfn.XLOOKUP(Tanqueos[[#This Row],[PLACA]],[1]Hoja1!$A:$A,[1]Hoja1!$G:$G,0)</f>
        <v>30</v>
      </c>
      <c r="H1678" s="11" t="s">
        <v>205</v>
      </c>
    </row>
    <row r="1679" spans="1:8" ht="15" hidden="1" customHeight="1">
      <c r="A1679" s="29">
        <f ca="1">IF(Tanqueos[[#This Row],[PLACA]]="","",IF(Tanqueos[[#This Row],[FECHA]]="",NOW(),Tanqueos[[#This Row],[FECHA]]))</f>
        <v>45861.457560069444</v>
      </c>
      <c r="B1679" s="39" t="s">
        <v>83</v>
      </c>
      <c r="C1679" s="32">
        <v>480544</v>
      </c>
      <c r="D1679" s="56">
        <v>13</v>
      </c>
      <c r="E1679" t="s">
        <v>346</v>
      </c>
      <c r="G1679">
        <f>_xlfn.XLOOKUP(Tanqueos[[#This Row],[PLACA]],[1]Hoja1!$A:$A,[1]Hoja1!$G:$G,0)</f>
        <v>12</v>
      </c>
      <c r="H1679" t="s">
        <v>234</v>
      </c>
    </row>
    <row r="1680" spans="1:8" ht="15" hidden="1" customHeight="1">
      <c r="A1680" s="29">
        <f ca="1">IF(Tanqueos[[#This Row],[PLACA]]="","",IF(Tanqueos[[#This Row],[FECHA]]="",NOW(),Tanqueos[[#This Row],[FECHA]]))</f>
        <v>45861.460188657409</v>
      </c>
      <c r="B1680" s="39" t="s">
        <v>10</v>
      </c>
      <c r="C1680" s="31">
        <v>147057</v>
      </c>
      <c r="D1680" s="56">
        <v>8</v>
      </c>
      <c r="G1680">
        <f>_xlfn.XLOOKUP(Tanqueos[[#This Row],[PLACA]],[1]Hoja1!$A:$A,[1]Hoja1!$G:$G,0)</f>
        <v>40</v>
      </c>
      <c r="H1680" t="s">
        <v>177</v>
      </c>
    </row>
    <row r="1681" spans="1:8" ht="15" hidden="1" customHeight="1">
      <c r="A1681" s="29">
        <f ca="1">IF(Tanqueos[[#This Row],[PLACA]]="","",IF(Tanqueos[[#This Row],[FECHA]]="",NOW(),Tanqueos[[#This Row],[FECHA]]))</f>
        <v>45861.486380324073</v>
      </c>
      <c r="B1681" s="39" t="s">
        <v>16</v>
      </c>
      <c r="C1681" s="31">
        <v>215381</v>
      </c>
      <c r="D1681" s="56">
        <v>6</v>
      </c>
      <c r="G1681">
        <f>_xlfn.XLOOKUP(Tanqueos[[#This Row],[PLACA]],[1]Hoja1!$A:$A,[1]Hoja1!$G:$G,0)</f>
        <v>33</v>
      </c>
      <c r="H1681" t="s">
        <v>219</v>
      </c>
    </row>
    <row r="1682" spans="1:8" ht="15" hidden="1" customHeight="1">
      <c r="A1682" s="29">
        <f ca="1">IF(Tanqueos[[#This Row],[PLACA]]="","",IF(Tanqueos[[#This Row],[FECHA]]="",NOW(),Tanqueos[[#This Row],[FECHA]]))</f>
        <v>45861.497973726851</v>
      </c>
      <c r="B1682" s="39" t="s">
        <v>56</v>
      </c>
      <c r="C1682" s="31">
        <v>11886</v>
      </c>
      <c r="D1682" s="56">
        <v>4</v>
      </c>
      <c r="G1682">
        <f>_xlfn.XLOOKUP(Tanqueos[[#This Row],[PLACA]],[1]Hoja1!$A:$A,[1]Hoja1!$G:$G,0)</f>
        <v>33</v>
      </c>
      <c r="H1682" t="s">
        <v>258</v>
      </c>
    </row>
    <row r="1683" spans="1:8" ht="15" hidden="1" customHeight="1">
      <c r="A1683" s="29">
        <f ca="1">IF(Tanqueos[[#This Row],[PLACA]]="","",IF(Tanqueos[[#This Row],[FECHA]]="",NOW(),Tanqueos[[#This Row],[FECHA]]))</f>
        <v>45861.530309606482</v>
      </c>
      <c r="B1683" s="39" t="s">
        <v>45</v>
      </c>
      <c r="C1683" s="31">
        <v>170800</v>
      </c>
      <c r="D1683" s="56">
        <v>8</v>
      </c>
      <c r="G1683">
        <f>_xlfn.XLOOKUP(Tanqueos[[#This Row],[PLACA]],[1]Hoja1!$A:$A,[1]Hoja1!$G:$G,0)</f>
        <v>29</v>
      </c>
      <c r="H1683" t="s">
        <v>197</v>
      </c>
    </row>
    <row r="1684" spans="1:8" ht="15" hidden="1" customHeight="1">
      <c r="A1684" s="29">
        <f ca="1">IF(Tanqueos[[#This Row],[PLACA]]="","",IF(Tanqueos[[#This Row],[FECHA]]="",NOW(),Tanqueos[[#This Row],[FECHA]]))</f>
        <v>45861.535665740739</v>
      </c>
      <c r="B1684" s="39" t="s">
        <v>59</v>
      </c>
      <c r="C1684" s="31">
        <v>279315</v>
      </c>
      <c r="D1684" s="56">
        <v>5</v>
      </c>
      <c r="E1684" t="s">
        <v>347</v>
      </c>
      <c r="G1684">
        <f>_xlfn.XLOOKUP(Tanqueos[[#This Row],[PLACA]],[1]Hoja1!$A:$A,[1]Hoja1!$G:$G,0)</f>
        <v>28</v>
      </c>
      <c r="H1684" t="s">
        <v>293</v>
      </c>
    </row>
    <row r="1685" spans="1:8" ht="15" hidden="1" customHeight="1">
      <c r="A1685" s="29">
        <f ca="1">IF(Tanqueos[[#This Row],[PLACA]]="","",IF(Tanqueos[[#This Row],[FECHA]]="",NOW(),Tanqueos[[#This Row],[FECHA]]))</f>
        <v>45861.538463078701</v>
      </c>
      <c r="B1685" s="39" t="s">
        <v>28</v>
      </c>
      <c r="C1685" s="31">
        <v>220784</v>
      </c>
      <c r="D1685" s="56">
        <v>7</v>
      </c>
      <c r="G1685">
        <f>_xlfn.XLOOKUP(Tanqueos[[#This Row],[PLACA]],[1]Hoja1!$A:$A,[1]Hoja1!$G:$G,0)</f>
        <v>43</v>
      </c>
      <c r="H1685" t="s">
        <v>221</v>
      </c>
    </row>
    <row r="1686" spans="1:8" ht="15" hidden="1" customHeight="1">
      <c r="A1686" s="29">
        <f ca="1">IF(Tanqueos[[#This Row],[PLACA]]="","",IF(Tanqueos[[#This Row],[FECHA]]="",NOW(),Tanqueos[[#This Row],[FECHA]]))</f>
        <v>45861.56856886574</v>
      </c>
      <c r="B1686" s="39" t="s">
        <v>110</v>
      </c>
      <c r="D1686" s="56">
        <v>13</v>
      </c>
      <c r="E1686" t="s">
        <v>348</v>
      </c>
      <c r="G1686">
        <f>_xlfn.XLOOKUP(Tanqueos[[#This Row],[PLACA]],[1]Hoja1!$A:$A,[1]Hoja1!$G:$G,0)</f>
        <v>19</v>
      </c>
      <c r="H1686" t="s">
        <v>349</v>
      </c>
    </row>
    <row r="1687" spans="1:8" ht="15" hidden="1" customHeight="1">
      <c r="A1687" s="29">
        <f ca="1">IF(Tanqueos[[#This Row],[PLACA]]="","",IF(Tanqueos[[#This Row],[FECHA]]="",NOW(),Tanqueos[[#This Row],[FECHA]]))</f>
        <v>45861.569122106484</v>
      </c>
      <c r="B1687" s="39" t="s">
        <v>25</v>
      </c>
      <c r="C1687" s="31">
        <v>240566</v>
      </c>
      <c r="D1687" s="56">
        <v>9</v>
      </c>
      <c r="G1687">
        <f>_xlfn.XLOOKUP(Tanqueos[[#This Row],[PLACA]],[1]Hoja1!$A:$A,[1]Hoja1!$G:$G,0)</f>
        <v>33</v>
      </c>
      <c r="H1687" t="s">
        <v>196</v>
      </c>
    </row>
    <row r="1688" spans="1:8" ht="15" hidden="1" customHeight="1">
      <c r="A1688" s="29">
        <f ca="1">IF(Tanqueos[[#This Row],[PLACA]]="","",IF(Tanqueos[[#This Row],[FECHA]]="",NOW(),Tanqueos[[#This Row],[FECHA]]))</f>
        <v>45861.585023263891</v>
      </c>
      <c r="B1688" s="39" t="s">
        <v>12</v>
      </c>
      <c r="C1688" s="31">
        <v>60150</v>
      </c>
      <c r="D1688" s="56">
        <v>11.683999999999999</v>
      </c>
      <c r="E1688" t="s">
        <v>272</v>
      </c>
      <c r="G1688">
        <f>_xlfn.XLOOKUP(Tanqueos[[#This Row],[PLACA]],[1]Hoja1!$A:$A,[1]Hoja1!$G:$G,0)</f>
        <v>33</v>
      </c>
      <c r="H1688" s="11" t="s">
        <v>256</v>
      </c>
    </row>
    <row r="1689" spans="1:8" ht="15" hidden="1" customHeight="1">
      <c r="A1689" s="29">
        <f ca="1">IF(Tanqueos[[#This Row],[PLACA]]="","",IF(Tanqueos[[#This Row],[FECHA]]="",NOW(),Tanqueos[[#This Row],[FECHA]]))</f>
        <v>45861.600539699073</v>
      </c>
      <c r="B1689" s="39" t="s">
        <v>67</v>
      </c>
      <c r="C1689" s="31">
        <v>999199</v>
      </c>
      <c r="D1689" s="56">
        <v>18.263999999999999</v>
      </c>
      <c r="E1689" t="s">
        <v>272</v>
      </c>
      <c r="G1689">
        <f>_xlfn.XLOOKUP(Tanqueos[[#This Row],[PLACA]],[1]Hoja1!$A:$A,[1]Hoja1!$G:$G,0)</f>
        <v>19</v>
      </c>
      <c r="H1689" t="s">
        <v>303</v>
      </c>
    </row>
    <row r="1690" spans="1:8" ht="15" hidden="1" customHeight="1">
      <c r="A1690" s="29">
        <f ca="1">IF(Tanqueos[[#This Row],[PLACA]]="","",IF(Tanqueos[[#This Row],[FECHA]]="",NOW(),Tanqueos[[#This Row],[FECHA]]))</f>
        <v>45861.604725231482</v>
      </c>
      <c r="B1690" s="39" t="s">
        <v>44</v>
      </c>
      <c r="C1690" s="31">
        <v>6443</v>
      </c>
      <c r="D1690" s="56">
        <v>7</v>
      </c>
      <c r="G1690">
        <f>_xlfn.XLOOKUP(Tanqueos[[#This Row],[PLACA]],[1]Hoja1!$A:$A,[1]Hoja1!$G:$G,0)</f>
        <v>35</v>
      </c>
      <c r="H1690" t="s">
        <v>189</v>
      </c>
    </row>
    <row r="1691" spans="1:8" ht="15" hidden="1" customHeight="1">
      <c r="A1691" s="29">
        <f ca="1">IF(Tanqueos[[#This Row],[PLACA]]="","",IF(Tanqueos[[#This Row],[FECHA]]="",NOW(),Tanqueos[[#This Row],[FECHA]]))</f>
        <v>45861.617097569448</v>
      </c>
      <c r="B1691" s="39" t="s">
        <v>26</v>
      </c>
      <c r="C1691" s="31">
        <v>630061</v>
      </c>
      <c r="D1691" s="56">
        <v>10</v>
      </c>
      <c r="G1691">
        <f>_xlfn.XLOOKUP(Tanqueos[[#This Row],[PLACA]],[1]Hoja1!$A:$A,[1]Hoja1!$G:$G,0)</f>
        <v>17</v>
      </c>
      <c r="H1691" t="s">
        <v>228</v>
      </c>
    </row>
    <row r="1692" spans="1:8" ht="15" hidden="1" customHeight="1">
      <c r="A1692" s="29">
        <f ca="1">IF(Tanqueos[[#This Row],[PLACA]]="","",IF(Tanqueos[[#This Row],[FECHA]]="",NOW(),Tanqueos[[#This Row],[FECHA]]))</f>
        <v>45861.61794074074</v>
      </c>
      <c r="B1692" s="39" t="s">
        <v>232</v>
      </c>
      <c r="C1692" s="31">
        <v>343963</v>
      </c>
      <c r="D1692" s="56">
        <v>15</v>
      </c>
      <c r="G1692">
        <f>_xlfn.XLOOKUP(Tanqueos[[#This Row],[PLACA]],[1]Hoja1!$A:$A,[1]Hoja1!$G:$G,0)</f>
        <v>33</v>
      </c>
      <c r="H1692" s="11" t="s">
        <v>243</v>
      </c>
    </row>
    <row r="1693" spans="1:8" ht="15" hidden="1" customHeight="1">
      <c r="A1693" s="29">
        <f ca="1">IF(Tanqueos[[#This Row],[PLACA]]="","",IF(Tanqueos[[#This Row],[FECHA]]="",NOW(),Tanqueos[[#This Row],[FECHA]]))</f>
        <v>45861.621680902776</v>
      </c>
      <c r="B1693" s="39" t="s">
        <v>99</v>
      </c>
      <c r="C1693" s="31">
        <v>18957</v>
      </c>
      <c r="D1693" s="56">
        <v>9</v>
      </c>
      <c r="G1693">
        <f>_xlfn.XLOOKUP(Tanqueos[[#This Row],[PLACA]],[1]Hoja1!$A:$A,[1]Hoja1!$G:$G,0)</f>
        <v>32</v>
      </c>
      <c r="H1693" t="s">
        <v>274</v>
      </c>
    </row>
    <row r="1694" spans="1:8" ht="15" hidden="1" customHeight="1">
      <c r="A1694" s="29">
        <f ca="1">IF(Tanqueos[[#This Row],[PLACA]]="","",IF(Tanqueos[[#This Row],[FECHA]]="",NOW(),Tanqueos[[#This Row],[FECHA]]))</f>
        <v>45861.637192824077</v>
      </c>
      <c r="B1694" s="39" t="s">
        <v>281</v>
      </c>
      <c r="C1694" s="31">
        <v>63522</v>
      </c>
      <c r="D1694" s="56">
        <v>11.445</v>
      </c>
      <c r="E1694" t="s">
        <v>272</v>
      </c>
      <c r="G1694">
        <f>_xlfn.XLOOKUP(Tanqueos[[#This Row],[PLACA]],[1]Hoja1!$A:$A,[1]Hoja1!$G:$G,0)</f>
        <v>33</v>
      </c>
      <c r="H1694" t="s">
        <v>199</v>
      </c>
    </row>
    <row r="1695" spans="1:8" ht="15" hidden="1" customHeight="1">
      <c r="A1695" s="29">
        <f ca="1">IF(Tanqueos[[#This Row],[PLACA]]="","",IF(Tanqueos[[#This Row],[FECHA]]="",NOW(),Tanqueos[[#This Row],[FECHA]]))</f>
        <v>45861.660474884258</v>
      </c>
      <c r="B1695" s="39" t="s">
        <v>97</v>
      </c>
      <c r="C1695" s="31">
        <v>253284</v>
      </c>
      <c r="D1695" s="56">
        <v>6.1710000000000003</v>
      </c>
      <c r="E1695" t="s">
        <v>272</v>
      </c>
      <c r="G1695">
        <f>_xlfn.XLOOKUP(Tanqueos[[#This Row],[PLACA]],[1]Hoja1!$A:$A,[1]Hoja1!$G:$G,0)</f>
        <v>28</v>
      </c>
    </row>
    <row r="1696" spans="1:8" ht="15" hidden="1" customHeight="1">
      <c r="A1696" s="29">
        <f ca="1">IF(Tanqueos[[#This Row],[PLACA]]="","",IF(Tanqueos[[#This Row],[FECHA]]="",NOW(),Tanqueos[[#This Row],[FECHA]]))</f>
        <v>45861.662353009262</v>
      </c>
      <c r="B1696" s="39" t="s">
        <v>38</v>
      </c>
      <c r="C1696" s="31">
        <v>454125</v>
      </c>
      <c r="D1696" s="56">
        <v>30</v>
      </c>
      <c r="G1696">
        <f>_xlfn.XLOOKUP(Tanqueos[[#This Row],[PLACA]],[1]Hoja1!$A:$A,[1]Hoja1!$G:$G,0)</f>
        <v>15</v>
      </c>
      <c r="H1696" t="s">
        <v>181</v>
      </c>
    </row>
    <row r="1697" spans="1:8" ht="15" hidden="1" customHeight="1">
      <c r="A1697" s="29">
        <f ca="1">IF(Tanqueos[[#This Row],[PLACA]]="","",IF(Tanqueos[[#This Row],[FECHA]]="",NOW(),Tanqueos[[#This Row],[FECHA]]))</f>
        <v>45861.664243402774</v>
      </c>
      <c r="B1697" s="39" t="s">
        <v>156</v>
      </c>
      <c r="C1697" s="31">
        <v>106494</v>
      </c>
      <c r="D1697" s="56">
        <v>7</v>
      </c>
      <c r="G1697">
        <f>_xlfn.XLOOKUP(Tanqueos[[#This Row],[PLACA]],[1]Hoja1!$A:$A,[1]Hoja1!$G:$G,0)</f>
        <v>35</v>
      </c>
      <c r="H1697" t="s">
        <v>253</v>
      </c>
    </row>
    <row r="1698" spans="1:8" ht="15" hidden="1" customHeight="1">
      <c r="A1698" s="29">
        <f ca="1">IF(Tanqueos[[#This Row],[PLACA]]="","",IF(Tanqueos[[#This Row],[FECHA]]="",NOW(),Tanqueos[[#This Row],[FECHA]]))</f>
        <v>45861.669369907409</v>
      </c>
      <c r="B1698" s="39" t="s">
        <v>331</v>
      </c>
      <c r="C1698" s="31">
        <v>336456</v>
      </c>
      <c r="D1698" s="56">
        <v>15</v>
      </c>
      <c r="G1698">
        <f>_xlfn.XLOOKUP(Tanqueos[[#This Row],[PLACA]],[1]Hoja1!$A:$A,[1]Hoja1!$G:$G,0)</f>
        <v>19</v>
      </c>
      <c r="H1698" s="11" t="s">
        <v>260</v>
      </c>
    </row>
    <row r="1699" spans="1:8" ht="15" hidden="1" customHeight="1">
      <c r="A1699" s="29">
        <f ca="1">IF(Tanqueos[[#This Row],[PLACA]]="","",IF(Tanqueos[[#This Row],[FECHA]]="",NOW(),Tanqueos[[#This Row],[FECHA]]))</f>
        <v>45861.67826226852</v>
      </c>
      <c r="B1699" s="39" t="s">
        <v>53</v>
      </c>
      <c r="C1699" s="31">
        <v>117636</v>
      </c>
      <c r="D1699" s="56">
        <v>18</v>
      </c>
      <c r="G1699">
        <f>_xlfn.XLOOKUP(Tanqueos[[#This Row],[PLACA]],[1]Hoja1!$A:$A,[1]Hoja1!$G:$G,0)</f>
        <v>20</v>
      </c>
      <c r="H1699" t="s">
        <v>244</v>
      </c>
    </row>
    <row r="1700" spans="1:8" ht="15" hidden="1" customHeight="1">
      <c r="A1700" s="29">
        <f ca="1">IF(Tanqueos[[#This Row],[PLACA]]="","",IF(Tanqueos[[#This Row],[FECHA]]="",NOW(),Tanqueos[[#This Row],[FECHA]]))</f>
        <v>45861.68935439815</v>
      </c>
      <c r="B1700" s="39" t="s">
        <v>70</v>
      </c>
      <c r="C1700" s="31">
        <v>239622</v>
      </c>
      <c r="D1700" s="56">
        <v>6</v>
      </c>
      <c r="G1700">
        <f>_xlfn.XLOOKUP(Tanqueos[[#This Row],[PLACA]],[1]Hoja1!$A:$A,[1]Hoja1!$G:$G,0)</f>
        <v>33</v>
      </c>
      <c r="H1700" t="s">
        <v>247</v>
      </c>
    </row>
    <row r="1701" spans="1:8" ht="15" hidden="1" customHeight="1">
      <c r="A1701" s="29">
        <f ca="1">IF(Tanqueos[[#This Row],[PLACA]]="","",IF(Tanqueos[[#This Row],[FECHA]]="",NOW(),Tanqueos[[#This Row],[FECHA]]))</f>
        <v>45861.695483680553</v>
      </c>
      <c r="B1701" s="39" t="s">
        <v>93</v>
      </c>
      <c r="C1701" s="31">
        <v>410737</v>
      </c>
      <c r="D1701" s="56">
        <v>6</v>
      </c>
      <c r="G1701">
        <f>_xlfn.XLOOKUP(Tanqueos[[#This Row],[PLACA]],[1]Hoja1!$A:$A,[1]Hoja1!$G:$G,0)</f>
        <v>30</v>
      </c>
      <c r="H1701" t="s">
        <v>203</v>
      </c>
    </row>
    <row r="1702" spans="1:8" ht="15" customHeight="1">
      <c r="A1702" s="29">
        <f ca="1">IF(Tanqueos[[#This Row],[PLACA]]="","",IF(Tanqueos[[#This Row],[FECHA]]="",NOW(),Tanqueos[[#This Row],[FECHA]]))</f>
        <v>45861.700923495373</v>
      </c>
      <c r="B1702" s="39" t="s">
        <v>49</v>
      </c>
      <c r="C1702" s="31">
        <v>57683</v>
      </c>
      <c r="D1702" s="56">
        <v>8</v>
      </c>
      <c r="G1702">
        <f>_xlfn.XLOOKUP(Tanqueos[[#This Row],[PLACA]],[1]Hoja1!$A:$A,[1]Hoja1!$G:$G,0)</f>
        <v>35</v>
      </c>
      <c r="H1702" t="s">
        <v>239</v>
      </c>
    </row>
    <row r="1703" spans="1:8" ht="15" hidden="1" customHeight="1">
      <c r="A1703" s="29">
        <f ca="1">IF(Tanqueos[[#This Row],[PLACA]]="","",IF(Tanqueos[[#This Row],[FECHA]]="",NOW(),Tanqueos[[#This Row],[FECHA]]))</f>
        <v>45861.714921296298</v>
      </c>
      <c r="B1703" s="39" t="s">
        <v>114</v>
      </c>
      <c r="C1703" s="31">
        <v>440970</v>
      </c>
      <c r="D1703" s="56">
        <v>7</v>
      </c>
      <c r="G1703">
        <f>_xlfn.XLOOKUP(Tanqueos[[#This Row],[PLACA]],[1]Hoja1!$A:$A,[1]Hoja1!$G:$G,0)</f>
        <v>33</v>
      </c>
      <c r="H1703" s="11" t="s">
        <v>264</v>
      </c>
    </row>
    <row r="1704" spans="1:8" ht="15" hidden="1" customHeight="1">
      <c r="A1704" s="29">
        <f ca="1">IF(Tanqueos[[#This Row],[PLACA]]="","",IF(Tanqueos[[#This Row],[FECHA]]="",NOW(),Tanqueos[[#This Row],[FECHA]]))</f>
        <v>45861.719515046294</v>
      </c>
      <c r="B1704" s="39" t="s">
        <v>134</v>
      </c>
      <c r="C1704" s="31">
        <v>438388</v>
      </c>
      <c r="D1704" s="56">
        <v>40</v>
      </c>
      <c r="G1704">
        <f>_xlfn.XLOOKUP(Tanqueos[[#This Row],[PLACA]],[1]Hoja1!$A:$A,[1]Hoja1!$G:$G,0)</f>
        <v>12</v>
      </c>
      <c r="H1704" t="s">
        <v>231</v>
      </c>
    </row>
    <row r="1705" spans="1:8" ht="15" hidden="1" customHeight="1">
      <c r="A1705" s="29">
        <f ca="1">IF(Tanqueos[[#This Row],[PLACA]]="","",IF(Tanqueos[[#This Row],[FECHA]]="",NOW(),Tanqueos[[#This Row],[FECHA]]))</f>
        <v>45861.72079039352</v>
      </c>
      <c r="B1705" s="39" t="s">
        <v>148</v>
      </c>
      <c r="C1705" s="31">
        <v>198202</v>
      </c>
      <c r="D1705" s="56">
        <v>19</v>
      </c>
      <c r="G1705">
        <f>_xlfn.XLOOKUP(Tanqueos[[#This Row],[PLACA]],[1]Hoja1!$A:$A,[1]Hoja1!$G:$G,0)</f>
        <v>15</v>
      </c>
      <c r="H1705" t="s">
        <v>316</v>
      </c>
    </row>
    <row r="1706" spans="1:8" ht="15" hidden="1" customHeight="1">
      <c r="A1706" s="29">
        <f ca="1">IF(Tanqueos[[#This Row],[PLACA]]="","",IF(Tanqueos[[#This Row],[FECHA]]="",NOW(),Tanqueos[[#This Row],[FECHA]]))</f>
        <v>45861.721746643518</v>
      </c>
      <c r="B1706" s="39" t="s">
        <v>35</v>
      </c>
      <c r="C1706" s="31">
        <v>62755</v>
      </c>
      <c r="D1706" s="56">
        <v>10.442</v>
      </c>
      <c r="G1706">
        <f>_xlfn.XLOOKUP(Tanqueos[[#This Row],[PLACA]],[1]Hoja1!$A:$A,[1]Hoja1!$G:$G,0)</f>
        <v>35</v>
      </c>
      <c r="H1706" t="s">
        <v>301</v>
      </c>
    </row>
    <row r="1707" spans="1:8" ht="15" hidden="1" customHeight="1">
      <c r="A1707" s="29">
        <f ca="1">IF(Tanqueos[[#This Row],[PLACA]]="","",IF(Tanqueos[[#This Row],[FECHA]]="",NOW(),Tanqueos[[#This Row],[FECHA]]))</f>
        <v>45861.730042824071</v>
      </c>
      <c r="B1707" s="39" t="s">
        <v>48</v>
      </c>
      <c r="C1707" s="31">
        <v>8303</v>
      </c>
      <c r="D1707" s="56">
        <v>8</v>
      </c>
      <c r="G1707">
        <f>_xlfn.XLOOKUP(Tanqueos[[#This Row],[PLACA]],[1]Hoja1!$A:$A,[1]Hoja1!$G:$G,0)</f>
        <v>38</v>
      </c>
      <c r="H1707" t="s">
        <v>246</v>
      </c>
    </row>
    <row r="1708" spans="1:8" ht="15" hidden="1" customHeight="1">
      <c r="A1708" s="29">
        <f ca="1">IF(Tanqueos[[#This Row],[PLACA]]="","",IF(Tanqueos[[#This Row],[FECHA]]="",NOW(),Tanqueos[[#This Row],[FECHA]]))</f>
        <v>45861.74004837963</v>
      </c>
      <c r="B1708" s="39" t="s">
        <v>33</v>
      </c>
      <c r="C1708" s="31">
        <v>316881</v>
      </c>
      <c r="D1708" s="56">
        <v>12</v>
      </c>
      <c r="G1708">
        <f>_xlfn.XLOOKUP(Tanqueos[[#This Row],[PLACA]],[1]Hoja1!$A:$A,[1]Hoja1!$G:$G,0)</f>
        <v>21</v>
      </c>
      <c r="H1708" t="s">
        <v>292</v>
      </c>
    </row>
    <row r="1709" spans="1:8" ht="15" hidden="1" customHeight="1">
      <c r="A1709" s="29">
        <f ca="1">IF(Tanqueos[[#This Row],[PLACA]]="","",IF(Tanqueos[[#This Row],[FECHA]]="",NOW(),Tanqueos[[#This Row],[FECHA]]))</f>
        <v>45861.741090856478</v>
      </c>
      <c r="B1709" s="39" t="s">
        <v>62</v>
      </c>
      <c r="C1709" s="31">
        <v>203286</v>
      </c>
      <c r="D1709" s="56">
        <v>6</v>
      </c>
      <c r="G1709">
        <f>_xlfn.XLOOKUP(Tanqueos[[#This Row],[PLACA]],[1]Hoja1!$A:$A,[1]Hoja1!$G:$G,0)</f>
        <v>39</v>
      </c>
      <c r="H1709" s="11" t="s">
        <v>227</v>
      </c>
    </row>
    <row r="1710" spans="1:8" ht="15" hidden="1" customHeight="1">
      <c r="A1710" s="29">
        <f ca="1">IF(Tanqueos[[#This Row],[PLACA]]="","",IF(Tanqueos[[#This Row],[FECHA]]="",NOW(),Tanqueos[[#This Row],[FECHA]]))</f>
        <v>45861.746033912037</v>
      </c>
      <c r="B1710" s="39" t="s">
        <v>24</v>
      </c>
      <c r="C1710" s="31">
        <v>101333</v>
      </c>
      <c r="D1710" s="56">
        <v>7.1639999999999997</v>
      </c>
      <c r="E1710" t="s">
        <v>272</v>
      </c>
      <c r="G1710">
        <f>_xlfn.XLOOKUP(Tanqueos[[#This Row],[PLACA]],[1]Hoja1!$A:$A,[1]Hoja1!$G:$G,0)</f>
        <v>33</v>
      </c>
      <c r="H1710" t="s">
        <v>320</v>
      </c>
    </row>
    <row r="1711" spans="1:8" ht="15" hidden="1" customHeight="1">
      <c r="A1711" s="29">
        <f ca="1">IF(Tanqueos[[#This Row],[PLACA]]="","",IF(Tanqueos[[#This Row],[FECHA]]="",NOW(),Tanqueos[[#This Row],[FECHA]]))</f>
        <v>45861.750039120372</v>
      </c>
      <c r="B1711" s="39" t="s">
        <v>11</v>
      </c>
      <c r="C1711" s="31">
        <v>57657</v>
      </c>
      <c r="D1711" s="56">
        <v>9</v>
      </c>
      <c r="G1711">
        <f>_xlfn.XLOOKUP(Tanqueos[[#This Row],[PLACA]],[1]Hoja1!$A:$A,[1]Hoja1!$G:$G,0)</f>
        <v>35</v>
      </c>
      <c r="H1711" t="s">
        <v>248</v>
      </c>
    </row>
    <row r="1712" spans="1:8" ht="15" hidden="1" customHeight="1">
      <c r="A1712" s="29">
        <f ca="1">IF(Tanqueos[[#This Row],[PLACA]]="","",IF(Tanqueos[[#This Row],[FECHA]]="",NOW(),Tanqueos[[#This Row],[FECHA]]))</f>
        <v>45861.753798726852</v>
      </c>
      <c r="B1712" s="39" t="s">
        <v>40</v>
      </c>
      <c r="C1712" s="31">
        <v>145171</v>
      </c>
      <c r="D1712" s="56">
        <v>6</v>
      </c>
      <c r="G1712">
        <f>_xlfn.XLOOKUP(Tanqueos[[#This Row],[PLACA]],[1]Hoja1!$A:$A,[1]Hoja1!$G:$G,0)</f>
        <v>33</v>
      </c>
      <c r="H1712" s="11" t="s">
        <v>259</v>
      </c>
    </row>
    <row r="1713" spans="1:8" ht="15" hidden="1" customHeight="1">
      <c r="A1713" s="29">
        <f ca="1">IF(Tanqueos[[#This Row],[PLACA]]="","",IF(Tanqueos[[#This Row],[FECHA]]="",NOW(),Tanqueos[[#This Row],[FECHA]]))</f>
        <v>45861.762565393517</v>
      </c>
      <c r="B1713" s="39" t="s">
        <v>72</v>
      </c>
      <c r="C1713" s="31">
        <v>302113</v>
      </c>
      <c r="D1713" s="56">
        <v>9</v>
      </c>
      <c r="G1713">
        <f>_xlfn.XLOOKUP(Tanqueos[[#This Row],[PLACA]],[1]Hoja1!$A:$A,[1]Hoja1!$G:$G,0)</f>
        <v>30</v>
      </c>
      <c r="H1713" t="s">
        <v>205</v>
      </c>
    </row>
    <row r="1714" spans="1:8" ht="15" hidden="1" customHeight="1">
      <c r="A1714" s="29">
        <f ca="1">IF(Tanqueos[[#This Row],[PLACA]]="","",IF(Tanqueos[[#This Row],[FECHA]]="",NOW(),Tanqueos[[#This Row],[FECHA]]))</f>
        <v>45861.769623958331</v>
      </c>
      <c r="B1714" s="39" t="s">
        <v>27</v>
      </c>
      <c r="C1714" s="31">
        <v>200991</v>
      </c>
      <c r="D1714" s="56">
        <v>13.42</v>
      </c>
      <c r="E1714" t="s">
        <v>218</v>
      </c>
      <c r="G1714">
        <f>_xlfn.XLOOKUP(Tanqueos[[#This Row],[PLACA]],[1]Hoja1!$A:$A,[1]Hoja1!$G:$G,0)</f>
        <v>35</v>
      </c>
      <c r="H1714" t="s">
        <v>261</v>
      </c>
    </row>
    <row r="1715" spans="1:8" ht="15" hidden="1" customHeight="1">
      <c r="A1715" s="29">
        <f ca="1">IF(Tanqueos[[#This Row],[PLACA]]="","",IF(Tanqueos[[#This Row],[FECHA]]="",NOW(),Tanqueos[[#This Row],[FECHA]]))</f>
        <v>45861.77992361111</v>
      </c>
      <c r="B1715" s="39" t="s">
        <v>55</v>
      </c>
      <c r="C1715" s="31">
        <v>204224</v>
      </c>
      <c r="D1715" s="56">
        <v>10</v>
      </c>
      <c r="G1715">
        <f>_xlfn.XLOOKUP(Tanqueos[[#This Row],[PLACA]],[1]Hoja1!$A:$A,[1]Hoja1!$G:$G,0)</f>
        <v>38</v>
      </c>
      <c r="H1715" t="s">
        <v>265</v>
      </c>
    </row>
    <row r="1716" spans="1:8" ht="15" hidden="1" customHeight="1">
      <c r="A1716" s="29">
        <f ca="1">IF(Tanqueos[[#This Row],[PLACA]]="","",IF(Tanqueos[[#This Row],[FECHA]]="",NOW(),Tanqueos[[#This Row],[FECHA]]))</f>
        <v>45861.795695601853</v>
      </c>
      <c r="B1716" s="39" t="s">
        <v>36</v>
      </c>
      <c r="C1716" s="31">
        <v>96369</v>
      </c>
      <c r="D1716" s="56">
        <v>8</v>
      </c>
      <c r="G1716">
        <f>_xlfn.XLOOKUP(Tanqueos[[#This Row],[PLACA]],[1]Hoja1!$A:$A,[1]Hoja1!$G:$G,0)</f>
        <v>32</v>
      </c>
      <c r="H1716" t="s">
        <v>194</v>
      </c>
    </row>
    <row r="1717" spans="1:8" ht="15" hidden="1" customHeight="1">
      <c r="A1717" s="29">
        <f ca="1">IF(Tanqueos[[#This Row],[PLACA]]="","",IF(Tanqueos[[#This Row],[FECHA]]="",NOW(),Tanqueos[[#This Row],[FECHA]]))</f>
        <v>45861.824934027776</v>
      </c>
      <c r="B1717" s="39" t="s">
        <v>27</v>
      </c>
      <c r="C1717" s="31">
        <v>201028</v>
      </c>
      <c r="D1717" s="56">
        <v>1.3</v>
      </c>
      <c r="E1717" t="s">
        <v>350</v>
      </c>
      <c r="G1717">
        <f>_xlfn.XLOOKUP(Tanqueos[[#This Row],[PLACA]],[1]Hoja1!$A:$A,[1]Hoja1!$G:$G,0)</f>
        <v>35</v>
      </c>
      <c r="H1717" t="s">
        <v>261</v>
      </c>
    </row>
    <row r="1718" spans="1:8" ht="15" hidden="1" customHeight="1">
      <c r="A1718" s="29">
        <f ca="1">IF(Tanqueos[[#This Row],[PLACA]]="","",IF(Tanqueos[[#This Row],[FECHA]]="",NOW(),Tanqueos[[#This Row],[FECHA]]))</f>
        <v>45861.841142013887</v>
      </c>
      <c r="B1718" s="39" t="s">
        <v>39</v>
      </c>
      <c r="C1718" s="31">
        <v>45088</v>
      </c>
      <c r="D1718" s="56">
        <v>10</v>
      </c>
      <c r="G1718">
        <f>_xlfn.XLOOKUP(Tanqueos[[#This Row],[PLACA]],[1]Hoja1!$A:$A,[1]Hoja1!$G:$G,0)</f>
        <v>35</v>
      </c>
      <c r="H1718" t="s">
        <v>198</v>
      </c>
    </row>
    <row r="1719" spans="1:8" ht="15" hidden="1" customHeight="1">
      <c r="A1719" s="29">
        <f ca="1">IF(Tanqueos[[#This Row],[PLACA]]="","",IF(Tanqueos[[#This Row],[FECHA]]="",NOW(),Tanqueos[[#This Row],[FECHA]]))</f>
        <v>45861.842235648146</v>
      </c>
      <c r="B1719" s="39" t="s">
        <v>137</v>
      </c>
      <c r="C1719" s="31">
        <v>76506</v>
      </c>
      <c r="D1719" s="56">
        <v>10.603</v>
      </c>
      <c r="E1719" t="s">
        <v>351</v>
      </c>
      <c r="G1719">
        <f>_xlfn.XLOOKUP(Tanqueos[[#This Row],[PLACA]],[1]Hoja1!$A:$A,[1]Hoja1!$G:$G,0)</f>
        <v>33</v>
      </c>
      <c r="H1719" t="s">
        <v>250</v>
      </c>
    </row>
    <row r="1720" spans="1:8" ht="15" hidden="1" customHeight="1">
      <c r="A1720" s="29">
        <f ca="1">IF(Tanqueos[[#This Row],[PLACA]]="","",IF(Tanqueos[[#This Row],[FECHA]]="",NOW(),Tanqueos[[#This Row],[FECHA]]))</f>
        <v>45861.845085300927</v>
      </c>
      <c r="B1720" s="39" t="s">
        <v>114</v>
      </c>
      <c r="C1720" s="31">
        <v>441086</v>
      </c>
      <c r="D1720" s="56">
        <v>7</v>
      </c>
      <c r="G1720">
        <f>_xlfn.XLOOKUP(Tanqueos[[#This Row],[PLACA]],[1]Hoja1!$A:$A,[1]Hoja1!$G:$G,0)</f>
        <v>33</v>
      </c>
      <c r="H1720" s="11" t="s">
        <v>264</v>
      </c>
    </row>
    <row r="1721" spans="1:8" ht="15" hidden="1" customHeight="1">
      <c r="A1721" s="29">
        <f ca="1">IF(Tanqueos[[#This Row],[PLACA]]="","",IF(Tanqueos[[#This Row],[FECHA]]="",NOW(),Tanqueos[[#This Row],[FECHA]]))</f>
        <v>45861.846289351852</v>
      </c>
      <c r="B1721" s="39" t="s">
        <v>26</v>
      </c>
      <c r="C1721" s="31">
        <v>630212</v>
      </c>
      <c r="D1721" s="56">
        <v>10</v>
      </c>
      <c r="G1721">
        <f>_xlfn.XLOOKUP(Tanqueos[[#This Row],[PLACA]],[1]Hoja1!$A:$A,[1]Hoja1!$G:$G,0)</f>
        <v>17</v>
      </c>
      <c r="H1721" t="s">
        <v>228</v>
      </c>
    </row>
    <row r="1722" spans="1:8" ht="15" hidden="1" customHeight="1">
      <c r="A1722" s="29">
        <f ca="1">IF(Tanqueos[[#This Row],[PLACA]]="","",IF(Tanqueos[[#This Row],[FECHA]]="",NOW(),Tanqueos[[#This Row],[FECHA]]))</f>
        <v>45861.847343171299</v>
      </c>
      <c r="B1722" s="39" t="s">
        <v>41</v>
      </c>
      <c r="C1722" s="31">
        <v>58431</v>
      </c>
      <c r="D1722" s="56">
        <v>9</v>
      </c>
      <c r="G1722">
        <f>_xlfn.XLOOKUP(Tanqueos[[#This Row],[PLACA]],[1]Hoja1!$A:$A,[1]Hoja1!$G:$G,0)</f>
        <v>33</v>
      </c>
      <c r="H1722" t="s">
        <v>275</v>
      </c>
    </row>
    <row r="1723" spans="1:8" ht="15" hidden="1" customHeight="1">
      <c r="A1723" s="29">
        <f ca="1">IF(Tanqueos[[#This Row],[PLACA]]="","",IF(Tanqueos[[#This Row],[FECHA]]="",NOW(),Tanqueos[[#This Row],[FECHA]]))</f>
        <v>45861.863709606485</v>
      </c>
      <c r="B1723" s="39" t="s">
        <v>18</v>
      </c>
      <c r="C1723" s="31">
        <v>164157</v>
      </c>
      <c r="D1723" s="56">
        <v>8.0630000000000006</v>
      </c>
      <c r="G1723">
        <f>_xlfn.XLOOKUP(Tanqueos[[#This Row],[PLACA]],[1]Hoja1!$A:$A,[1]Hoja1!$G:$G,0)</f>
        <v>42</v>
      </c>
      <c r="H1723" t="s">
        <v>268</v>
      </c>
    </row>
    <row r="1724" spans="1:8" ht="15" hidden="1" customHeight="1">
      <c r="A1724" s="29">
        <f ca="1">IF(Tanqueos[[#This Row],[PLACA]]="","",IF(Tanqueos[[#This Row],[FECHA]]="",NOW(),Tanqueos[[#This Row],[FECHA]]))</f>
        <v>45862.169231712964</v>
      </c>
      <c r="B1724" s="39" t="s">
        <v>58</v>
      </c>
      <c r="C1724" s="31">
        <v>15410</v>
      </c>
      <c r="D1724" s="56">
        <v>7</v>
      </c>
      <c r="E1724" t="s">
        <v>352</v>
      </c>
      <c r="G1724">
        <f>_xlfn.XLOOKUP(Tanqueos[[#This Row],[PLACA]],[1]Hoja1!$A:$A,[1]Hoja1!$G:$G,0)</f>
        <v>35</v>
      </c>
      <c r="H1724" t="s">
        <v>276</v>
      </c>
    </row>
    <row r="1725" spans="1:8" ht="15" hidden="1" customHeight="1">
      <c r="A1725" s="29">
        <f ca="1">IF(Tanqueos[[#This Row],[PLACA]]="","",IF(Tanqueos[[#This Row],[FECHA]]="",NOW(),Tanqueos[[#This Row],[FECHA]]))</f>
        <v>45862.186818055554</v>
      </c>
      <c r="B1725" s="39" t="s">
        <v>15</v>
      </c>
      <c r="C1725" s="31">
        <v>185837</v>
      </c>
      <c r="D1725" s="56">
        <v>39</v>
      </c>
      <c r="G1725">
        <f>_xlfn.XLOOKUP(Tanqueos[[#This Row],[PLACA]],[1]Hoja1!$A:$A,[1]Hoja1!$G:$G,0)</f>
        <v>16</v>
      </c>
      <c r="H1725" t="s">
        <v>237</v>
      </c>
    </row>
    <row r="1726" spans="1:8" ht="15" hidden="1" customHeight="1">
      <c r="A1726" s="29">
        <f ca="1">IF(Tanqueos[[#This Row],[PLACA]]="","",IF(Tanqueos[[#This Row],[FECHA]]="",NOW(),Tanqueos[[#This Row],[FECHA]]))</f>
        <v>45862.228784606479</v>
      </c>
      <c r="B1726" s="39" t="s">
        <v>282</v>
      </c>
      <c r="C1726" s="31">
        <v>159024</v>
      </c>
      <c r="D1726" s="56">
        <v>10</v>
      </c>
      <c r="G1726">
        <f>_xlfn.XLOOKUP(Tanqueos[[#This Row],[PLACA]],[1]Hoja1!$A:$A,[1]Hoja1!$G:$G,0)</f>
        <v>38</v>
      </c>
      <c r="H1726" t="s">
        <v>313</v>
      </c>
    </row>
    <row r="1727" spans="1:8" ht="15" hidden="1" customHeight="1">
      <c r="A1727" s="29">
        <f ca="1">IF(Tanqueos[[#This Row],[PLACA]]="","",IF(Tanqueos[[#This Row],[FECHA]]="",NOW(),Tanqueos[[#This Row],[FECHA]]))</f>
        <v>45862.230530324072</v>
      </c>
      <c r="B1727" s="39" t="s">
        <v>10</v>
      </c>
      <c r="C1727" s="31">
        <v>147354</v>
      </c>
      <c r="D1727" s="56">
        <v>8</v>
      </c>
      <c r="G1727">
        <f>_xlfn.XLOOKUP(Tanqueos[[#This Row],[PLACA]],[1]Hoja1!$A:$A,[1]Hoja1!$G:$G,0)</f>
        <v>40</v>
      </c>
      <c r="H1727" t="s">
        <v>177</v>
      </c>
    </row>
    <row r="1728" spans="1:8" ht="15" hidden="1" customHeight="1">
      <c r="A1728" s="29">
        <f ca="1">IF(Tanqueos[[#This Row],[PLACA]]="","",IF(Tanqueos[[#This Row],[FECHA]]="",NOW(),Tanqueos[[#This Row],[FECHA]]))</f>
        <v>45862.23549525463</v>
      </c>
      <c r="B1728" s="39" t="s">
        <v>8</v>
      </c>
      <c r="C1728" s="31">
        <v>175233</v>
      </c>
      <c r="D1728" s="56">
        <v>11</v>
      </c>
      <c r="G1728">
        <f>_xlfn.XLOOKUP(Tanqueos[[#This Row],[PLACA]],[1]Hoja1!$A:$A,[1]Hoja1!$G:$G,0)</f>
        <v>42</v>
      </c>
      <c r="H1728" t="s">
        <v>288</v>
      </c>
    </row>
    <row r="1729" spans="1:8" ht="15" hidden="1" customHeight="1">
      <c r="A1729" s="29">
        <f ca="1">IF(Tanqueos[[#This Row],[PLACA]]="","",IF(Tanqueos[[#This Row],[FECHA]]="",NOW(),Tanqueos[[#This Row],[FECHA]]))</f>
        <v>45862.236935879628</v>
      </c>
      <c r="B1729" s="39" t="s">
        <v>232</v>
      </c>
      <c r="C1729" s="31">
        <v>344223</v>
      </c>
      <c r="D1729" s="56">
        <v>9</v>
      </c>
      <c r="G1729">
        <f>_xlfn.XLOOKUP(Tanqueos[[#This Row],[PLACA]],[1]Hoja1!$A:$A,[1]Hoja1!$G:$G,0)</f>
        <v>33</v>
      </c>
      <c r="H1729" s="11" t="s">
        <v>227</v>
      </c>
    </row>
    <row r="1730" spans="1:8" ht="15" hidden="1" customHeight="1">
      <c r="A1730" s="29">
        <f ca="1">IF(Tanqueos[[#This Row],[PLACA]]="","",IF(Tanqueos[[#This Row],[FECHA]]="",NOW(),Tanqueos[[#This Row],[FECHA]]))</f>
        <v>45862.241226620368</v>
      </c>
      <c r="B1730" s="39" t="s">
        <v>62</v>
      </c>
      <c r="C1730" s="31">
        <v>203544</v>
      </c>
      <c r="D1730" s="56">
        <v>8</v>
      </c>
      <c r="G1730">
        <f>_xlfn.XLOOKUP(Tanqueos[[#This Row],[PLACA]],[1]Hoja1!$A:$A,[1]Hoja1!$G:$G,0)</f>
        <v>39</v>
      </c>
      <c r="H1730" s="11" t="s">
        <v>243</v>
      </c>
    </row>
    <row r="1731" spans="1:8" ht="15" hidden="1" customHeight="1">
      <c r="A1731" s="29">
        <f ca="1">IF(Tanqueos[[#This Row],[PLACA]]="","",IF(Tanqueos[[#This Row],[FECHA]]="",NOW(),Tanqueos[[#This Row],[FECHA]]))</f>
        <v>45862.254403125</v>
      </c>
      <c r="B1731" s="39" t="s">
        <v>148</v>
      </c>
      <c r="C1731" s="31">
        <v>198496</v>
      </c>
      <c r="D1731" s="56">
        <v>21</v>
      </c>
      <c r="G1731">
        <f>_xlfn.XLOOKUP(Tanqueos[[#This Row],[PLACA]],[1]Hoja1!$A:$A,[1]Hoja1!$G:$G,0)</f>
        <v>15</v>
      </c>
      <c r="H1731" t="s">
        <v>179</v>
      </c>
    </row>
    <row r="1732" spans="1:8" ht="15" hidden="1" customHeight="1">
      <c r="A1732" s="29">
        <f ca="1">IF(Tanqueos[[#This Row],[PLACA]]="","",IF(Tanqueos[[#This Row],[FECHA]]="",NOW(),Tanqueos[[#This Row],[FECHA]]))</f>
        <v>45862.267808217592</v>
      </c>
      <c r="B1732" s="39" t="s">
        <v>73</v>
      </c>
      <c r="C1732" s="31">
        <v>176079</v>
      </c>
      <c r="D1732" s="56">
        <v>10</v>
      </c>
      <c r="G1732">
        <f>_xlfn.XLOOKUP(Tanqueos[[#This Row],[PLACA]],[1]Hoja1!$A:$A,[1]Hoja1!$G:$G,0)</f>
        <v>38</v>
      </c>
      <c r="H1732" t="s">
        <v>175</v>
      </c>
    </row>
    <row r="1733" spans="1:8" ht="15" hidden="1" customHeight="1">
      <c r="A1733" s="29">
        <f ca="1">IF(Tanqueos[[#This Row],[PLACA]]="","",IF(Tanqueos[[#This Row],[FECHA]]="",NOW(),Tanqueos[[#This Row],[FECHA]]))</f>
        <v>45862.276481018518</v>
      </c>
      <c r="B1733" s="39" t="s">
        <v>29</v>
      </c>
      <c r="C1733" s="31">
        <v>416832</v>
      </c>
      <c r="D1733" s="56">
        <v>12</v>
      </c>
      <c r="G1733">
        <f>_xlfn.XLOOKUP(Tanqueos[[#This Row],[PLACA]],[1]Hoja1!$A:$A,[1]Hoja1!$G:$G,0)</f>
        <v>33</v>
      </c>
      <c r="H1733" t="s">
        <v>180</v>
      </c>
    </row>
    <row r="1734" spans="1:8" ht="15" hidden="1" customHeight="1">
      <c r="A1734" s="29">
        <f ca="1">IF(Tanqueos[[#This Row],[PLACA]]="","",IF(Tanqueos[[#This Row],[FECHA]]="",NOW(),Tanqueos[[#This Row],[FECHA]]))</f>
        <v>45862.278622453705</v>
      </c>
      <c r="B1734" s="39" t="s">
        <v>66</v>
      </c>
      <c r="C1734" s="31">
        <v>198670</v>
      </c>
      <c r="D1734" s="56">
        <v>8</v>
      </c>
      <c r="G1734">
        <f>_xlfn.XLOOKUP(Tanqueos[[#This Row],[PLACA]],[1]Hoja1!$A:$A,[1]Hoja1!$G:$G,0)</f>
        <v>33</v>
      </c>
      <c r="H1734" s="11" t="s">
        <v>252</v>
      </c>
    </row>
    <row r="1735" spans="1:8" ht="15" hidden="1" customHeight="1">
      <c r="A1735" s="29">
        <f ca="1">IF(Tanqueos[[#This Row],[PLACA]]="","",IF(Tanqueos[[#This Row],[FECHA]]="",NOW(),Tanqueos[[#This Row],[FECHA]]))</f>
        <v>45862.289041666663</v>
      </c>
      <c r="B1735" s="39" t="s">
        <v>68</v>
      </c>
      <c r="C1735" s="31">
        <v>212727</v>
      </c>
      <c r="D1735" s="56">
        <v>5</v>
      </c>
      <c r="G1735">
        <f>_xlfn.XLOOKUP(Tanqueos[[#This Row],[PLACA]],[1]Hoja1!$A:$A,[1]Hoja1!$G:$G,0)</f>
        <v>33</v>
      </c>
      <c r="H1735" t="s">
        <v>285</v>
      </c>
    </row>
    <row r="1736" spans="1:8" ht="15" hidden="1" customHeight="1">
      <c r="A1736" s="29">
        <f ca="1">IF(Tanqueos[[#This Row],[PLACA]]="","",IF(Tanqueos[[#This Row],[FECHA]]="",NOW(),Tanqueos[[#This Row],[FECHA]]))</f>
        <v>45862.291907523148</v>
      </c>
      <c r="B1736" s="39" t="s">
        <v>134</v>
      </c>
      <c r="C1736" s="31">
        <v>438692</v>
      </c>
      <c r="D1736" s="56">
        <v>50</v>
      </c>
      <c r="G1736">
        <f>_xlfn.XLOOKUP(Tanqueos[[#This Row],[PLACA]],[1]Hoja1!$A:$A,[1]Hoja1!$G:$G,0)</f>
        <v>12</v>
      </c>
      <c r="H1736" s="11" t="s">
        <v>249</v>
      </c>
    </row>
    <row r="1737" spans="1:8" ht="15" hidden="1" customHeight="1">
      <c r="A1737" s="29">
        <f ca="1">IF(Tanqueos[[#This Row],[PLACA]]="","",IF(Tanqueos[[#This Row],[FECHA]]="",NOW(),Tanqueos[[#This Row],[FECHA]]))</f>
        <v>45862.29740127315</v>
      </c>
      <c r="B1737" s="39" t="s">
        <v>17</v>
      </c>
      <c r="C1737" s="31">
        <v>648116</v>
      </c>
      <c r="D1737" s="56">
        <v>25.896999999999998</v>
      </c>
      <c r="G1737">
        <f>_xlfn.XLOOKUP(Tanqueos[[#This Row],[PLACA]],[1]Hoja1!$A:$A,[1]Hoja1!$G:$G,0)</f>
        <v>14</v>
      </c>
      <c r="H1737" t="s">
        <v>280</v>
      </c>
    </row>
    <row r="1738" spans="1:8" ht="15" hidden="1" customHeight="1">
      <c r="A1738" s="29">
        <f ca="1">IF(Tanqueos[[#This Row],[PLACA]]="","",IF(Tanqueos[[#This Row],[FECHA]]="",NOW(),Tanqueos[[#This Row],[FECHA]]))</f>
        <v>45862.323368518519</v>
      </c>
      <c r="B1738" s="39" t="s">
        <v>69</v>
      </c>
      <c r="C1738" s="31">
        <v>7179</v>
      </c>
      <c r="D1738" s="56">
        <v>13</v>
      </c>
      <c r="E1738" t="s">
        <v>353</v>
      </c>
      <c r="G1738">
        <f>_xlfn.XLOOKUP(Tanqueos[[#This Row],[PLACA]],[1]Hoja1!$A:$A,[1]Hoja1!$G:$G,0)</f>
        <v>35</v>
      </c>
      <c r="H1738" t="s">
        <v>273</v>
      </c>
    </row>
    <row r="1739" spans="1:8" ht="15" hidden="1" customHeight="1">
      <c r="A1739" s="29">
        <f ca="1">IF(Tanqueos[[#This Row],[PLACA]]="","",IF(Tanqueos[[#This Row],[FECHA]]="",NOW(),Tanqueos[[#This Row],[FECHA]]))</f>
        <v>45862.335389236112</v>
      </c>
      <c r="B1739" s="39" t="s">
        <v>56</v>
      </c>
      <c r="C1739" s="31">
        <v>11954</v>
      </c>
      <c r="D1739" s="56">
        <v>12.186999999999999</v>
      </c>
      <c r="E1739" t="s">
        <v>354</v>
      </c>
      <c r="G1739">
        <f>_xlfn.XLOOKUP(Tanqueos[[#This Row],[PLACA]],[1]Hoja1!$A:$A,[1]Hoja1!$G:$G,0)</f>
        <v>33</v>
      </c>
      <c r="H1739" t="s">
        <v>258</v>
      </c>
    </row>
    <row r="1740" spans="1:8" ht="15" hidden="1" customHeight="1">
      <c r="A1740" s="29">
        <v>45862</v>
      </c>
      <c r="B1740" s="39" t="s">
        <v>20</v>
      </c>
      <c r="C1740" s="31">
        <v>207840</v>
      </c>
      <c r="D1740" s="56">
        <v>11.39</v>
      </c>
      <c r="G1740">
        <f>_xlfn.XLOOKUP(Tanqueos[[#This Row],[PLACA]],[1]Hoja1!$A:$A,[1]Hoja1!$G:$G,0)</f>
        <v>26</v>
      </c>
      <c r="H1740" s="11" t="s">
        <v>255</v>
      </c>
    </row>
    <row r="1741" spans="1:8" ht="15" hidden="1" customHeight="1">
      <c r="A1741" s="29">
        <f ca="1">IF(Tanqueos[[#This Row],[PLACA]]="","",IF(Tanqueos[[#This Row],[FECHA]]="",NOW(),Tanqueos[[#This Row],[FECHA]]))</f>
        <v>45862.373036921294</v>
      </c>
      <c r="B1741" s="39" t="s">
        <v>59</v>
      </c>
      <c r="C1741" s="31">
        <v>279369</v>
      </c>
      <c r="D1741" s="56">
        <v>7</v>
      </c>
      <c r="G1741">
        <f>_xlfn.XLOOKUP(Tanqueos[[#This Row],[PLACA]],[1]Hoja1!$A:$A,[1]Hoja1!$G:$G,0)</f>
        <v>28</v>
      </c>
      <c r="H1741" t="s">
        <v>293</v>
      </c>
    </row>
    <row r="1742" spans="1:8" ht="15" hidden="1" customHeight="1">
      <c r="A1742" s="29">
        <f ca="1">IF(Tanqueos[[#This Row],[PLACA]]="","",IF(Tanqueos[[#This Row],[FECHA]]="",NOW(),Tanqueos[[#This Row],[FECHA]]))</f>
        <v>45862.404795138886</v>
      </c>
      <c r="B1742" s="39" t="s">
        <v>54</v>
      </c>
      <c r="C1742" s="31">
        <v>8082</v>
      </c>
      <c r="D1742" s="56">
        <v>10</v>
      </c>
      <c r="G1742">
        <f>_xlfn.XLOOKUP(Tanqueos[[#This Row],[PLACA]],[1]Hoja1!$A:$A,[1]Hoja1!$G:$G,0)</f>
        <v>31</v>
      </c>
      <c r="H1742" t="s">
        <v>235</v>
      </c>
    </row>
    <row r="1743" spans="1:8" ht="15" hidden="1" customHeight="1">
      <c r="A1743" s="29">
        <f ca="1">IF(Tanqueos[[#This Row],[PLACA]]="","",IF(Tanqueos[[#This Row],[FECHA]]="",NOW(),Tanqueos[[#This Row],[FECHA]]))</f>
        <v>45862.412355671295</v>
      </c>
      <c r="B1743" s="39" t="s">
        <v>30</v>
      </c>
      <c r="C1743" s="31">
        <v>85432</v>
      </c>
      <c r="D1743" s="56">
        <v>6.8170000000000002</v>
      </c>
      <c r="E1743" t="s">
        <v>355</v>
      </c>
      <c r="G1743">
        <f>_xlfn.XLOOKUP(Tanqueos[[#This Row],[PLACA]],[1]Hoja1!$A:$A,[1]Hoja1!$G:$G,0)</f>
        <v>33</v>
      </c>
      <c r="H1743" t="s">
        <v>224</v>
      </c>
    </row>
    <row r="1744" spans="1:8" ht="15" hidden="1" customHeight="1">
      <c r="A1744" s="29">
        <f ca="1">IF(Tanqueos[[#This Row],[PLACA]]="","",IF(Tanqueos[[#This Row],[FECHA]]="",NOW(),Tanqueos[[#This Row],[FECHA]]))</f>
        <v>45862.424935995368</v>
      </c>
      <c r="B1744" s="39" t="s">
        <v>156</v>
      </c>
      <c r="C1744" s="31">
        <v>106633</v>
      </c>
      <c r="D1744" s="56">
        <v>9.1950000000000003</v>
      </c>
      <c r="E1744" t="s">
        <v>351</v>
      </c>
      <c r="G1744">
        <f>_xlfn.XLOOKUP(Tanqueos[[#This Row],[PLACA]],[1]Hoja1!$A:$A,[1]Hoja1!$G:$G,0)</f>
        <v>35</v>
      </c>
      <c r="H1744" t="s">
        <v>253</v>
      </c>
    </row>
    <row r="1745" spans="1:8" ht="15" hidden="1" customHeight="1">
      <c r="A1745" s="29">
        <f ca="1">IF(Tanqueos[[#This Row],[PLACA]]="","",IF(Tanqueos[[#This Row],[FECHA]]="",NOW(),Tanqueos[[#This Row],[FECHA]]))</f>
        <v>45862.449001967594</v>
      </c>
      <c r="B1745" s="39" t="s">
        <v>145</v>
      </c>
      <c r="C1745" s="31">
        <v>212215</v>
      </c>
      <c r="D1745" s="56">
        <v>13</v>
      </c>
      <c r="E1745" t="s">
        <v>351</v>
      </c>
      <c r="G1745">
        <f>_xlfn.XLOOKUP(Tanqueos[[#This Row],[PLACA]],[1]Hoja1!$A:$A,[1]Hoja1!$G:$G,0)</f>
        <v>40</v>
      </c>
      <c r="H1745" t="s">
        <v>201</v>
      </c>
    </row>
    <row r="1746" spans="1:8" ht="15" hidden="1" customHeight="1">
      <c r="A1746" s="29">
        <f ca="1">IF(Tanqueos[[#This Row],[PLACA]]="","",IF(Tanqueos[[#This Row],[FECHA]]="",NOW(),Tanqueos[[#This Row],[FECHA]]))</f>
        <v>45862.467539814817</v>
      </c>
      <c r="B1746" s="39" t="s">
        <v>21</v>
      </c>
      <c r="C1746" s="31">
        <v>65567</v>
      </c>
      <c r="D1746" s="56">
        <v>8</v>
      </c>
      <c r="G1746">
        <f>_xlfn.XLOOKUP(Tanqueos[[#This Row],[PLACA]],[1]Hoja1!$A:$A,[1]Hoja1!$G:$G,0)</f>
        <v>33</v>
      </c>
      <c r="H1746" t="s">
        <v>193</v>
      </c>
    </row>
    <row r="1747" spans="1:8" ht="15" hidden="1" customHeight="1">
      <c r="A1747" s="29">
        <f ca="1">IF(Tanqueos[[#This Row],[PLACA]]="","",IF(Tanqueos[[#This Row],[FECHA]]="",NOW(),Tanqueos[[#This Row],[FECHA]]))</f>
        <v>45862.48075127315</v>
      </c>
      <c r="B1747" s="39" t="s">
        <v>65</v>
      </c>
      <c r="C1747" s="31">
        <v>67675</v>
      </c>
      <c r="D1747" s="56">
        <v>9</v>
      </c>
      <c r="E1747" t="s">
        <v>356</v>
      </c>
      <c r="G1747">
        <f>_xlfn.XLOOKUP(Tanqueos[[#This Row],[PLACA]],[1]Hoja1!$A:$A,[1]Hoja1!$G:$G,0)</f>
        <v>31</v>
      </c>
      <c r="H1747" t="s">
        <v>176</v>
      </c>
    </row>
    <row r="1748" spans="1:8" ht="15" hidden="1" customHeight="1">
      <c r="A1748" s="29">
        <f ca="1">IF(Tanqueos[[#This Row],[PLACA]]="","",IF(Tanqueos[[#This Row],[FECHA]]="",NOW(),Tanqueos[[#This Row],[FECHA]]))</f>
        <v>45862.484614236113</v>
      </c>
      <c r="B1748" s="39" t="s">
        <v>45</v>
      </c>
      <c r="C1748" s="31">
        <v>170800</v>
      </c>
      <c r="D1748" s="56">
        <v>8</v>
      </c>
      <c r="G1748">
        <f>_xlfn.XLOOKUP(Tanqueos[[#This Row],[PLACA]],[1]Hoja1!$A:$A,[1]Hoja1!$G:$G,0)</f>
        <v>29</v>
      </c>
      <c r="H1748" t="s">
        <v>197</v>
      </c>
    </row>
    <row r="1749" spans="1:8" ht="15" hidden="1" customHeight="1">
      <c r="A1749" s="29">
        <f ca="1">IF(Tanqueos[[#This Row],[PLACA]]="","",IF(Tanqueos[[#This Row],[FECHA]]="",NOW(),Tanqueos[[#This Row],[FECHA]]))</f>
        <v>45862.52045300926</v>
      </c>
      <c r="B1749" s="39" t="s">
        <v>35</v>
      </c>
      <c r="C1749" s="31">
        <v>63033</v>
      </c>
      <c r="D1749" s="56">
        <v>6.73</v>
      </c>
      <c r="E1749" t="s">
        <v>218</v>
      </c>
      <c r="G1749">
        <f>_xlfn.XLOOKUP(Tanqueos[[#This Row],[PLACA]],[1]Hoja1!$A:$A,[1]Hoja1!$G:$G,0)</f>
        <v>35</v>
      </c>
      <c r="H1749" t="s">
        <v>240</v>
      </c>
    </row>
    <row r="1750" spans="1:8" ht="15" hidden="1" customHeight="1">
      <c r="A1750" s="29">
        <f ca="1">IF(Tanqueos[[#This Row],[PLACA]]="","",IF(Tanqueos[[#This Row],[FECHA]]="",NOW(),Tanqueos[[#This Row],[FECHA]]))</f>
        <v>45862.52450590278</v>
      </c>
      <c r="B1750" s="39" t="s">
        <v>12</v>
      </c>
      <c r="C1750" s="31">
        <v>60479</v>
      </c>
      <c r="D1750" s="56">
        <v>10.7</v>
      </c>
      <c r="E1750" t="s">
        <v>218</v>
      </c>
      <c r="G1750">
        <f>_xlfn.XLOOKUP(Tanqueos[[#This Row],[PLACA]],[1]Hoja1!$A:$A,[1]Hoja1!$G:$G,0)</f>
        <v>33</v>
      </c>
      <c r="H1750" s="11" t="s">
        <v>256</v>
      </c>
    </row>
    <row r="1751" spans="1:8" ht="15" hidden="1" customHeight="1">
      <c r="A1751" s="29">
        <f ca="1">IF(Tanqueos[[#This Row],[PLACA]]="","",IF(Tanqueos[[#This Row],[FECHA]]="",NOW(),Tanqueos[[#This Row],[FECHA]]))</f>
        <v>45862.529915162035</v>
      </c>
      <c r="B1751" s="39" t="s">
        <v>28</v>
      </c>
      <c r="C1751" s="31">
        <v>221094</v>
      </c>
      <c r="D1751" s="56">
        <v>7</v>
      </c>
      <c r="E1751" t="s">
        <v>357</v>
      </c>
      <c r="G1751">
        <f>_xlfn.XLOOKUP(Tanqueos[[#This Row],[PLACA]],[1]Hoja1!$A:$A,[1]Hoja1!$G:$G,0)</f>
        <v>43</v>
      </c>
      <c r="H1751" t="s">
        <v>221</v>
      </c>
    </row>
    <row r="1752" spans="1:8" ht="15" hidden="1" customHeight="1">
      <c r="A1752" s="29">
        <f ca="1">IF(Tanqueos[[#This Row],[PLACA]]="","",IF(Tanqueos[[#This Row],[FECHA]]="",NOW(),Tanqueos[[#This Row],[FECHA]]))</f>
        <v>45862.532744212964</v>
      </c>
      <c r="B1752" s="39" t="s">
        <v>53</v>
      </c>
      <c r="C1752" s="31">
        <v>117636</v>
      </c>
      <c r="D1752" s="56">
        <v>20</v>
      </c>
      <c r="E1752" t="s">
        <v>358</v>
      </c>
      <c r="G1752">
        <f>_xlfn.XLOOKUP(Tanqueos[[#This Row],[PLACA]],[1]Hoja1!$A:$A,[1]Hoja1!$G:$G,0)</f>
        <v>20</v>
      </c>
      <c r="H1752" s="11" t="s">
        <v>257</v>
      </c>
    </row>
    <row r="1753" spans="1:8" ht="15" hidden="1" customHeight="1">
      <c r="A1753" s="29">
        <f ca="1">IF(Tanqueos[[#This Row],[PLACA]]="","",IF(Tanqueos[[#This Row],[FECHA]]="",NOW(),Tanqueos[[#This Row],[FECHA]]))</f>
        <v>45862.57287650463</v>
      </c>
      <c r="B1753" s="39" t="s">
        <v>232</v>
      </c>
      <c r="C1753" s="31">
        <v>344523</v>
      </c>
      <c r="D1753" s="56">
        <v>10</v>
      </c>
      <c r="G1753">
        <f>_xlfn.XLOOKUP(Tanqueos[[#This Row],[PLACA]],[1]Hoja1!$A:$A,[1]Hoja1!$G:$G,0)</f>
        <v>33</v>
      </c>
      <c r="H1753" s="11" t="s">
        <v>227</v>
      </c>
    </row>
    <row r="1754" spans="1:8" ht="15" hidden="1" customHeight="1">
      <c r="A1754" s="29">
        <f ca="1">IF(Tanqueos[[#This Row],[PLACA]]="","",IF(Tanqueos[[#This Row],[FECHA]]="",NOW(),Tanqueos[[#This Row],[FECHA]]))</f>
        <v>45862.59820497685</v>
      </c>
      <c r="B1754" s="39" t="s">
        <v>32</v>
      </c>
      <c r="C1754" s="31">
        <v>41781</v>
      </c>
      <c r="D1754" s="56">
        <v>10</v>
      </c>
      <c r="G1754">
        <f>_xlfn.XLOOKUP(Tanqueos[[#This Row],[PLACA]],[1]Hoja1!$A:$A,[1]Hoja1!$G:$G,0)</f>
        <v>30</v>
      </c>
      <c r="H1754" t="s">
        <v>207</v>
      </c>
    </row>
    <row r="1755" spans="1:8" ht="15" hidden="1" customHeight="1">
      <c r="A1755" s="29">
        <f ca="1">IF(Tanqueos[[#This Row],[PLACA]]="","",IF(Tanqueos[[#This Row],[FECHA]]="",NOW(),Tanqueos[[#This Row],[FECHA]]))</f>
        <v>45862.600901851853</v>
      </c>
      <c r="B1755" s="39" t="s">
        <v>38</v>
      </c>
      <c r="C1755" s="31">
        <v>454546</v>
      </c>
      <c r="D1755" s="56">
        <v>28</v>
      </c>
      <c r="G1755">
        <f>_xlfn.XLOOKUP(Tanqueos[[#This Row],[PLACA]],[1]Hoja1!$A:$A,[1]Hoja1!$G:$G,0)</f>
        <v>15</v>
      </c>
      <c r="H1755" t="s">
        <v>263</v>
      </c>
    </row>
    <row r="1756" spans="1:8" ht="15" hidden="1" customHeight="1">
      <c r="A1756" s="29">
        <f ca="1">IF(Tanqueos[[#This Row],[PLACA]]="","",IF(Tanqueos[[#This Row],[FECHA]]="",NOW(),Tanqueos[[#This Row],[FECHA]]))</f>
        <v>45862.602270833333</v>
      </c>
      <c r="B1756" s="39" t="s">
        <v>26</v>
      </c>
      <c r="C1756" s="31">
        <v>630377</v>
      </c>
      <c r="D1756" s="56">
        <v>10</v>
      </c>
      <c r="G1756">
        <f>_xlfn.XLOOKUP(Tanqueos[[#This Row],[PLACA]],[1]Hoja1!$A:$A,[1]Hoja1!$G:$G,0)</f>
        <v>17</v>
      </c>
      <c r="H1756" t="s">
        <v>228</v>
      </c>
    </row>
    <row r="1757" spans="1:8" ht="15" hidden="1" customHeight="1">
      <c r="A1757" s="29">
        <f ca="1">IF(Tanqueos[[#This Row],[PLACA]]="","",IF(Tanqueos[[#This Row],[FECHA]]="",NOW(),Tanqueos[[#This Row],[FECHA]]))</f>
        <v>45862.604317245372</v>
      </c>
      <c r="B1757" s="39" t="s">
        <v>62</v>
      </c>
      <c r="C1757" s="31">
        <v>203883</v>
      </c>
      <c r="D1757" s="56">
        <v>9</v>
      </c>
      <c r="E1757" t="s">
        <v>327</v>
      </c>
      <c r="G1757">
        <f>_xlfn.XLOOKUP(Tanqueos[[#This Row],[PLACA]],[1]Hoja1!$A:$A,[1]Hoja1!$G:$G,0)</f>
        <v>39</v>
      </c>
      <c r="H1757" s="11" t="s">
        <v>243</v>
      </c>
    </row>
    <row r="1758" spans="1:8" ht="15" hidden="1" customHeight="1">
      <c r="A1758" s="29">
        <f ca="1">IF(Tanqueos[[#This Row],[PLACA]]="","",IF(Tanqueos[[#This Row],[FECHA]]="",NOW(),Tanqueos[[#This Row],[FECHA]]))</f>
        <v>45862.606642361112</v>
      </c>
      <c r="B1758" s="39" t="s">
        <v>148</v>
      </c>
      <c r="C1758" s="31">
        <v>198739</v>
      </c>
      <c r="D1758" s="56">
        <v>19</v>
      </c>
      <c r="E1758" t="s">
        <v>359</v>
      </c>
      <c r="G1758">
        <f>_xlfn.XLOOKUP(Tanqueos[[#This Row],[PLACA]],[1]Hoja1!$A:$A,[1]Hoja1!$G:$G,0)</f>
        <v>15</v>
      </c>
      <c r="H1758" t="s">
        <v>337</v>
      </c>
    </row>
    <row r="1759" spans="1:8" ht="15" hidden="1" customHeight="1">
      <c r="A1759" s="29">
        <f ca="1">IF(Tanqueos[[#This Row],[PLACA]]="","",IF(Tanqueos[[#This Row],[FECHA]]="",NOW(),Tanqueos[[#This Row],[FECHA]]))</f>
        <v>45862.611821296297</v>
      </c>
      <c r="B1759" s="39" t="s">
        <v>58</v>
      </c>
      <c r="C1759" s="31">
        <v>15661</v>
      </c>
      <c r="D1759" s="56">
        <v>7</v>
      </c>
      <c r="E1759" t="s">
        <v>360</v>
      </c>
      <c r="G1759">
        <f>_xlfn.XLOOKUP(Tanqueos[[#This Row],[PLACA]],[1]Hoja1!$A:$A,[1]Hoja1!$G:$G,0)</f>
        <v>35</v>
      </c>
      <c r="H1759" t="s">
        <v>276</v>
      </c>
    </row>
    <row r="1760" spans="1:8" ht="15" hidden="1" customHeight="1">
      <c r="A1760" s="29">
        <f ca="1">IF(Tanqueos[[#This Row],[PLACA]]="","",IF(Tanqueos[[#This Row],[FECHA]]="",NOW(),Tanqueos[[#This Row],[FECHA]]))</f>
        <v>45862.619619328703</v>
      </c>
      <c r="B1760" s="39" t="s">
        <v>43</v>
      </c>
      <c r="C1760" s="31">
        <v>17882</v>
      </c>
      <c r="D1760" s="56">
        <v>12</v>
      </c>
      <c r="E1760" t="s">
        <v>361</v>
      </c>
      <c r="G1760">
        <f>_xlfn.XLOOKUP(Tanqueos[[#This Row],[PLACA]],[1]Hoja1!$A:$A,[1]Hoja1!$G:$G,0)</f>
        <v>35</v>
      </c>
      <c r="H1760" t="s">
        <v>266</v>
      </c>
    </row>
    <row r="1761" spans="1:8" ht="15" hidden="1" customHeight="1">
      <c r="A1761" s="29">
        <f ca="1">IF(Tanqueos[[#This Row],[PLACA]]="","",IF(Tanqueos[[#This Row],[FECHA]]="",NOW(),Tanqueos[[#This Row],[FECHA]]))</f>
        <v>45862.631380555555</v>
      </c>
      <c r="B1761" s="39" t="s">
        <v>25</v>
      </c>
      <c r="C1761" s="31">
        <v>240885</v>
      </c>
      <c r="D1761" s="56">
        <v>10</v>
      </c>
      <c r="G1761">
        <f>_xlfn.XLOOKUP(Tanqueos[[#This Row],[PLACA]],[1]Hoja1!$A:$A,[1]Hoja1!$G:$G,0)</f>
        <v>33</v>
      </c>
      <c r="H1761" t="s">
        <v>196</v>
      </c>
    </row>
    <row r="1762" spans="1:8" ht="15" hidden="1" customHeight="1">
      <c r="A1762" s="29">
        <f ca="1">IF(Tanqueos[[#This Row],[PLACA]]="","",IF(Tanqueos[[#This Row],[FECHA]]="",NOW(),Tanqueos[[#This Row],[FECHA]]))</f>
        <v>45862.644385532411</v>
      </c>
      <c r="B1762" s="39" t="s">
        <v>93</v>
      </c>
      <c r="C1762" s="31">
        <v>410884</v>
      </c>
      <c r="D1762" s="56">
        <v>6</v>
      </c>
      <c r="E1762" t="s">
        <v>362</v>
      </c>
      <c r="G1762">
        <f>_xlfn.XLOOKUP(Tanqueos[[#This Row],[PLACA]],[1]Hoja1!$A:$A,[1]Hoja1!$G:$G,0)</f>
        <v>30</v>
      </c>
      <c r="H1762" t="s">
        <v>203</v>
      </c>
    </row>
    <row r="1763" spans="1:8" ht="15" hidden="1" customHeight="1">
      <c r="A1763" s="29">
        <f ca="1">IF(Tanqueos[[#This Row],[PLACA]]="","",IF(Tanqueos[[#This Row],[FECHA]]="",NOW(),Tanqueos[[#This Row],[FECHA]]))</f>
        <v>45862.645305324077</v>
      </c>
      <c r="B1763" s="39" t="s">
        <v>34</v>
      </c>
      <c r="C1763" s="31">
        <v>23995</v>
      </c>
      <c r="D1763" s="56">
        <v>15</v>
      </c>
      <c r="G1763">
        <f>_xlfn.XLOOKUP(Tanqueos[[#This Row],[PLACA]],[1]Hoja1!$A:$A,[1]Hoja1!$G:$G,0)</f>
        <v>38</v>
      </c>
      <c r="H1763" t="s">
        <v>202</v>
      </c>
    </row>
    <row r="1764" spans="1:8" ht="15" hidden="1" customHeight="1">
      <c r="A1764" s="29">
        <f ca="1">IF(Tanqueos[[#This Row],[PLACA]]="","",IF(Tanqueos[[#This Row],[FECHA]]="",NOW(),Tanqueos[[#This Row],[FECHA]]))</f>
        <v>45862.646443055557</v>
      </c>
      <c r="B1764" s="39" t="s">
        <v>29</v>
      </c>
      <c r="C1764" s="31">
        <v>416832</v>
      </c>
      <c r="D1764" s="56">
        <v>7</v>
      </c>
      <c r="E1764" t="s">
        <v>341</v>
      </c>
      <c r="G1764">
        <f>_xlfn.XLOOKUP(Tanqueos[[#This Row],[PLACA]],[1]Hoja1!$A:$A,[1]Hoja1!$G:$G,0)</f>
        <v>33</v>
      </c>
      <c r="H1764" t="s">
        <v>180</v>
      </c>
    </row>
    <row r="1765" spans="1:8" ht="15" hidden="1" customHeight="1">
      <c r="A1765" s="29">
        <f ca="1">IF(Tanqueos[[#This Row],[PLACA]]="","",IF(Tanqueos[[#This Row],[FECHA]]="",NOW(),Tanqueos[[#This Row],[FECHA]]))</f>
        <v>45862.664743518515</v>
      </c>
      <c r="B1765" s="39" t="s">
        <v>24</v>
      </c>
      <c r="C1765" s="31">
        <v>101499</v>
      </c>
      <c r="D1765" s="56">
        <v>7</v>
      </c>
      <c r="E1765" t="s">
        <v>363</v>
      </c>
      <c r="G1765">
        <f>_xlfn.XLOOKUP(Tanqueos[[#This Row],[PLACA]],[1]Hoja1!$A:$A,[1]Hoja1!$G:$G,0)</f>
        <v>33</v>
      </c>
      <c r="H1765" t="s">
        <v>320</v>
      </c>
    </row>
    <row r="1766" spans="1:8" ht="15" hidden="1" customHeight="1">
      <c r="A1766" s="29">
        <f ca="1">IF(Tanqueos[[#This Row],[PLACA]]="","",IF(Tanqueos[[#This Row],[FECHA]]="",NOW(),Tanqueos[[#This Row],[FECHA]]))</f>
        <v>45862.670075347225</v>
      </c>
      <c r="B1766" s="39" t="s">
        <v>67</v>
      </c>
      <c r="C1766" s="31">
        <v>999487</v>
      </c>
      <c r="D1766" s="56">
        <v>19</v>
      </c>
      <c r="G1766">
        <f>_xlfn.XLOOKUP(Tanqueos[[#This Row],[PLACA]],[1]Hoja1!$A:$A,[1]Hoja1!$G:$G,0)</f>
        <v>19</v>
      </c>
      <c r="H1766" t="s">
        <v>303</v>
      </c>
    </row>
    <row r="1767" spans="1:8" ht="15" hidden="1" customHeight="1">
      <c r="A1767" s="29">
        <f ca="1">IF(Tanqueos[[#This Row],[PLACA]]="","",IF(Tanqueos[[#This Row],[FECHA]]="",NOW(),Tanqueos[[#This Row],[FECHA]]))</f>
        <v>45862.67165462963</v>
      </c>
      <c r="B1767" s="39" t="s">
        <v>281</v>
      </c>
      <c r="C1767" s="31">
        <v>63890</v>
      </c>
      <c r="D1767" s="56">
        <v>11</v>
      </c>
      <c r="G1767">
        <f>_xlfn.XLOOKUP(Tanqueos[[#This Row],[PLACA]],[1]Hoja1!$A:$A,[1]Hoja1!$G:$G,0)</f>
        <v>33</v>
      </c>
      <c r="H1767" t="s">
        <v>199</v>
      </c>
    </row>
    <row r="1768" spans="1:8" ht="15" hidden="1" customHeight="1">
      <c r="A1768" s="29">
        <f ca="1">IF(Tanqueos[[#This Row],[PLACA]]="","",IF(Tanqueos[[#This Row],[FECHA]]="",NOW(),Tanqueos[[#This Row],[FECHA]]))</f>
        <v>45862.688771412038</v>
      </c>
      <c r="B1768" s="39" t="s">
        <v>16</v>
      </c>
      <c r="C1768" s="31">
        <v>215775</v>
      </c>
      <c r="D1768" s="56">
        <v>12</v>
      </c>
      <c r="G1768">
        <f>_xlfn.XLOOKUP(Tanqueos[[#This Row],[PLACA]],[1]Hoja1!$A:$A,[1]Hoja1!$G:$G,0)</f>
        <v>33</v>
      </c>
      <c r="H1768" t="s">
        <v>219</v>
      </c>
    </row>
    <row r="1769" spans="1:8" ht="15" customHeight="1">
      <c r="A1769" s="29">
        <f ca="1">IF(Tanqueos[[#This Row],[PLACA]]="","",IF(Tanqueos[[#This Row],[FECHA]]="",NOW(),Tanqueos[[#This Row],[FECHA]]))</f>
        <v>45862.728655092593</v>
      </c>
      <c r="B1769" s="39" t="s">
        <v>49</v>
      </c>
      <c r="C1769" s="31">
        <v>58131</v>
      </c>
      <c r="D1769" s="56">
        <v>13</v>
      </c>
      <c r="G1769">
        <f>_xlfn.XLOOKUP(Tanqueos[[#This Row],[PLACA]],[1]Hoja1!$A:$A,[1]Hoja1!$G:$G,0)</f>
        <v>35</v>
      </c>
      <c r="H1769" t="s">
        <v>239</v>
      </c>
    </row>
    <row r="1770" spans="1:8" ht="15" hidden="1" customHeight="1">
      <c r="A1770" s="29">
        <f ca="1">IF(Tanqueos[[#This Row],[PLACA]]="","",IF(Tanqueos[[#This Row],[FECHA]]="",NOW(),Tanqueos[[#This Row],[FECHA]]))</f>
        <v>45862.739295370367</v>
      </c>
      <c r="B1770" s="39" t="s">
        <v>70</v>
      </c>
      <c r="C1770" s="31">
        <v>239731</v>
      </c>
      <c r="D1770" s="56">
        <v>4</v>
      </c>
      <c r="G1770">
        <f>_xlfn.XLOOKUP(Tanqueos[[#This Row],[PLACA]],[1]Hoja1!$A:$A,[1]Hoja1!$G:$G,0)</f>
        <v>33</v>
      </c>
      <c r="H1770" t="s">
        <v>247</v>
      </c>
    </row>
    <row r="1771" spans="1:8" ht="15" hidden="1" customHeight="1">
      <c r="A1771" s="29">
        <f ca="1">IF(Tanqueos[[#This Row],[PLACA]]="","",IF(Tanqueos[[#This Row],[FECHA]]="",NOW(),Tanqueos[[#This Row],[FECHA]]))</f>
        <v>45862.740123148149</v>
      </c>
      <c r="B1771" s="39" t="s">
        <v>41</v>
      </c>
      <c r="C1771" s="31">
        <v>58687</v>
      </c>
      <c r="D1771" s="56">
        <v>10</v>
      </c>
      <c r="E1771" t="s">
        <v>361</v>
      </c>
      <c r="G1771">
        <f>_xlfn.XLOOKUP(Tanqueos[[#This Row],[PLACA]],[1]Hoja1!$A:$A,[1]Hoja1!$G:$G,0)</f>
        <v>33</v>
      </c>
      <c r="H1771" t="s">
        <v>250</v>
      </c>
    </row>
    <row r="1772" spans="1:8" ht="15" hidden="1" customHeight="1">
      <c r="A1772" s="29">
        <f ca="1">IF(Tanqueos[[#This Row],[PLACA]]="","",IF(Tanqueos[[#This Row],[FECHA]]="",NOW(),Tanqueos[[#This Row],[FECHA]]))</f>
        <v>45862.751887615741</v>
      </c>
      <c r="B1772" s="39" t="s">
        <v>331</v>
      </c>
      <c r="C1772" s="31">
        <v>336456</v>
      </c>
      <c r="D1772" s="56">
        <v>10.59</v>
      </c>
      <c r="G1772">
        <f>_xlfn.XLOOKUP(Tanqueos[[#This Row],[PLACA]],[1]Hoja1!$A:$A,[1]Hoja1!$G:$G,0)</f>
        <v>19</v>
      </c>
      <c r="H1772" s="11" t="s">
        <v>260</v>
      </c>
    </row>
    <row r="1773" spans="1:8" ht="15" hidden="1" customHeight="1">
      <c r="A1773" s="29">
        <f ca="1">IF(Tanqueos[[#This Row],[PLACA]]="","",IF(Tanqueos[[#This Row],[FECHA]]="",NOW(),Tanqueos[[#This Row],[FECHA]]))</f>
        <v>45862.755597222225</v>
      </c>
      <c r="B1773" s="39" t="s">
        <v>40</v>
      </c>
      <c r="C1773" s="31">
        <v>145301</v>
      </c>
      <c r="D1773" s="56">
        <v>6</v>
      </c>
      <c r="E1773" t="s">
        <v>364</v>
      </c>
      <c r="G1773">
        <f>_xlfn.XLOOKUP(Tanqueos[[#This Row],[PLACA]],[1]Hoja1!$A:$A,[1]Hoja1!$G:$G,0)</f>
        <v>33</v>
      </c>
      <c r="H1773" s="11" t="s">
        <v>259</v>
      </c>
    </row>
    <row r="1774" spans="1:8" ht="15" hidden="1" customHeight="1">
      <c r="A1774" s="29">
        <f ca="1">IF(Tanqueos[[#This Row],[PLACA]]="","",IF(Tanqueos[[#This Row],[FECHA]]="",NOW(),Tanqueos[[#This Row],[FECHA]]))</f>
        <v>45862.75669814815</v>
      </c>
      <c r="B1774" s="39" t="s">
        <v>99</v>
      </c>
      <c r="C1774" s="31">
        <v>19126</v>
      </c>
      <c r="D1774" s="56">
        <v>5</v>
      </c>
      <c r="G1774">
        <f>_xlfn.XLOOKUP(Tanqueos[[#This Row],[PLACA]],[1]Hoja1!$A:$A,[1]Hoja1!$G:$G,0)</f>
        <v>32</v>
      </c>
      <c r="H1774" t="s">
        <v>274</v>
      </c>
    </row>
    <row r="1775" spans="1:8" ht="15" hidden="1" customHeight="1">
      <c r="A1775" s="29">
        <f ca="1">IF(Tanqueos[[#This Row],[PLACA]]="","",IF(Tanqueos[[#This Row],[FECHA]]="",NOW(),Tanqueos[[#This Row],[FECHA]]))</f>
        <v>45862.771714699076</v>
      </c>
      <c r="B1775" s="39" t="s">
        <v>11</v>
      </c>
      <c r="C1775" s="31">
        <v>57906</v>
      </c>
      <c r="D1775" s="56">
        <v>8</v>
      </c>
      <c r="G1775">
        <f>_xlfn.XLOOKUP(Tanqueos[[#This Row],[PLACA]],[1]Hoja1!$A:$A,[1]Hoja1!$G:$G,0)</f>
        <v>35</v>
      </c>
      <c r="H1775" t="s">
        <v>248</v>
      </c>
    </row>
    <row r="1776" spans="1:8" ht="15" hidden="1" customHeight="1">
      <c r="A1776" s="29">
        <f ca="1">IF(Tanqueos[[#This Row],[PLACA]]="","",IF(Tanqueos[[#This Row],[FECHA]]="",NOW(),Tanqueos[[#This Row],[FECHA]]))</f>
        <v>45862.79374375</v>
      </c>
      <c r="B1776" s="39" t="s">
        <v>72</v>
      </c>
      <c r="C1776" s="31">
        <v>302443</v>
      </c>
      <c r="D1776" s="56">
        <v>11</v>
      </c>
      <c r="G1776">
        <f>_xlfn.XLOOKUP(Tanqueos[[#This Row],[PLACA]],[1]Hoja1!$A:$A,[1]Hoja1!$G:$G,0)</f>
        <v>30</v>
      </c>
      <c r="H1776" t="s">
        <v>251</v>
      </c>
    </row>
    <row r="1777" spans="1:8" ht="15" hidden="1" customHeight="1">
      <c r="A1777" s="29">
        <f ca="1">IF(Tanqueos[[#This Row],[PLACA]]="","",IF(Tanqueos[[#This Row],[FECHA]]="",NOW(),Tanqueos[[#This Row],[FECHA]]))</f>
        <v>45862.79374375</v>
      </c>
      <c r="B1777" s="39" t="s">
        <v>32</v>
      </c>
      <c r="C1777" s="31">
        <v>41866</v>
      </c>
      <c r="D1777" s="56">
        <v>2.35</v>
      </c>
      <c r="E1777" t="s">
        <v>351</v>
      </c>
      <c r="G1777">
        <f>_xlfn.XLOOKUP(Tanqueos[[#This Row],[PLACA]],[1]Hoja1!$A:$A,[1]Hoja1!$G:$G,0)</f>
        <v>30</v>
      </c>
      <c r="H1777" t="s">
        <v>207</v>
      </c>
    </row>
    <row r="1778" spans="1:8" ht="15" hidden="1" customHeight="1">
      <c r="A1778" s="29">
        <f ca="1">IF(Tanqueos[[#This Row],[PLACA]]="","",IF(Tanqueos[[#This Row],[FECHA]]="",NOW(),Tanqueos[[#This Row],[FECHA]]))</f>
        <v>45862.829615740739</v>
      </c>
      <c r="B1778" s="39" t="s">
        <v>32</v>
      </c>
      <c r="C1778" s="31">
        <v>41904</v>
      </c>
      <c r="D1778" s="56">
        <v>1.2410000000000001</v>
      </c>
      <c r="E1778" t="s">
        <v>351</v>
      </c>
      <c r="G1778">
        <f>_xlfn.XLOOKUP(Tanqueos[[#This Row],[PLACA]],[1]Hoja1!$A:$A,[1]Hoja1!$G:$G,0)</f>
        <v>30</v>
      </c>
      <c r="H1778" t="s">
        <v>207</v>
      </c>
    </row>
    <row r="1779" spans="1:8" ht="15" hidden="1" customHeight="1">
      <c r="A1779" s="29">
        <f ca="1">IF(Tanqueos[[#This Row],[PLACA]]="","",IF(Tanqueos[[#This Row],[FECHA]]="",NOW(),Tanqueos[[#This Row],[FECHA]]))</f>
        <v>45862.833085069447</v>
      </c>
      <c r="B1779" s="39" t="s">
        <v>134</v>
      </c>
      <c r="C1779" s="31">
        <v>439025</v>
      </c>
      <c r="D1779" s="56">
        <v>10</v>
      </c>
      <c r="G1779">
        <f>_xlfn.XLOOKUP(Tanqueos[[#This Row],[PLACA]],[1]Hoja1!$A:$A,[1]Hoja1!$G:$G,0)</f>
        <v>12</v>
      </c>
      <c r="H1779" s="11" t="s">
        <v>249</v>
      </c>
    </row>
    <row r="1780" spans="1:8" ht="15" hidden="1" customHeight="1">
      <c r="A1780" s="29">
        <f ca="1">IF(Tanqueos[[#This Row],[PLACA]]="","",IF(Tanqueos[[#This Row],[FECHA]]="",NOW(),Tanqueos[[#This Row],[FECHA]]))</f>
        <v>45862.840955092594</v>
      </c>
      <c r="B1780" s="39" t="s">
        <v>120</v>
      </c>
      <c r="C1780" s="31">
        <v>333152</v>
      </c>
      <c r="D1780" s="56">
        <v>11</v>
      </c>
      <c r="G1780">
        <f>_xlfn.XLOOKUP(Tanqueos[[#This Row],[PLACA]],[1]Hoja1!$A:$A,[1]Hoja1!$G:$G,0)</f>
        <v>38</v>
      </c>
      <c r="H1780" s="11" t="s">
        <v>227</v>
      </c>
    </row>
    <row r="1781" spans="1:8" ht="15" hidden="1" customHeight="1">
      <c r="A1781" s="29">
        <f ca="1">IF(Tanqueos[[#This Row],[PLACA]]="","",IF(Tanqueos[[#This Row],[FECHA]]="",NOW(),Tanqueos[[#This Row],[FECHA]]))</f>
        <v>45862.867652777779</v>
      </c>
      <c r="B1781" s="39" t="s">
        <v>44</v>
      </c>
      <c r="C1781" s="31">
        <v>6650</v>
      </c>
      <c r="D1781" s="56">
        <v>9</v>
      </c>
      <c r="E1781" t="s">
        <v>365</v>
      </c>
      <c r="G1781">
        <f>_xlfn.XLOOKUP(Tanqueos[[#This Row],[PLACA]],[1]Hoja1!$A:$A,[1]Hoja1!$G:$G,0)</f>
        <v>35</v>
      </c>
      <c r="H1781" t="s">
        <v>189</v>
      </c>
    </row>
    <row r="1782" spans="1:8" ht="15" hidden="1" customHeight="1">
      <c r="A1782" s="29">
        <f ca="1">IF(Tanqueos[[#This Row],[PLACA]]="","",IF(Tanqueos[[#This Row],[FECHA]]="",NOW(),Tanqueos[[#This Row],[FECHA]]))</f>
        <v>45862.869636921299</v>
      </c>
      <c r="B1782" s="39" t="s">
        <v>26</v>
      </c>
      <c r="C1782" s="31">
        <v>630512</v>
      </c>
      <c r="D1782" s="56">
        <v>8</v>
      </c>
      <c r="G1782">
        <f>_xlfn.XLOOKUP(Tanqueos[[#This Row],[PLACA]],[1]Hoja1!$A:$A,[1]Hoja1!$G:$G,0)</f>
        <v>17</v>
      </c>
      <c r="H1782" t="s">
        <v>228</v>
      </c>
    </row>
    <row r="1783" spans="1:8" ht="15" hidden="1" customHeight="1">
      <c r="A1783" s="29">
        <f ca="1">IF(Tanqueos[[#This Row],[PLACA]]="","",IF(Tanqueos[[#This Row],[FECHA]]="",NOW(),Tanqueos[[#This Row],[FECHA]]))</f>
        <v>45862.954651736109</v>
      </c>
      <c r="B1783" s="39" t="s">
        <v>15</v>
      </c>
      <c r="C1783" s="31">
        <v>186392</v>
      </c>
      <c r="D1783" s="56">
        <v>35</v>
      </c>
      <c r="G1783">
        <f>_xlfn.XLOOKUP(Tanqueos[[#This Row],[PLACA]],[1]Hoja1!$A:$A,[1]Hoja1!$G:$G,0)</f>
        <v>16</v>
      </c>
      <c r="H1783" t="s">
        <v>237</v>
      </c>
    </row>
    <row r="1784" spans="1:8" ht="15" hidden="1" customHeight="1">
      <c r="A1784" s="29">
        <f ca="1">IF(Tanqueos[[#This Row],[PLACA]]="","",IF(Tanqueos[[#This Row],[FECHA]]="",NOW(),Tanqueos[[#This Row],[FECHA]]))</f>
        <v>45862.993287731479</v>
      </c>
      <c r="B1784" s="39" t="s">
        <v>72</v>
      </c>
      <c r="C1784" s="31">
        <v>302722</v>
      </c>
      <c r="D1784" s="56">
        <v>9</v>
      </c>
      <c r="E1784" t="s">
        <v>116</v>
      </c>
      <c r="G1784">
        <f>_xlfn.XLOOKUP(Tanqueos[[#This Row],[PLACA]],[1]Hoja1!$A:$A,[1]Hoja1!$G:$G,0)</f>
        <v>30</v>
      </c>
      <c r="H1784" t="s">
        <v>251</v>
      </c>
    </row>
    <row r="1785" spans="1:8" ht="15" hidden="1" customHeight="1">
      <c r="A1785" s="29">
        <f ca="1">IF(Tanqueos[[#This Row],[PLACA]]="","",IF(Tanqueos[[#This Row],[FECHA]]="",NOW(),Tanqueos[[#This Row],[FECHA]]))</f>
        <v>45863.171891435188</v>
      </c>
      <c r="B1785" s="39" t="s">
        <v>18</v>
      </c>
      <c r="C1785" s="31">
        <v>164454</v>
      </c>
      <c r="D1785" s="56">
        <v>7</v>
      </c>
      <c r="G1785">
        <f>_xlfn.XLOOKUP(Tanqueos[[#This Row],[PLACA]],[1]Hoja1!$A:$A,[1]Hoja1!$G:$G,0)</f>
        <v>42</v>
      </c>
      <c r="H1785" t="s">
        <v>268</v>
      </c>
    </row>
    <row r="1786" spans="1:8" ht="15" hidden="1" customHeight="1">
      <c r="A1786" s="29">
        <f ca="1">IF(Tanqueos[[#This Row],[PLACA]]="","",IF(Tanqueos[[#This Row],[FECHA]]="",NOW(),Tanqueos[[#This Row],[FECHA]]))</f>
        <v>45863.181163657406</v>
      </c>
      <c r="B1786" s="39" t="s">
        <v>25</v>
      </c>
      <c r="C1786" s="31">
        <v>241008</v>
      </c>
      <c r="D1786" s="56">
        <v>5</v>
      </c>
      <c r="G1786">
        <f>_xlfn.XLOOKUP(Tanqueos[[#This Row],[PLACA]],[1]Hoja1!$A:$A,[1]Hoja1!$G:$G,0)</f>
        <v>33</v>
      </c>
      <c r="H1786" t="s">
        <v>196</v>
      </c>
    </row>
    <row r="1787" spans="1:8" ht="15" hidden="1" customHeight="1">
      <c r="A1787" s="29">
        <f ca="1">IF(Tanqueos[[#This Row],[PLACA]]="","",IF(Tanqueos[[#This Row],[FECHA]]="",NOW(),Tanqueos[[#This Row],[FECHA]]))</f>
        <v>45863.249447569448</v>
      </c>
      <c r="B1787" s="39" t="s">
        <v>8</v>
      </c>
      <c r="C1787" s="31">
        <v>175631</v>
      </c>
      <c r="D1787" s="56">
        <v>10</v>
      </c>
      <c r="G1787">
        <f>_xlfn.XLOOKUP(Tanqueos[[#This Row],[PLACA]],[1]Hoja1!$A:$A,[1]Hoja1!$G:$G,0)</f>
        <v>42</v>
      </c>
      <c r="H1787" t="s">
        <v>288</v>
      </c>
    </row>
    <row r="1788" spans="1:8" ht="15" hidden="1" customHeight="1">
      <c r="A1788" s="29">
        <f ca="1">IF(Tanqueos[[#This Row],[PLACA]]="","",IF(Tanqueos[[#This Row],[FECHA]]="",NOW(),Tanqueos[[#This Row],[FECHA]]))</f>
        <v>45863.25070902778</v>
      </c>
      <c r="B1788" s="39" t="s">
        <v>232</v>
      </c>
      <c r="C1788" s="31">
        <v>344870</v>
      </c>
      <c r="D1788" s="56">
        <v>11</v>
      </c>
      <c r="E1788" t="s">
        <v>366</v>
      </c>
      <c r="G1788">
        <f>_xlfn.XLOOKUP(Tanqueos[[#This Row],[PLACA]],[1]Hoja1!$A:$A,[1]Hoja1!$G:$G,0)</f>
        <v>33</v>
      </c>
      <c r="H1788" s="11" t="s">
        <v>243</v>
      </c>
    </row>
    <row r="1789" spans="1:8" ht="15" hidden="1" customHeight="1">
      <c r="A1789" s="29">
        <f ca="1">IF(Tanqueos[[#This Row],[PLACA]]="","",IF(Tanqueos[[#This Row],[FECHA]]="",NOW(),Tanqueos[[#This Row],[FECHA]]))</f>
        <v>45863.262374652775</v>
      </c>
      <c r="B1789" s="39" t="s">
        <v>73</v>
      </c>
      <c r="C1789" s="31">
        <v>176460</v>
      </c>
      <c r="D1789" s="56">
        <v>10</v>
      </c>
      <c r="G1789">
        <f>_xlfn.XLOOKUP(Tanqueos[[#This Row],[PLACA]],[1]Hoja1!$A:$A,[1]Hoja1!$G:$G,0)</f>
        <v>38</v>
      </c>
      <c r="H1789" t="s">
        <v>175</v>
      </c>
    </row>
    <row r="1790" spans="1:8" ht="15" hidden="1" customHeight="1">
      <c r="A1790" s="29">
        <f ca="1">IF(Tanqueos[[#This Row],[PLACA]]="","",IF(Tanqueos[[#This Row],[FECHA]]="",NOW(),Tanqueos[[#This Row],[FECHA]]))</f>
        <v>45863.268863657409</v>
      </c>
      <c r="B1790" s="39" t="s">
        <v>148</v>
      </c>
      <c r="C1790" s="31">
        <v>199069</v>
      </c>
      <c r="D1790" s="56">
        <v>21</v>
      </c>
      <c r="G1790">
        <f>_xlfn.XLOOKUP(Tanqueos[[#This Row],[PLACA]],[1]Hoja1!$A:$A,[1]Hoja1!$G:$G,0)</f>
        <v>15</v>
      </c>
      <c r="H1790" t="s">
        <v>316</v>
      </c>
    </row>
    <row r="1791" spans="1:8" ht="15" hidden="1" customHeight="1">
      <c r="A1791" s="29">
        <f ca="1">IF(Tanqueos[[#This Row],[PLACA]]="","",IF(Tanqueos[[#This Row],[FECHA]]="",NOW(),Tanqueos[[#This Row],[FECHA]]))</f>
        <v>45863.285336226851</v>
      </c>
      <c r="B1791" s="39" t="s">
        <v>282</v>
      </c>
      <c r="C1791" s="31">
        <v>159419</v>
      </c>
      <c r="D1791" s="56">
        <v>10</v>
      </c>
      <c r="G1791">
        <f>_xlfn.XLOOKUP(Tanqueos[[#This Row],[PLACA]],[1]Hoja1!$A:$A,[1]Hoja1!$G:$G,0)</f>
        <v>38</v>
      </c>
      <c r="H1791" t="s">
        <v>300</v>
      </c>
    </row>
    <row r="1792" spans="1:8" ht="15" hidden="1" customHeight="1">
      <c r="A1792" s="29">
        <f ca="1">IF(Tanqueos[[#This Row],[PLACA]]="","",IF(Tanqueos[[#This Row],[FECHA]]="",NOW(),Tanqueos[[#This Row],[FECHA]]))</f>
        <v>45863.304526273147</v>
      </c>
      <c r="B1792" s="39" t="s">
        <v>10</v>
      </c>
      <c r="C1792" s="31">
        <v>147647</v>
      </c>
      <c r="D1792" s="56">
        <v>7</v>
      </c>
      <c r="G1792">
        <f>_xlfn.XLOOKUP(Tanqueos[[#This Row],[PLACA]],[1]Hoja1!$A:$A,[1]Hoja1!$G:$G,0)</f>
        <v>40</v>
      </c>
      <c r="H1792" t="s">
        <v>177</v>
      </c>
    </row>
    <row r="1793" spans="1:8" ht="15" hidden="1" customHeight="1">
      <c r="A1793" s="29">
        <f ca="1">IF(Tanqueos[[#This Row],[PLACA]]="","",IF(Tanqueos[[#This Row],[FECHA]]="",NOW(),Tanqueos[[#This Row],[FECHA]]))</f>
        <v>45863.305698263888</v>
      </c>
      <c r="B1793" s="39" t="s">
        <v>59</v>
      </c>
      <c r="C1793" s="31">
        <v>279495</v>
      </c>
      <c r="D1793" s="56">
        <v>5</v>
      </c>
      <c r="G1793">
        <f>_xlfn.XLOOKUP(Tanqueos[[#This Row],[PLACA]],[1]Hoja1!$A:$A,[1]Hoja1!$G:$G,0)</f>
        <v>28</v>
      </c>
      <c r="H1793" t="s">
        <v>293</v>
      </c>
    </row>
    <row r="1794" spans="1:8" ht="15" hidden="1" customHeight="1">
      <c r="A1794" s="29">
        <f ca="1">IF(Tanqueos[[#This Row],[PLACA]]="","",IF(Tanqueos[[#This Row],[FECHA]]="",NOW(),Tanqueos[[#This Row],[FECHA]]))</f>
        <v>45863.30661712963</v>
      </c>
      <c r="B1794" s="39" t="s">
        <v>134</v>
      </c>
      <c r="C1794" s="31">
        <v>439620</v>
      </c>
      <c r="D1794" s="56">
        <v>50</v>
      </c>
      <c r="G1794">
        <f>_xlfn.XLOOKUP(Tanqueos[[#This Row],[PLACA]],[1]Hoja1!$A:$A,[1]Hoja1!$G:$G,0)</f>
        <v>12</v>
      </c>
      <c r="H1794" s="11" t="s">
        <v>249</v>
      </c>
    </row>
    <row r="1795" spans="1:8" ht="15" hidden="1" customHeight="1">
      <c r="A1795" s="29">
        <f ca="1">IF(Tanqueos[[#This Row],[PLACA]]="","",IF(Tanqueos[[#This Row],[FECHA]]="",NOW(),Tanqueos[[#This Row],[FECHA]]))</f>
        <v>45863.33362928241</v>
      </c>
      <c r="B1795" s="39" t="s">
        <v>72</v>
      </c>
      <c r="C1795" s="31">
        <v>303085</v>
      </c>
      <c r="D1795" s="56">
        <v>11</v>
      </c>
      <c r="E1795" t="s">
        <v>367</v>
      </c>
      <c r="G1795">
        <f>_xlfn.XLOOKUP(Tanqueos[[#This Row],[PLACA]],[1]Hoja1!$A:$A,[1]Hoja1!$G:$G,0)</f>
        <v>30</v>
      </c>
      <c r="H1795" t="s">
        <v>244</v>
      </c>
    </row>
    <row r="1796" spans="1:8" ht="15" hidden="1" customHeight="1">
      <c r="A1796" s="29">
        <f ca="1">IF(Tanqueos[[#This Row],[PLACA]]="","",IF(Tanqueos[[#This Row],[FECHA]]="",NOW(),Tanqueos[[#This Row],[FECHA]]))</f>
        <v>45863.337356597222</v>
      </c>
      <c r="B1796" s="39" t="s">
        <v>69</v>
      </c>
      <c r="C1796" s="31">
        <v>7318</v>
      </c>
      <c r="D1796" s="56">
        <v>6.62</v>
      </c>
      <c r="G1796">
        <f>_xlfn.XLOOKUP(Tanqueos[[#This Row],[PLACA]],[1]Hoja1!$A:$A,[1]Hoja1!$G:$G,0)</f>
        <v>35</v>
      </c>
      <c r="H1796" t="s">
        <v>273</v>
      </c>
    </row>
    <row r="1797" spans="1:8" ht="15" hidden="1" customHeight="1">
      <c r="A1797" s="29">
        <f ca="1">IF(Tanqueos[[#This Row],[PLACA]]="","",IF(Tanqueos[[#This Row],[FECHA]]="",NOW(),Tanqueos[[#This Row],[FECHA]]))</f>
        <v>45863.338759606479</v>
      </c>
      <c r="B1797" s="39" t="s">
        <v>56</v>
      </c>
      <c r="C1797" s="31">
        <v>12070</v>
      </c>
      <c r="D1797" s="56">
        <v>4</v>
      </c>
      <c r="G1797">
        <f>_xlfn.XLOOKUP(Tanqueos[[#This Row],[PLACA]],[1]Hoja1!$A:$A,[1]Hoja1!$G:$G,0)</f>
        <v>33</v>
      </c>
      <c r="H1797" t="s">
        <v>258</v>
      </c>
    </row>
    <row r="1798" spans="1:8" ht="15" hidden="1" customHeight="1">
      <c r="A1798" s="29">
        <f ca="1">IF(Tanqueos[[#This Row],[PLACA]]="","",IF(Tanqueos[[#This Row],[FECHA]]="",NOW(),Tanqueos[[#This Row],[FECHA]]))</f>
        <v>45863.339117476855</v>
      </c>
      <c r="B1798" s="39" t="s">
        <v>17</v>
      </c>
      <c r="C1798" s="31">
        <v>648646</v>
      </c>
      <c r="D1798" s="56">
        <v>38</v>
      </c>
      <c r="E1798" t="s">
        <v>368</v>
      </c>
      <c r="G1798">
        <f>_xlfn.XLOOKUP(Tanqueos[[#This Row],[PLACA]],[1]Hoja1!$A:$A,[1]Hoja1!$G:$G,0)</f>
        <v>14</v>
      </c>
      <c r="H1798" t="s">
        <v>280</v>
      </c>
    </row>
    <row r="1799" spans="1:8" ht="15" hidden="1" customHeight="1">
      <c r="A1799" s="29">
        <f ca="1">IF(Tanqueos[[#This Row],[PLACA]]="","",IF(Tanqueos[[#This Row],[FECHA]]="",NOW(),Tanqueos[[#This Row],[FECHA]]))</f>
        <v>45863.370757291668</v>
      </c>
      <c r="B1799" s="39" t="s">
        <v>137</v>
      </c>
      <c r="C1799" s="31">
        <v>76731</v>
      </c>
      <c r="D1799" s="56">
        <v>11.26</v>
      </c>
      <c r="E1799" t="s">
        <v>369</v>
      </c>
      <c r="G1799">
        <f>_xlfn.XLOOKUP(Tanqueos[[#This Row],[PLACA]],[1]Hoja1!$A:$A,[1]Hoja1!$G:$G,0)</f>
        <v>33</v>
      </c>
      <c r="H1799" s="11" t="s">
        <v>262</v>
      </c>
    </row>
    <row r="1800" spans="1:8" ht="15" hidden="1" customHeight="1">
      <c r="A1800" s="29">
        <f ca="1">IF(Tanqueos[[#This Row],[PLACA]]="","",IF(Tanqueos[[#This Row],[FECHA]]="",NOW(),Tanqueos[[#This Row],[FECHA]]))</f>
        <v>45863.375639699072</v>
      </c>
      <c r="B1800" s="39" t="s">
        <v>36</v>
      </c>
      <c r="C1800" s="31">
        <v>96591</v>
      </c>
      <c r="D1800" s="56">
        <v>7</v>
      </c>
      <c r="G1800">
        <f>_xlfn.XLOOKUP(Tanqueos[[#This Row],[PLACA]],[1]Hoja1!$A:$A,[1]Hoja1!$G:$G,0)</f>
        <v>32</v>
      </c>
      <c r="H1800" t="s">
        <v>194</v>
      </c>
    </row>
    <row r="1801" spans="1:8" ht="15" hidden="1" customHeight="1">
      <c r="A1801" s="29">
        <f ca="1">IF(Tanqueos[[#This Row],[PLACA]]="","",IF(Tanqueos[[#This Row],[FECHA]]="",NOW(),Tanqueos[[#This Row],[FECHA]]))</f>
        <v>45863.429233101851</v>
      </c>
      <c r="B1801" s="39" t="s">
        <v>97</v>
      </c>
      <c r="C1801" s="31">
        <v>253473</v>
      </c>
      <c r="D1801" s="56">
        <v>7</v>
      </c>
      <c r="G1801">
        <f>_xlfn.XLOOKUP(Tanqueos[[#This Row],[PLACA]],[1]Hoja1!$A:$A,[1]Hoja1!$G:$G,0)</f>
        <v>28</v>
      </c>
      <c r="H1801" t="s">
        <v>204</v>
      </c>
    </row>
    <row r="1802" spans="1:8" ht="15" hidden="1" customHeight="1">
      <c r="A1802" s="29">
        <f ca="1">IF(Tanqueos[[#This Row],[PLACA]]="","",IF(Tanqueos[[#This Row],[FECHA]]="",NOW(),Tanqueos[[#This Row],[FECHA]]))</f>
        <v>45863.43192372685</v>
      </c>
      <c r="B1802" s="39" t="s">
        <v>12</v>
      </c>
      <c r="C1802" s="31">
        <v>60890</v>
      </c>
      <c r="D1802" s="56">
        <v>12</v>
      </c>
      <c r="G1802">
        <f>_xlfn.XLOOKUP(Tanqueos[[#This Row],[PLACA]],[1]Hoja1!$A:$A,[1]Hoja1!$G:$G,0)</f>
        <v>33</v>
      </c>
      <c r="H1802" s="11" t="s">
        <v>256</v>
      </c>
    </row>
    <row r="1803" spans="1:8" ht="15" hidden="1" customHeight="1">
      <c r="A1803" s="29">
        <f ca="1">IF(Tanqueos[[#This Row],[PLACA]]="","",IF(Tanqueos[[#This Row],[FECHA]]="",NOW(),Tanqueos[[#This Row],[FECHA]]))</f>
        <v>45863.505468402778</v>
      </c>
      <c r="B1803" s="39" t="s">
        <v>93</v>
      </c>
      <c r="C1803" s="31">
        <v>411173</v>
      </c>
      <c r="D1803" s="56">
        <v>11</v>
      </c>
      <c r="E1803" s="31"/>
      <c r="G1803">
        <f>_xlfn.XLOOKUP(Tanqueos[[#This Row],[PLACA]],[1]Hoja1!$A:$A,[1]Hoja1!$G:$G,0)</f>
        <v>30</v>
      </c>
      <c r="H1803" t="s">
        <v>203</v>
      </c>
    </row>
    <row r="1804" spans="1:8" ht="15" hidden="1" customHeight="1">
      <c r="A1804" s="29">
        <f ca="1">IF(Tanqueos[[#This Row],[PLACA]]="","",IF(Tanqueos[[#This Row],[FECHA]]="",NOW(),Tanqueos[[#This Row],[FECHA]]))</f>
        <v>45863.506771527776</v>
      </c>
      <c r="B1804" s="39" t="s">
        <v>29</v>
      </c>
      <c r="C1804" s="31">
        <v>416832</v>
      </c>
      <c r="D1804" s="56">
        <v>14</v>
      </c>
      <c r="G1804">
        <f>_xlfn.XLOOKUP(Tanqueos[[#This Row],[PLACA]],[1]Hoja1!$A:$A,[1]Hoja1!$G:$G,0)</f>
        <v>33</v>
      </c>
      <c r="H1804" t="s">
        <v>180</v>
      </c>
    </row>
    <row r="1805" spans="1:8" ht="15" hidden="1" customHeight="1">
      <c r="A1805" s="29">
        <f ca="1">IF(Tanqueos[[#This Row],[PLACA]]="","",IF(Tanqueos[[#This Row],[FECHA]]="",NOW(),Tanqueos[[#This Row],[FECHA]]))</f>
        <v>45863.517817939814</v>
      </c>
      <c r="B1805" s="39" t="s">
        <v>66</v>
      </c>
      <c r="C1805" s="31">
        <v>199008</v>
      </c>
      <c r="D1805" s="56">
        <v>10</v>
      </c>
      <c r="E1805" s="31"/>
      <c r="G1805">
        <f>_xlfn.XLOOKUP(Tanqueos[[#This Row],[PLACA]],[1]Hoja1!$A:$A,[1]Hoja1!$G:$G,0)</f>
        <v>33</v>
      </c>
      <c r="H1805" s="11" t="s">
        <v>252</v>
      </c>
    </row>
    <row r="1806" spans="1:8" ht="15" hidden="1" customHeight="1">
      <c r="A1806" s="29">
        <f ca="1">IF(Tanqueos[[#This Row],[PLACA]]="","",IF(Tanqueos[[#This Row],[FECHA]]="",NOW(),Tanqueos[[#This Row],[FECHA]]))</f>
        <v>45863.533275462964</v>
      </c>
      <c r="B1806" s="39" t="s">
        <v>281</v>
      </c>
      <c r="C1806" s="31">
        <v>64260</v>
      </c>
      <c r="D1806" s="56">
        <v>11</v>
      </c>
      <c r="E1806" t="s">
        <v>370</v>
      </c>
      <c r="G1806">
        <f>_xlfn.XLOOKUP(Tanqueos[[#This Row],[PLACA]],[1]Hoja1!$A:$A,[1]Hoja1!$G:$G,0)</f>
        <v>33</v>
      </c>
      <c r="H1806" t="s">
        <v>199</v>
      </c>
    </row>
    <row r="1807" spans="1:8" ht="15" hidden="1" customHeight="1">
      <c r="A1807" s="29">
        <f ca="1">IF(Tanqueos[[#This Row],[PLACA]]="","",IF(Tanqueos[[#This Row],[FECHA]]="",NOW(),Tanqueos[[#This Row],[FECHA]]))</f>
        <v>45863.538642708336</v>
      </c>
      <c r="B1807" s="39" t="s">
        <v>21</v>
      </c>
      <c r="C1807" s="31">
        <v>65922</v>
      </c>
      <c r="D1807" s="56">
        <v>11</v>
      </c>
      <c r="G1807">
        <f>_xlfn.XLOOKUP(Tanqueos[[#This Row],[PLACA]],[1]Hoja1!$A:$A,[1]Hoja1!$G:$G,0)</f>
        <v>33</v>
      </c>
      <c r="H1807" t="s">
        <v>193</v>
      </c>
    </row>
    <row r="1808" spans="1:8" ht="15" hidden="1" customHeight="1">
      <c r="A1808" s="29">
        <f ca="1">IF(Tanqueos[[#This Row],[PLACA]]="","",IF(Tanqueos[[#This Row],[FECHA]]="",NOW(),Tanqueos[[#This Row],[FECHA]]))</f>
        <v>45863.544241319447</v>
      </c>
      <c r="B1808" s="39" t="s">
        <v>45</v>
      </c>
      <c r="C1808" s="31">
        <v>170800</v>
      </c>
      <c r="D1808" s="56">
        <v>8</v>
      </c>
      <c r="G1808">
        <f>_xlfn.XLOOKUP(Tanqueos[[#This Row],[PLACA]],[1]Hoja1!$A:$A,[1]Hoja1!$G:$G,0)</f>
        <v>29</v>
      </c>
      <c r="H1808" t="s">
        <v>197</v>
      </c>
    </row>
    <row r="1809" spans="1:8" ht="15" hidden="1" customHeight="1">
      <c r="A1809" s="29">
        <f ca="1">IF(Tanqueos[[#This Row],[PLACA]]="","",IF(Tanqueos[[#This Row],[FECHA]]="",NOW(),Tanqueos[[#This Row],[FECHA]]))</f>
        <v>45863.548977893515</v>
      </c>
      <c r="B1809" s="39" t="s">
        <v>156</v>
      </c>
      <c r="C1809" s="31">
        <v>107028</v>
      </c>
      <c r="D1809" s="56">
        <v>14</v>
      </c>
      <c r="E1809" t="s">
        <v>371</v>
      </c>
      <c r="G1809">
        <f>_xlfn.XLOOKUP(Tanqueos[[#This Row],[PLACA]],[1]Hoja1!$A:$A,[1]Hoja1!$G:$G,0)</f>
        <v>35</v>
      </c>
      <c r="H1809" t="s">
        <v>253</v>
      </c>
    </row>
    <row r="1810" spans="1:8" ht="15" hidden="1" customHeight="1">
      <c r="A1810" s="29">
        <f ca="1">IF(Tanqueos[[#This Row],[PLACA]]="","",IF(Tanqueos[[#This Row],[FECHA]]="",NOW(),Tanqueos[[#This Row],[FECHA]]))</f>
        <v>45863.572021990738</v>
      </c>
      <c r="B1810" s="39" t="s">
        <v>35</v>
      </c>
      <c r="C1810" s="31">
        <v>63328</v>
      </c>
      <c r="D1810" s="56">
        <v>9.8070000000000004</v>
      </c>
      <c r="E1810" t="s">
        <v>372</v>
      </c>
      <c r="G1810">
        <f>_xlfn.XLOOKUP(Tanqueos[[#This Row],[PLACA]],[1]Hoja1!$A:$A,[1]Hoja1!$G:$G,0)</f>
        <v>35</v>
      </c>
      <c r="H1810" t="s">
        <v>240</v>
      </c>
    </row>
    <row r="1811" spans="1:8" ht="15" hidden="1" customHeight="1">
      <c r="A1811" s="29">
        <f ca="1">IF(Tanqueos[[#This Row],[PLACA]]="","",IF(Tanqueos[[#This Row],[FECHA]]="",NOW(),Tanqueos[[#This Row],[FECHA]]))</f>
        <v>45863.577771296295</v>
      </c>
      <c r="B1811" s="39" t="s">
        <v>148</v>
      </c>
      <c r="C1811" s="31">
        <v>199333</v>
      </c>
      <c r="D1811" s="56">
        <v>20</v>
      </c>
      <c r="E1811" t="s">
        <v>373</v>
      </c>
      <c r="G1811">
        <f>_xlfn.XLOOKUP(Tanqueos[[#This Row],[PLACA]],[1]Hoja1!$A:$A,[1]Hoja1!$G:$G,0)</f>
        <v>15</v>
      </c>
      <c r="H1811" t="s">
        <v>316</v>
      </c>
    </row>
    <row r="1812" spans="1:8" ht="15" hidden="1" customHeight="1">
      <c r="A1812" s="29">
        <f ca="1">IF(Tanqueos[[#This Row],[PLACA]]="","",IF(Tanqueos[[#This Row],[FECHA]]="",NOW(),Tanqueos[[#This Row],[FECHA]]))</f>
        <v>45863.592611805558</v>
      </c>
      <c r="B1812" s="39" t="s">
        <v>25</v>
      </c>
      <c r="C1812" s="31">
        <v>241285</v>
      </c>
      <c r="D1812" s="56">
        <v>15</v>
      </c>
      <c r="E1812" t="s">
        <v>374</v>
      </c>
      <c r="G1812">
        <f>_xlfn.XLOOKUP(Tanqueos[[#This Row],[PLACA]],[1]Hoja1!$A:$A,[1]Hoja1!$G:$G,0)</f>
        <v>33</v>
      </c>
      <c r="H1812" t="s">
        <v>196</v>
      </c>
    </row>
    <row r="1813" spans="1:8" ht="15" hidden="1" customHeight="1">
      <c r="A1813" s="29">
        <f ca="1">IF(Tanqueos[[#This Row],[PLACA]]="","",IF(Tanqueos[[#This Row],[FECHA]]="",NOW(),Tanqueos[[#This Row],[FECHA]]))</f>
        <v>45863.683132986109</v>
      </c>
      <c r="B1813" s="39" t="s">
        <v>62</v>
      </c>
      <c r="C1813" s="31">
        <v>204181</v>
      </c>
      <c r="D1813" s="56">
        <v>9</v>
      </c>
      <c r="G1813">
        <f>_xlfn.XLOOKUP(Tanqueos[[#This Row],[PLACA]],[1]Hoja1!$A:$A,[1]Hoja1!$G:$G,0)</f>
        <v>39</v>
      </c>
      <c r="H1813" t="s">
        <v>234</v>
      </c>
    </row>
    <row r="1814" spans="1:8" ht="15" hidden="1" customHeight="1">
      <c r="A1814" s="29">
        <f ca="1">IF(Tanqueos[[#This Row],[PLACA]]="","",IF(Tanqueos[[#This Row],[FECHA]]="",NOW(),Tanqueos[[#This Row],[FECHA]]))</f>
        <v>45863.683132986109</v>
      </c>
      <c r="B1814" s="39" t="s">
        <v>41</v>
      </c>
      <c r="C1814" s="31">
        <v>59018</v>
      </c>
      <c r="D1814" s="56">
        <v>11</v>
      </c>
      <c r="G1814">
        <f>_xlfn.XLOOKUP(Tanqueos[[#This Row],[PLACA]],[1]Hoja1!$A:$A,[1]Hoja1!$G:$G,0)</f>
        <v>33</v>
      </c>
      <c r="H1814" t="s">
        <v>250</v>
      </c>
    </row>
    <row r="1815" spans="1:8" ht="15" hidden="1" customHeight="1">
      <c r="A1815" s="29">
        <f ca="1">IF(Tanqueos[[#This Row],[PLACA]]="","",IF(Tanqueos[[#This Row],[FECHA]]="",NOW(),Tanqueos[[#This Row],[FECHA]]))</f>
        <v>45863.683132986109</v>
      </c>
      <c r="B1815" s="39" t="s">
        <v>26</v>
      </c>
      <c r="C1815" s="31">
        <v>630670</v>
      </c>
      <c r="D1815" s="56">
        <v>9</v>
      </c>
      <c r="G1815">
        <f>_xlfn.XLOOKUP(Tanqueos[[#This Row],[PLACA]],[1]Hoja1!$A:$A,[1]Hoja1!$G:$G,0)</f>
        <v>17</v>
      </c>
      <c r="H1815" t="s">
        <v>228</v>
      </c>
    </row>
    <row r="1816" spans="1:8" ht="15" hidden="1" customHeight="1">
      <c r="A1816" s="29">
        <f ca="1">IF(Tanqueos[[#This Row],[PLACA]]="","",IF(Tanqueos[[#This Row],[FECHA]]="",NOW(),Tanqueos[[#This Row],[FECHA]]))</f>
        <v>45863.683132986109</v>
      </c>
      <c r="B1816" s="39" t="s">
        <v>28</v>
      </c>
      <c r="C1816" s="31">
        <v>221402</v>
      </c>
      <c r="D1816" s="56">
        <v>8</v>
      </c>
      <c r="G1816">
        <f>_xlfn.XLOOKUP(Tanqueos[[#This Row],[PLACA]],[1]Hoja1!$A:$A,[1]Hoja1!$G:$G,0)</f>
        <v>43</v>
      </c>
      <c r="H1816" t="s">
        <v>221</v>
      </c>
    </row>
    <row r="1817" spans="1:8" ht="15" hidden="1" customHeight="1">
      <c r="A1817" s="29">
        <f ca="1">IF(Tanqueos[[#This Row],[PLACA]]="","",IF(Tanqueos[[#This Row],[FECHA]]="",NOW(),Tanqueos[[#This Row],[FECHA]]))</f>
        <v>45863.683132986109</v>
      </c>
      <c r="B1817" s="39" t="s">
        <v>48</v>
      </c>
      <c r="C1817" s="31">
        <v>8572</v>
      </c>
      <c r="D1817" s="56">
        <v>12.6</v>
      </c>
      <c r="E1817" t="s">
        <v>361</v>
      </c>
      <c r="G1817">
        <f>_xlfn.XLOOKUP(Tanqueos[[#This Row],[PLACA]],[1]Hoja1!$A:$A,[1]Hoja1!$G:$G,0)</f>
        <v>38</v>
      </c>
      <c r="H1817" t="s">
        <v>246</v>
      </c>
    </row>
    <row r="1818" spans="1:8" ht="15" hidden="1" customHeight="1">
      <c r="A1818" s="29">
        <f ca="1">IF(Tanqueos[[#This Row],[PLACA]]="","",IF(Tanqueos[[#This Row],[FECHA]]="",NOW(),Tanqueos[[#This Row],[FECHA]]))</f>
        <v>45863.683132986109</v>
      </c>
      <c r="B1818" s="39" t="s">
        <v>38</v>
      </c>
      <c r="C1818" s="31">
        <v>454995</v>
      </c>
      <c r="D1818" s="56">
        <v>30</v>
      </c>
      <c r="G1818">
        <f>_xlfn.XLOOKUP(Tanqueos[[#This Row],[PLACA]],[1]Hoja1!$A:$A,[1]Hoja1!$G:$G,0)</f>
        <v>15</v>
      </c>
      <c r="H1818" t="s">
        <v>181</v>
      </c>
    </row>
    <row r="1819" spans="1:8" ht="15" hidden="1" customHeight="1">
      <c r="A1819" s="29">
        <f ca="1">IF(Tanqueos[[#This Row],[PLACA]]="","",IF(Tanqueos[[#This Row],[FECHA]]="",NOW(),Tanqueos[[#This Row],[FECHA]]))</f>
        <v>45863.746461689814</v>
      </c>
      <c r="B1819" s="39" t="s">
        <v>93</v>
      </c>
      <c r="C1819" s="31">
        <v>411291</v>
      </c>
      <c r="D1819" s="56">
        <v>5</v>
      </c>
      <c r="G1819">
        <f>_xlfn.XLOOKUP(Tanqueos[[#This Row],[PLACA]],[1]Hoja1!$A:$A,[1]Hoja1!$G:$G,0)</f>
        <v>30</v>
      </c>
      <c r="H1819" t="s">
        <v>203</v>
      </c>
    </row>
    <row r="1820" spans="1:8" ht="15" hidden="1" customHeight="1">
      <c r="A1820" s="29">
        <f ca="1">IF(Tanqueos[[#This Row],[PLACA]]="","",IF(Tanqueos[[#This Row],[FECHA]]="",NOW(),Tanqueos[[#This Row],[FECHA]]))</f>
        <v>45863.746461689814</v>
      </c>
      <c r="B1820" s="39" t="s">
        <v>20</v>
      </c>
      <c r="C1820" s="31">
        <v>208106</v>
      </c>
      <c r="D1820" s="56">
        <v>10.8</v>
      </c>
      <c r="E1820" t="s">
        <v>351</v>
      </c>
      <c r="G1820">
        <f>_xlfn.XLOOKUP(Tanqueos[[#This Row],[PLACA]],[1]Hoja1!$A:$A,[1]Hoja1!$G:$G,0)</f>
        <v>26</v>
      </c>
      <c r="H1820" s="11" t="s">
        <v>255</v>
      </c>
    </row>
    <row r="1821" spans="1:8" ht="15" hidden="1" customHeight="1">
      <c r="A1821" s="29">
        <f ca="1">IF(Tanqueos[[#This Row],[PLACA]]="","",IF(Tanqueos[[#This Row],[FECHA]]="",NOW(),Tanqueos[[#This Row],[FECHA]]))</f>
        <v>45863.746461689814</v>
      </c>
      <c r="B1821" s="39" t="s">
        <v>30</v>
      </c>
      <c r="C1821" s="31">
        <v>85703</v>
      </c>
      <c r="D1821" s="56">
        <v>8</v>
      </c>
      <c r="G1821">
        <f>_xlfn.XLOOKUP(Tanqueos[[#This Row],[PLACA]],[1]Hoja1!$A:$A,[1]Hoja1!$G:$G,0)</f>
        <v>33</v>
      </c>
      <c r="H1821" t="s">
        <v>224</v>
      </c>
    </row>
    <row r="1822" spans="1:8" ht="15" hidden="1" customHeight="1">
      <c r="A1822" s="29">
        <f ca="1">IF(Tanqueos[[#This Row],[PLACA]]="","",IF(Tanqueos[[#This Row],[FECHA]]="",NOW(),Tanqueos[[#This Row],[FECHA]]))</f>
        <v>45863.746461689814</v>
      </c>
      <c r="B1822" s="39" t="s">
        <v>59</v>
      </c>
      <c r="C1822" s="31">
        <v>279581</v>
      </c>
      <c r="D1822" s="56">
        <v>5</v>
      </c>
      <c r="G1822">
        <f>_xlfn.XLOOKUP(Tanqueos[[#This Row],[PLACA]],[1]Hoja1!$A:$A,[1]Hoja1!$G:$G,0)</f>
        <v>28</v>
      </c>
      <c r="H1822" t="s">
        <v>293</v>
      </c>
    </row>
    <row r="1823" spans="1:8" ht="15" hidden="1" customHeight="1">
      <c r="A1823" s="29">
        <f ca="1">IF(Tanqueos[[#This Row],[PLACA]]="","",IF(Tanqueos[[#This Row],[FECHA]]="",NOW(),Tanqueos[[#This Row],[FECHA]]))</f>
        <v>45863.746461689814</v>
      </c>
      <c r="B1823" s="39" t="s">
        <v>83</v>
      </c>
      <c r="C1823" s="31">
        <v>480734</v>
      </c>
      <c r="D1823" s="56">
        <v>13</v>
      </c>
      <c r="E1823" t="s">
        <v>375</v>
      </c>
      <c r="G1823">
        <f>_xlfn.XLOOKUP(Tanqueos[[#This Row],[PLACA]],[1]Hoja1!$A:$A,[1]Hoja1!$G:$G,0)</f>
        <v>12</v>
      </c>
      <c r="H1823" s="11" t="s">
        <v>257</v>
      </c>
    </row>
    <row r="1824" spans="1:8" ht="15" hidden="1" customHeight="1">
      <c r="A1824" s="29">
        <f ca="1">IF(Tanqueos[[#This Row],[PLACA]]="","",IF(Tanqueos[[#This Row],[FECHA]]="",NOW(),Tanqueos[[#This Row],[FECHA]]))</f>
        <v>45863.746461689814</v>
      </c>
      <c r="B1824" s="39" t="s">
        <v>70</v>
      </c>
      <c r="C1824" s="31">
        <v>239871</v>
      </c>
      <c r="D1824" s="56">
        <v>9.9049999999999994</v>
      </c>
      <c r="E1824" t="s">
        <v>361</v>
      </c>
      <c r="G1824">
        <f>_xlfn.XLOOKUP(Tanqueos[[#This Row],[PLACA]],[1]Hoja1!$A:$A,[1]Hoja1!$G:$G,0)</f>
        <v>33</v>
      </c>
      <c r="H1824" t="s">
        <v>247</v>
      </c>
    </row>
    <row r="1825" spans="1:8" ht="15" hidden="1" customHeight="1">
      <c r="A1825" s="29">
        <f ca="1">IF(Tanqueos[[#This Row],[PLACA]]="","",IF(Tanqueos[[#This Row],[FECHA]]="",NOW(),Tanqueos[[#This Row],[FECHA]]))</f>
        <v>45863.746461689814</v>
      </c>
      <c r="B1825" s="39" t="s">
        <v>331</v>
      </c>
      <c r="C1825" s="31">
        <v>336456</v>
      </c>
      <c r="D1825" s="56">
        <v>15</v>
      </c>
      <c r="G1825">
        <f>_xlfn.XLOOKUP(Tanqueos[[#This Row],[PLACA]],[1]Hoja1!$A:$A,[1]Hoja1!$G:$G,0)</f>
        <v>19</v>
      </c>
      <c r="H1825" s="11" t="s">
        <v>260</v>
      </c>
    </row>
    <row r="1826" spans="1:8" ht="15" hidden="1" customHeight="1">
      <c r="A1826" s="29">
        <f ca="1">IF(Tanqueos[[#This Row],[PLACA]]="","",IF(Tanqueos[[#This Row],[FECHA]]="",NOW(),Tanqueos[[#This Row],[FECHA]]))</f>
        <v>45863.746461689814</v>
      </c>
      <c r="B1826" s="39" t="s">
        <v>67</v>
      </c>
      <c r="C1826" s="31">
        <v>999920</v>
      </c>
      <c r="D1826" s="56">
        <v>23</v>
      </c>
      <c r="G1826">
        <f>_xlfn.XLOOKUP(Tanqueos[[#This Row],[PLACA]],[1]Hoja1!$A:$A,[1]Hoja1!$G:$G,0)</f>
        <v>19</v>
      </c>
      <c r="H1826" t="s">
        <v>349</v>
      </c>
    </row>
    <row r="1827" spans="1:8" ht="15" customHeight="1">
      <c r="A1827" s="29">
        <f ca="1">IF(Tanqueos[[#This Row],[PLACA]]="","",IF(Tanqueos[[#This Row],[FECHA]]="",NOW(),Tanqueos[[#This Row],[FECHA]]))</f>
        <v>45863.746461689814</v>
      </c>
      <c r="B1827" s="39" t="s">
        <v>49</v>
      </c>
      <c r="C1827" s="31">
        <v>58557</v>
      </c>
      <c r="D1827" s="56">
        <v>13</v>
      </c>
      <c r="G1827">
        <f>_xlfn.XLOOKUP(Tanqueos[[#This Row],[PLACA]],[1]Hoja1!$A:$A,[1]Hoja1!$G:$G,0)</f>
        <v>35</v>
      </c>
      <c r="H1827" t="s">
        <v>301</v>
      </c>
    </row>
    <row r="1828" spans="1:8" ht="15" hidden="1" customHeight="1">
      <c r="A1828" s="29">
        <f ca="1">IF(Tanqueos[[#This Row],[PLACA]]="","",IF(Tanqueos[[#This Row],[FECHA]]="",NOW(),Tanqueos[[#This Row],[FECHA]]))</f>
        <v>45863.746461689814</v>
      </c>
      <c r="B1828" s="39" t="s">
        <v>24</v>
      </c>
      <c r="C1828" s="31">
        <v>101607</v>
      </c>
      <c r="D1828" s="56">
        <v>5</v>
      </c>
      <c r="G1828">
        <f>_xlfn.XLOOKUP(Tanqueos[[#This Row],[PLACA]],[1]Hoja1!$A:$A,[1]Hoja1!$G:$G,0)</f>
        <v>33</v>
      </c>
      <c r="H1828" t="s">
        <v>320</v>
      </c>
    </row>
    <row r="1829" spans="1:8" ht="15" hidden="1" customHeight="1">
      <c r="A1829" s="29">
        <f ca="1">IF(Tanqueos[[#This Row],[PLACA]]="","",IF(Tanqueos[[#This Row],[FECHA]]="",NOW(),Tanqueos[[#This Row],[FECHA]]))</f>
        <v>45863.763356249998</v>
      </c>
      <c r="B1829" s="39" t="s">
        <v>40</v>
      </c>
      <c r="C1829" s="31">
        <v>145458</v>
      </c>
      <c r="D1829" s="56">
        <v>7</v>
      </c>
      <c r="G1829">
        <f>_xlfn.XLOOKUP(Tanqueos[[#This Row],[PLACA]],[1]Hoja1!$A:$A,[1]Hoja1!$G:$G,0)</f>
        <v>33</v>
      </c>
      <c r="H1829" s="11" t="s">
        <v>259</v>
      </c>
    </row>
    <row r="1830" spans="1:8" ht="15" hidden="1" customHeight="1">
      <c r="A1830" s="29">
        <f ca="1">IF(Tanqueos[[#This Row],[PLACA]]="","",IF(Tanqueos[[#This Row],[FECHA]]="",NOW(),Tanqueos[[#This Row],[FECHA]]))</f>
        <v>45863.773662500003</v>
      </c>
      <c r="B1830" s="39" t="s">
        <v>65</v>
      </c>
      <c r="C1830" s="31">
        <v>67849</v>
      </c>
      <c r="D1830" s="56">
        <v>9</v>
      </c>
      <c r="G1830">
        <f>_xlfn.XLOOKUP(Tanqueos[[#This Row],[PLACA]],[1]Hoja1!$A:$A,[1]Hoja1!$G:$G,0)</f>
        <v>31</v>
      </c>
      <c r="H1830" t="s">
        <v>176</v>
      </c>
    </row>
    <row r="1831" spans="1:8" ht="15" hidden="1" customHeight="1">
      <c r="A1831" s="29">
        <f ca="1">IF(Tanqueos[[#This Row],[PLACA]]="","",IF(Tanqueos[[#This Row],[FECHA]]="",NOW(),Tanqueos[[#This Row],[FECHA]]))</f>
        <v>45863.884972453707</v>
      </c>
      <c r="B1831" s="39" t="s">
        <v>10</v>
      </c>
      <c r="C1831" s="31">
        <v>147908</v>
      </c>
      <c r="D1831" s="56">
        <v>7</v>
      </c>
      <c r="G1831">
        <f>_xlfn.XLOOKUP(Tanqueos[[#This Row],[PLACA]],[1]Hoja1!$A:$A,[1]Hoja1!$G:$G,0)</f>
        <v>40</v>
      </c>
      <c r="H1831" t="s">
        <v>177</v>
      </c>
    </row>
    <row r="1832" spans="1:8" ht="15" hidden="1" customHeight="1">
      <c r="A1832" s="29">
        <f ca="1">IF(Tanqueos[[#This Row],[PLACA]]="","",IF(Tanqueos[[#This Row],[FECHA]]="",NOW(),Tanqueos[[#This Row],[FECHA]]))</f>
        <v>45863.884972453707</v>
      </c>
      <c r="B1832" s="39" t="s">
        <v>232</v>
      </c>
      <c r="C1832" s="31">
        <v>345323</v>
      </c>
      <c r="D1832" s="56">
        <v>14</v>
      </c>
      <c r="G1832">
        <f>_xlfn.XLOOKUP(Tanqueos[[#This Row],[PLACA]],[1]Hoja1!$A:$A,[1]Hoja1!$G:$G,0)</f>
        <v>33</v>
      </c>
      <c r="H1832" s="11" t="s">
        <v>243</v>
      </c>
    </row>
    <row r="1833" spans="1:8" ht="15" hidden="1" customHeight="1">
      <c r="A1833" s="29">
        <f ca="1">IF(Tanqueos[[#This Row],[PLACA]]="","",IF(Tanqueos[[#This Row],[FECHA]]="",NOW(),Tanqueos[[#This Row],[FECHA]]))</f>
        <v>45863.884972453707</v>
      </c>
      <c r="B1833" s="39" t="s">
        <v>32</v>
      </c>
      <c r="C1833" s="31">
        <v>42141</v>
      </c>
      <c r="D1833" s="56">
        <v>9</v>
      </c>
      <c r="G1833">
        <f>_xlfn.XLOOKUP(Tanqueos[[#This Row],[PLACA]],[1]Hoja1!$A:$A,[1]Hoja1!$G:$G,0)</f>
        <v>30</v>
      </c>
      <c r="H1833" t="s">
        <v>207</v>
      </c>
    </row>
    <row r="1834" spans="1:8" ht="15" hidden="1" customHeight="1">
      <c r="A1834" s="29">
        <f ca="1">IF(Tanqueos[[#This Row],[PLACA]]="","",IF(Tanqueos[[#This Row],[FECHA]]="",NOW(),Tanqueos[[#This Row],[FECHA]]))</f>
        <v>45863.884972453707</v>
      </c>
      <c r="B1834" s="39" t="s">
        <v>39</v>
      </c>
      <c r="C1834" s="31">
        <v>45333</v>
      </c>
      <c r="D1834" s="56">
        <v>11.948</v>
      </c>
      <c r="E1834" t="s">
        <v>361</v>
      </c>
      <c r="G1834">
        <f>_xlfn.XLOOKUP(Tanqueos[[#This Row],[PLACA]],[1]Hoja1!$A:$A,[1]Hoja1!$G:$G,0)</f>
        <v>35</v>
      </c>
      <c r="H1834" t="s">
        <v>198</v>
      </c>
    </row>
    <row r="1835" spans="1:8" ht="15" hidden="1" customHeight="1">
      <c r="A1835" s="29">
        <f ca="1">IF(Tanqueos[[#This Row],[PLACA]]="","",IF(Tanqueos[[#This Row],[FECHA]]="",NOW(),Tanqueos[[#This Row],[FECHA]]))</f>
        <v>45863.884972453707</v>
      </c>
      <c r="B1835" s="39" t="s">
        <v>120</v>
      </c>
      <c r="C1835" s="31">
        <v>333509</v>
      </c>
      <c r="D1835" s="56">
        <v>10</v>
      </c>
      <c r="G1835">
        <f>_xlfn.XLOOKUP(Tanqueos[[#This Row],[PLACA]],[1]Hoja1!$A:$A,[1]Hoja1!$G:$G,0)</f>
        <v>38</v>
      </c>
      <c r="H1835" s="11" t="s">
        <v>227</v>
      </c>
    </row>
    <row r="1836" spans="1:8" ht="15" hidden="1" customHeight="1">
      <c r="A1836" s="29">
        <f ca="1">IF(Tanqueos[[#This Row],[PLACA]]="","",IF(Tanqueos[[#This Row],[FECHA]]="",NOW(),Tanqueos[[#This Row],[FECHA]]))</f>
        <v>45863.884972453707</v>
      </c>
      <c r="B1836" s="39" t="s">
        <v>15</v>
      </c>
      <c r="C1836" s="31">
        <v>186801</v>
      </c>
      <c r="D1836" s="56">
        <v>27</v>
      </c>
      <c r="G1836">
        <f>_xlfn.XLOOKUP(Tanqueos[[#This Row],[PLACA]],[1]Hoja1!$A:$A,[1]Hoja1!$G:$G,0)</f>
        <v>16</v>
      </c>
      <c r="H1836" t="s">
        <v>237</v>
      </c>
    </row>
    <row r="1837" spans="1:8" ht="15" hidden="1" customHeight="1">
      <c r="A1837" s="29">
        <f ca="1">IF(Tanqueos[[#This Row],[PLACA]]="","",IF(Tanqueos[[#This Row],[FECHA]]="",NOW(),Tanqueos[[#This Row],[FECHA]]))</f>
        <v>45863.886987500002</v>
      </c>
      <c r="B1837" s="39" t="s">
        <v>11</v>
      </c>
      <c r="C1837" s="31">
        <v>58134</v>
      </c>
      <c r="D1837" s="56">
        <v>8</v>
      </c>
      <c r="G1837">
        <f>_xlfn.XLOOKUP(Tanqueos[[#This Row],[PLACA]],[1]Hoja1!$A:$A,[1]Hoja1!$G:$G,0)</f>
        <v>35</v>
      </c>
      <c r="H1837" t="s">
        <v>248</v>
      </c>
    </row>
    <row r="1838" spans="1:8" ht="15" hidden="1" customHeight="1">
      <c r="A1838" s="29">
        <f ca="1">IF(Tanqueos[[#This Row],[PLACA]]="","",IF(Tanqueos[[#This Row],[FECHA]]="",NOW(),Tanqueos[[#This Row],[FECHA]]))</f>
        <v>45863.896583564812</v>
      </c>
      <c r="B1838" s="39" t="s">
        <v>26</v>
      </c>
      <c r="C1838" s="31">
        <v>630822</v>
      </c>
      <c r="D1838" s="56">
        <v>7.5140000000000002</v>
      </c>
      <c r="E1838" t="s">
        <v>218</v>
      </c>
      <c r="G1838">
        <f>_xlfn.XLOOKUP(Tanqueos[[#This Row],[PLACA]],[1]Hoja1!$A:$A,[1]Hoja1!$G:$G,0)</f>
        <v>17</v>
      </c>
      <c r="H1838" t="s">
        <v>228</v>
      </c>
    </row>
    <row r="1839" spans="1:8" ht="15" hidden="1" customHeight="1">
      <c r="A1839" s="29">
        <f ca="1">IF(Tanqueos[[#This Row],[PLACA]]="","",IF(Tanqueos[[#This Row],[FECHA]]="",NOW(),Tanqueos[[#This Row],[FECHA]]))</f>
        <v>45863.903902893515</v>
      </c>
      <c r="B1839" s="39" t="s">
        <v>58</v>
      </c>
      <c r="C1839" s="31">
        <v>16106</v>
      </c>
      <c r="D1839" s="56">
        <v>13</v>
      </c>
      <c r="G1839">
        <f>_xlfn.XLOOKUP(Tanqueos[[#This Row],[PLACA]],[1]Hoja1!$A:$A,[1]Hoja1!$G:$G,0)</f>
        <v>35</v>
      </c>
      <c r="H1839" t="s">
        <v>276</v>
      </c>
    </row>
    <row r="1840" spans="1:8" ht="15" hidden="1" customHeight="1">
      <c r="A1840" s="29">
        <f ca="1">IF(Tanqueos[[#This Row],[PLACA]]="","",IF(Tanqueos[[#This Row],[FECHA]]="",NOW(),Tanqueos[[#This Row],[FECHA]]))</f>
        <v>45863.903902893515</v>
      </c>
      <c r="B1840" s="39" t="s">
        <v>134</v>
      </c>
      <c r="C1840" s="31">
        <v>439798</v>
      </c>
      <c r="D1840" s="56">
        <v>20</v>
      </c>
      <c r="G1840">
        <f>_xlfn.XLOOKUP(Tanqueos[[#This Row],[PLACA]],[1]Hoja1!$A:$A,[1]Hoja1!$G:$G,0)</f>
        <v>12</v>
      </c>
      <c r="H1840" s="11" t="s">
        <v>249</v>
      </c>
    </row>
    <row r="1841" spans="1:8" ht="15" hidden="1" customHeight="1">
      <c r="A1841" s="29">
        <f ca="1">IF(Tanqueos[[#This Row],[PLACA]]="","",IF(Tanqueos[[#This Row],[FECHA]]="",NOW(),Tanqueos[[#This Row],[FECHA]]))</f>
        <v>45863.903902893515</v>
      </c>
      <c r="B1841" s="39" t="s">
        <v>63</v>
      </c>
      <c r="C1841" s="31">
        <v>16812</v>
      </c>
      <c r="D1841" s="56">
        <v>12</v>
      </c>
      <c r="G1841">
        <f>_xlfn.XLOOKUP(Tanqueos[[#This Row],[PLACA]],[1]Hoja1!$A:$A,[1]Hoja1!$G:$G,0)</f>
        <v>38</v>
      </c>
      <c r="H1841" s="11" t="s">
        <v>230</v>
      </c>
    </row>
    <row r="1842" spans="1:8" ht="15" hidden="1" customHeight="1">
      <c r="A1842" s="29">
        <v>45864</v>
      </c>
      <c r="B1842" s="39" t="s">
        <v>18</v>
      </c>
      <c r="C1842" s="31">
        <v>164801</v>
      </c>
      <c r="D1842" s="56">
        <v>8</v>
      </c>
      <c r="G1842">
        <f>_xlfn.XLOOKUP(Tanqueos[[#This Row],[PLACA]],[1]Hoja1!$A:$A,[1]Hoja1!$G:$G,0)</f>
        <v>42</v>
      </c>
      <c r="H1842" t="s">
        <v>268</v>
      </c>
    </row>
    <row r="1843" spans="1:8" ht="15" hidden="1" customHeight="1">
      <c r="A1843" s="29">
        <v>45864</v>
      </c>
      <c r="B1843" s="39" t="s">
        <v>8</v>
      </c>
      <c r="C1843" s="31">
        <v>175981</v>
      </c>
      <c r="D1843" s="56">
        <v>9</v>
      </c>
      <c r="G1843">
        <f>_xlfn.XLOOKUP(Tanqueos[[#This Row],[PLACA]],[1]Hoja1!$A:$A,[1]Hoja1!$G:$G,0)</f>
        <v>42</v>
      </c>
      <c r="H1843" t="s">
        <v>288</v>
      </c>
    </row>
    <row r="1844" spans="1:8" ht="15" hidden="1" customHeight="1">
      <c r="A1844" s="29">
        <v>45864</v>
      </c>
      <c r="B1844" s="39" t="s">
        <v>282</v>
      </c>
      <c r="C1844" s="31">
        <v>159817</v>
      </c>
      <c r="D1844" s="56">
        <v>10</v>
      </c>
      <c r="G1844">
        <f>_xlfn.XLOOKUP(Tanqueos[[#This Row],[PLACA]],[1]Hoja1!$A:$A,[1]Hoja1!$G:$G,0)</f>
        <v>38</v>
      </c>
      <c r="H1844" t="s">
        <v>313</v>
      </c>
    </row>
    <row r="1845" spans="1:8" ht="15" hidden="1" customHeight="1">
      <c r="A1845" s="29">
        <v>45864</v>
      </c>
      <c r="B1845" s="39" t="s">
        <v>73</v>
      </c>
      <c r="C1845" s="31">
        <v>176818</v>
      </c>
      <c r="D1845" s="56">
        <v>9</v>
      </c>
      <c r="G1845">
        <f>_xlfn.XLOOKUP(Tanqueos[[#This Row],[PLACA]],[1]Hoja1!$A:$A,[1]Hoja1!$G:$G,0)</f>
        <v>38</v>
      </c>
      <c r="H1845" t="s">
        <v>175</v>
      </c>
    </row>
    <row r="1846" spans="1:8" ht="15" hidden="1" customHeight="1">
      <c r="A1846" s="29">
        <v>45864</v>
      </c>
      <c r="B1846" s="39" t="s">
        <v>12</v>
      </c>
      <c r="C1846" s="31">
        <v>61291</v>
      </c>
      <c r="D1846" s="56">
        <v>13</v>
      </c>
      <c r="G1846">
        <f>_xlfn.XLOOKUP(Tanqueos[[#This Row],[PLACA]],[1]Hoja1!$A:$A,[1]Hoja1!$G:$G,0)</f>
        <v>33</v>
      </c>
      <c r="H1846" s="11" t="s">
        <v>256</v>
      </c>
    </row>
    <row r="1847" spans="1:8" ht="15" hidden="1" customHeight="1">
      <c r="A1847" s="29">
        <v>45864</v>
      </c>
      <c r="B1847" s="39" t="s">
        <v>97</v>
      </c>
      <c r="C1847" s="31">
        <v>253583</v>
      </c>
      <c r="D1847" s="56">
        <v>7</v>
      </c>
      <c r="G1847">
        <f>_xlfn.XLOOKUP(Tanqueos[[#This Row],[PLACA]],[1]Hoja1!$A:$A,[1]Hoja1!$G:$G,0)</f>
        <v>28</v>
      </c>
      <c r="H1847" t="s">
        <v>204</v>
      </c>
    </row>
    <row r="1848" spans="1:8" ht="15" hidden="1" customHeight="1">
      <c r="A1848" s="29">
        <v>45864</v>
      </c>
      <c r="B1848" s="39" t="s">
        <v>54</v>
      </c>
      <c r="C1848" s="31">
        <v>8455</v>
      </c>
      <c r="D1848" s="56">
        <v>10.898999999999999</v>
      </c>
      <c r="E1848" t="s">
        <v>361</v>
      </c>
      <c r="G1848">
        <f>_xlfn.XLOOKUP(Tanqueos[[#This Row],[PLACA]],[1]Hoja1!$A:$A,[1]Hoja1!$G:$G,0)</f>
        <v>31</v>
      </c>
      <c r="H1848" t="s">
        <v>235</v>
      </c>
    </row>
    <row r="1849" spans="1:8" ht="15" hidden="1" customHeight="1">
      <c r="A1849" s="29">
        <v>45864</v>
      </c>
      <c r="B1849" s="39" t="s">
        <v>69</v>
      </c>
      <c r="C1849" s="31">
        <v>7448</v>
      </c>
      <c r="D1849" s="56">
        <v>3.85</v>
      </c>
      <c r="E1849" t="s">
        <v>361</v>
      </c>
      <c r="G1849">
        <f>_xlfn.XLOOKUP(Tanqueos[[#This Row],[PLACA]],[1]Hoja1!$A:$A,[1]Hoja1!$G:$G,0)</f>
        <v>35</v>
      </c>
      <c r="H1849" t="s">
        <v>273</v>
      </c>
    </row>
    <row r="1850" spans="1:8" ht="15" hidden="1" customHeight="1">
      <c r="A1850" s="29">
        <v>45864</v>
      </c>
      <c r="B1850" s="39" t="s">
        <v>99</v>
      </c>
      <c r="C1850" s="31">
        <v>19350</v>
      </c>
      <c r="D1850" s="56">
        <v>8</v>
      </c>
      <c r="E1850" s="31"/>
      <c r="G1850">
        <f>_xlfn.XLOOKUP(Tanqueos[[#This Row],[PLACA]],[1]Hoja1!$A:$A,[1]Hoja1!$G:$G,0)</f>
        <v>32</v>
      </c>
      <c r="H1850" t="s">
        <v>274</v>
      </c>
    </row>
    <row r="1851" spans="1:8" ht="15" hidden="1" customHeight="1">
      <c r="A1851" s="29">
        <v>45864</v>
      </c>
      <c r="B1851" s="39" t="s">
        <v>43</v>
      </c>
      <c r="C1851" s="31">
        <v>18301</v>
      </c>
      <c r="D1851" s="56">
        <v>13</v>
      </c>
      <c r="G1851">
        <f>_xlfn.XLOOKUP(Tanqueos[[#This Row],[PLACA]],[1]Hoja1!$A:$A,[1]Hoja1!$G:$G,0)</f>
        <v>35</v>
      </c>
      <c r="H1851" t="s">
        <v>266</v>
      </c>
    </row>
    <row r="1852" spans="1:8" ht="15" hidden="1" customHeight="1">
      <c r="A1852" s="29">
        <v>45864</v>
      </c>
      <c r="B1852" s="39" t="s">
        <v>232</v>
      </c>
      <c r="C1852" s="31">
        <v>345643</v>
      </c>
      <c r="D1852" s="56">
        <v>11</v>
      </c>
      <c r="E1852" s="31"/>
      <c r="G1852">
        <f>_xlfn.XLOOKUP(Tanqueos[[#This Row],[PLACA]],[1]Hoja1!$A:$A,[1]Hoja1!$G:$G,0)</f>
        <v>33</v>
      </c>
      <c r="H1852" s="11" t="s">
        <v>227</v>
      </c>
    </row>
    <row r="1853" spans="1:8" ht="15" hidden="1" customHeight="1">
      <c r="A1853" s="29">
        <v>45864</v>
      </c>
      <c r="B1853" s="39" t="s">
        <v>16</v>
      </c>
      <c r="C1853" s="31">
        <v>216159</v>
      </c>
      <c r="D1853" s="56">
        <v>12</v>
      </c>
      <c r="G1853">
        <f>_xlfn.XLOOKUP(Tanqueos[[#This Row],[PLACA]],[1]Hoja1!$A:$A,[1]Hoja1!$G:$G,0)</f>
        <v>33</v>
      </c>
      <c r="H1853" t="s">
        <v>219</v>
      </c>
    </row>
    <row r="1854" spans="1:8" ht="15" hidden="1" customHeight="1">
      <c r="A1854" s="29">
        <v>45864</v>
      </c>
      <c r="B1854" s="39" t="s">
        <v>55</v>
      </c>
      <c r="C1854" s="31">
        <v>204555</v>
      </c>
      <c r="D1854" s="56">
        <v>10</v>
      </c>
      <c r="G1854">
        <f>_xlfn.XLOOKUP(Tanqueos[[#This Row],[PLACA]],[1]Hoja1!$A:$A,[1]Hoja1!$G:$G,0)</f>
        <v>38</v>
      </c>
      <c r="H1854" t="s">
        <v>265</v>
      </c>
    </row>
    <row r="1855" spans="1:8" ht="15" hidden="1" customHeight="1">
      <c r="A1855" s="29">
        <v>45864</v>
      </c>
      <c r="B1855" s="39" t="s">
        <v>29</v>
      </c>
      <c r="C1855" s="31">
        <v>416832</v>
      </c>
      <c r="D1855" s="56">
        <v>12</v>
      </c>
      <c r="E1855" s="31"/>
      <c r="G1855">
        <f>_xlfn.XLOOKUP(Tanqueos[[#This Row],[PLACA]],[1]Hoja1!$A:$A,[1]Hoja1!$G:$G,0)</f>
        <v>33</v>
      </c>
      <c r="H1855" t="s">
        <v>180</v>
      </c>
    </row>
    <row r="1856" spans="1:8" ht="15" hidden="1" customHeight="1">
      <c r="A1856" s="29">
        <v>45864</v>
      </c>
      <c r="B1856" s="39" t="s">
        <v>45</v>
      </c>
      <c r="C1856" s="31">
        <v>170800</v>
      </c>
      <c r="D1856" s="56"/>
      <c r="G1856">
        <f>_xlfn.XLOOKUP(Tanqueos[[#This Row],[PLACA]],[1]Hoja1!$A:$A,[1]Hoja1!$G:$G,0)</f>
        <v>29</v>
      </c>
      <c r="H1856" t="s">
        <v>197</v>
      </c>
    </row>
    <row r="1857" spans="1:8" ht="15" hidden="1" customHeight="1">
      <c r="A1857" s="29">
        <v>45864</v>
      </c>
      <c r="B1857" s="39" t="s">
        <v>28</v>
      </c>
      <c r="C1857" s="31">
        <v>221698</v>
      </c>
      <c r="D1857" s="56">
        <v>8</v>
      </c>
      <c r="G1857">
        <f>_xlfn.XLOOKUP(Tanqueos[[#This Row],[PLACA]],[1]Hoja1!$A:$A,[1]Hoja1!$G:$G,0)</f>
        <v>43</v>
      </c>
      <c r="H1857" t="s">
        <v>221</v>
      </c>
    </row>
    <row r="1858" spans="1:8" ht="15" hidden="1" customHeight="1">
      <c r="A1858" s="29">
        <v>45864</v>
      </c>
      <c r="B1858" s="39" t="s">
        <v>21</v>
      </c>
      <c r="C1858" s="31">
        <v>66339</v>
      </c>
      <c r="D1858" s="56">
        <v>12.038</v>
      </c>
      <c r="G1858">
        <f>_xlfn.XLOOKUP(Tanqueos[[#This Row],[PLACA]],[1]Hoja1!$A:$A,[1]Hoja1!$G:$G,0)</f>
        <v>33</v>
      </c>
      <c r="H1858" t="s">
        <v>193</v>
      </c>
    </row>
    <row r="1859" spans="1:8" ht="15" hidden="1" customHeight="1">
      <c r="A1859" s="29">
        <v>45864</v>
      </c>
      <c r="B1859" s="39" t="s">
        <v>17</v>
      </c>
      <c r="C1859" s="31">
        <v>648937</v>
      </c>
      <c r="D1859" s="56">
        <v>21</v>
      </c>
      <c r="G1859">
        <f>_xlfn.XLOOKUP(Tanqueos[[#This Row],[PLACA]],[1]Hoja1!$A:$A,[1]Hoja1!$G:$G,0)</f>
        <v>14</v>
      </c>
      <c r="H1859" t="s">
        <v>280</v>
      </c>
    </row>
    <row r="1860" spans="1:8" ht="15" hidden="1" customHeight="1">
      <c r="A1860" s="29">
        <v>45864</v>
      </c>
      <c r="B1860" s="39" t="s">
        <v>32</v>
      </c>
      <c r="C1860" s="31">
        <v>42276</v>
      </c>
      <c r="D1860" s="56">
        <v>6</v>
      </c>
      <c r="G1860">
        <f>_xlfn.XLOOKUP(Tanqueos[[#This Row],[PLACA]],[1]Hoja1!$A:$A,[1]Hoja1!$G:$G,0)</f>
        <v>30</v>
      </c>
      <c r="H1860" t="s">
        <v>207</v>
      </c>
    </row>
    <row r="1861" spans="1:8" ht="15" hidden="1" customHeight="1">
      <c r="A1861" s="29">
        <v>45864</v>
      </c>
      <c r="B1861" s="39" t="s">
        <v>37</v>
      </c>
      <c r="C1861" s="31">
        <v>147600</v>
      </c>
      <c r="D1861" s="56">
        <v>3</v>
      </c>
      <c r="G1861">
        <f>_xlfn.XLOOKUP(Tanqueos[[#This Row],[PLACA]],[1]Hoja1!$A:$A,[1]Hoja1!$G:$G,0)</f>
        <v>32</v>
      </c>
    </row>
    <row r="1862" spans="1:8" ht="15" hidden="1" customHeight="1">
      <c r="A1862" s="29">
        <v>45864</v>
      </c>
      <c r="B1862" s="39" t="s">
        <v>137</v>
      </c>
      <c r="C1862" s="31">
        <v>76981</v>
      </c>
      <c r="D1862" s="56">
        <v>9</v>
      </c>
      <c r="G1862">
        <f>_xlfn.XLOOKUP(Tanqueos[[#This Row],[PLACA]],[1]Hoja1!$A:$A,[1]Hoja1!$G:$G,0)</f>
        <v>33</v>
      </c>
    </row>
    <row r="1863" spans="1:8" ht="15" hidden="1" customHeight="1">
      <c r="A1863" s="29">
        <v>45864</v>
      </c>
      <c r="B1863" s="39" t="s">
        <v>26</v>
      </c>
      <c r="C1863" s="31">
        <v>630959</v>
      </c>
      <c r="D1863" s="56">
        <v>8</v>
      </c>
      <c r="G1863">
        <f>_xlfn.XLOOKUP(Tanqueos[[#This Row],[PLACA]],[1]Hoja1!$A:$A,[1]Hoja1!$G:$G,0)</f>
        <v>17</v>
      </c>
      <c r="H1863" t="s">
        <v>228</v>
      </c>
    </row>
    <row r="1864" spans="1:8" ht="15" hidden="1" customHeight="1">
      <c r="A1864" s="29">
        <v>45864</v>
      </c>
      <c r="B1864" s="39" t="s">
        <v>281</v>
      </c>
      <c r="C1864" s="31">
        <v>64490</v>
      </c>
      <c r="D1864" s="56">
        <v>9</v>
      </c>
      <c r="E1864" s="31"/>
      <c r="G1864">
        <f>_xlfn.XLOOKUP(Tanqueos[[#This Row],[PLACA]],[1]Hoja1!$A:$A,[1]Hoja1!$G:$G,0)</f>
        <v>33</v>
      </c>
      <c r="H1864" t="s">
        <v>199</v>
      </c>
    </row>
    <row r="1865" spans="1:8" ht="15" hidden="1" customHeight="1">
      <c r="A1865" s="29">
        <v>45864</v>
      </c>
      <c r="B1865" s="39" t="s">
        <v>38</v>
      </c>
      <c r="C1865" s="31">
        <v>455143</v>
      </c>
      <c r="D1865" s="56">
        <v>10</v>
      </c>
      <c r="G1865">
        <f>_xlfn.XLOOKUP(Tanqueos[[#This Row],[PLACA]],[1]Hoja1!$A:$A,[1]Hoja1!$G:$G,0)</f>
        <v>15</v>
      </c>
      <c r="H1865" t="s">
        <v>263</v>
      </c>
    </row>
    <row r="1866" spans="1:8" ht="15" hidden="1" customHeight="1">
      <c r="A1866" s="29">
        <v>45864</v>
      </c>
      <c r="B1866" s="39" t="s">
        <v>41</v>
      </c>
      <c r="C1866" s="31">
        <v>59161</v>
      </c>
      <c r="D1866" s="56">
        <v>3</v>
      </c>
      <c r="E1866" t="s">
        <v>376</v>
      </c>
      <c r="G1866">
        <f>_xlfn.XLOOKUP(Tanqueos[[#This Row],[PLACA]],[1]Hoja1!$A:$A,[1]Hoja1!$G:$G,0)</f>
        <v>33</v>
      </c>
      <c r="H1866" t="s">
        <v>250</v>
      </c>
    </row>
    <row r="1867" spans="1:8" ht="15" hidden="1" customHeight="1">
      <c r="A1867" s="29">
        <v>45864</v>
      </c>
      <c r="B1867" s="39" t="s">
        <v>20</v>
      </c>
      <c r="C1867" s="31">
        <v>208302</v>
      </c>
      <c r="D1867" s="56">
        <v>8</v>
      </c>
      <c r="G1867">
        <f>_xlfn.XLOOKUP(Tanqueos[[#This Row],[PLACA]],[1]Hoja1!$A:$A,[1]Hoja1!$G:$G,0)</f>
        <v>26</v>
      </c>
      <c r="H1867" s="11" t="s">
        <v>255</v>
      </c>
    </row>
    <row r="1868" spans="1:8" ht="15" hidden="1" customHeight="1">
      <c r="A1868" s="29">
        <v>45865</v>
      </c>
      <c r="B1868" s="39" t="s">
        <v>35</v>
      </c>
      <c r="C1868" s="31">
        <v>63833</v>
      </c>
      <c r="D1868" s="56">
        <v>14</v>
      </c>
      <c r="G1868">
        <f>_xlfn.XLOOKUP(Tanqueos[[#This Row],[PLACA]],[1]Hoja1!$A:$A,[1]Hoja1!$G:$G,0)</f>
        <v>35</v>
      </c>
      <c r="H1868" t="s">
        <v>301</v>
      </c>
    </row>
    <row r="1869" spans="1:8" ht="15" hidden="1" customHeight="1">
      <c r="A1869" s="29">
        <v>45864</v>
      </c>
      <c r="B1869" s="39" t="s">
        <v>67</v>
      </c>
      <c r="C1869" s="31">
        <f>999920+347</f>
        <v>1000267</v>
      </c>
      <c r="D1869" s="56">
        <v>22</v>
      </c>
      <c r="F1869">
        <v>347</v>
      </c>
      <c r="G1869">
        <f>_xlfn.XLOOKUP(Tanqueos[[#This Row],[PLACA]],[1]Hoja1!$A:$A,[1]Hoja1!$G:$G,0)</f>
        <v>19</v>
      </c>
      <c r="H1869" t="s">
        <v>349</v>
      </c>
    </row>
    <row r="1870" spans="1:8" ht="15" hidden="1" customHeight="1">
      <c r="A1870" s="29">
        <f ca="1">IF(Tanqueos[[#This Row],[PLACA]]="","",IF(Tanqueos[[#This Row],[FECHA]]="",NOW(),Tanqueos[[#This Row],[FECHA]]))</f>
        <v>45865.233314120371</v>
      </c>
      <c r="B1870" s="39" t="s">
        <v>44</v>
      </c>
      <c r="C1870" s="31">
        <v>6970</v>
      </c>
      <c r="D1870" s="56">
        <v>11</v>
      </c>
      <c r="E1870" t="s">
        <v>377</v>
      </c>
      <c r="G1870">
        <f>_xlfn.XLOOKUP(Tanqueos[[#This Row],[PLACA]],[1]Hoja1!$A:$A,[1]Hoja1!$G:$G,0)</f>
        <v>35</v>
      </c>
      <c r="H1870" t="s">
        <v>189</v>
      </c>
    </row>
    <row r="1871" spans="1:8" ht="15" hidden="1" customHeight="1">
      <c r="A1871" s="29">
        <f ca="1">IF(Tanqueos[[#This Row],[PLACA]]="","",IF(Tanqueos[[#This Row],[FECHA]]="",NOW(),Tanqueos[[#This Row],[FECHA]]))</f>
        <v>45865.27688946759</v>
      </c>
      <c r="B1871" s="39" t="s">
        <v>27</v>
      </c>
      <c r="C1871" s="31">
        <v>201358</v>
      </c>
      <c r="D1871" s="56">
        <v>11</v>
      </c>
      <c r="E1871" t="s">
        <v>378</v>
      </c>
      <c r="G1871">
        <f>_xlfn.XLOOKUP(Tanqueos[[#This Row],[PLACA]],[1]Hoja1!$A:$A,[1]Hoja1!$G:$G,0)</f>
        <v>35</v>
      </c>
      <c r="H1871" t="s">
        <v>261</v>
      </c>
    </row>
    <row r="1872" spans="1:8" ht="15" hidden="1" customHeight="1">
      <c r="A1872" s="29">
        <f ca="1">IF(Tanqueos[[#This Row],[PLACA]]="","",IF(Tanqueos[[#This Row],[FECHA]]="",NOW(),Tanqueos[[#This Row],[FECHA]]))</f>
        <v>45865.380616203707</v>
      </c>
      <c r="B1872" s="39" t="s">
        <v>184</v>
      </c>
      <c r="C1872" s="31">
        <v>49429</v>
      </c>
      <c r="D1872" s="56">
        <v>15</v>
      </c>
      <c r="G1872">
        <f>_xlfn.XLOOKUP(Tanqueos[[#This Row],[PLACA]],[1]Hoja1!$A:$A,[1]Hoja1!$G:$G,0)</f>
        <v>33</v>
      </c>
      <c r="H1872" t="s">
        <v>250</v>
      </c>
    </row>
    <row r="1873" spans="1:8" ht="15" hidden="1" customHeight="1">
      <c r="A1873" s="29">
        <f ca="1">IF(Tanqueos[[#This Row],[PLACA]]="","",IF(Tanqueos[[#This Row],[FECHA]]="",NOW(),Tanqueos[[#This Row],[FECHA]]))</f>
        <v>45865.615691087965</v>
      </c>
      <c r="B1873" s="39" t="s">
        <v>17</v>
      </c>
      <c r="C1873" s="31">
        <v>649362</v>
      </c>
      <c r="D1873" s="56">
        <v>33</v>
      </c>
      <c r="E1873" t="s">
        <v>379</v>
      </c>
      <c r="G1873">
        <f>_xlfn.XLOOKUP(Tanqueos[[#This Row],[PLACA]],[1]Hoja1!$A:$A,[1]Hoja1!$G:$G,0)</f>
        <v>14</v>
      </c>
      <c r="H1873" t="s">
        <v>280</v>
      </c>
    </row>
    <row r="1874" spans="1:8" ht="15" hidden="1" customHeight="1">
      <c r="A1874" s="29">
        <f ca="1">IF(Tanqueos[[#This Row],[PLACA]]="","",IF(Tanqueos[[#This Row],[FECHA]]="",NOW(),Tanqueos[[#This Row],[FECHA]]))</f>
        <v>45865.653509143522</v>
      </c>
      <c r="B1874" s="39" t="s">
        <v>24</v>
      </c>
      <c r="C1874" s="31">
        <v>101827</v>
      </c>
      <c r="D1874" s="56">
        <v>13</v>
      </c>
      <c r="E1874" s="31" t="s">
        <v>380</v>
      </c>
      <c r="G1874">
        <f>_xlfn.XLOOKUP(Tanqueos[[#This Row],[PLACA]],[1]Hoja1!$A:$A,[1]Hoja1!$G:$G,0)</f>
        <v>33</v>
      </c>
      <c r="H1874" t="s">
        <v>320</v>
      </c>
    </row>
    <row r="1875" spans="1:8" ht="15" hidden="1" customHeight="1">
      <c r="A1875" s="29">
        <f ca="1">IF(Tanqueos[[#This Row],[PLACA]]="","",IF(Tanqueos[[#This Row],[FECHA]]="",NOW(),Tanqueos[[#This Row],[FECHA]]))</f>
        <v>45865.712041319443</v>
      </c>
      <c r="B1875" s="39" t="s">
        <v>184</v>
      </c>
      <c r="C1875" s="31">
        <v>49780</v>
      </c>
      <c r="D1875" s="56">
        <v>7.601</v>
      </c>
      <c r="E1875" t="s">
        <v>351</v>
      </c>
      <c r="G1875">
        <f>_xlfn.XLOOKUP(Tanqueos[[#This Row],[PLACA]],[1]Hoja1!$A:$A,[1]Hoja1!$G:$G,0)</f>
        <v>33</v>
      </c>
      <c r="H1875" t="s">
        <v>250</v>
      </c>
    </row>
    <row r="1876" spans="1:8" ht="15" hidden="1" customHeight="1">
      <c r="A1876" s="29">
        <f ca="1">IF(Tanqueos[[#This Row],[PLACA]]="","",IF(Tanqueos[[#This Row],[FECHA]]="",NOW(),Tanqueos[[#This Row],[FECHA]]))</f>
        <v>45865.737481828706</v>
      </c>
      <c r="B1876" s="39" t="s">
        <v>15</v>
      </c>
      <c r="C1876" s="31">
        <v>187370</v>
      </c>
      <c r="D1876" s="56">
        <v>36</v>
      </c>
      <c r="G1876">
        <f>_xlfn.XLOOKUP(Tanqueos[[#This Row],[PLACA]],[1]Hoja1!$A:$A,[1]Hoja1!$G:$G,0)</f>
        <v>16</v>
      </c>
      <c r="H1876" s="11" t="s">
        <v>254</v>
      </c>
    </row>
    <row r="1877" spans="1:8" ht="15" hidden="1" customHeight="1">
      <c r="A1877" s="29">
        <f ca="1">IF(Tanqueos[[#This Row],[PLACA]]="","",IF(Tanqueos[[#This Row],[FECHA]]="",NOW(),Tanqueos[[#This Row],[FECHA]]))</f>
        <v>45866.191679050928</v>
      </c>
      <c r="B1877" s="39" t="s">
        <v>331</v>
      </c>
      <c r="C1877" s="31">
        <v>336456</v>
      </c>
      <c r="D1877" s="56">
        <v>17</v>
      </c>
      <c r="E1877" s="31"/>
      <c r="G1877">
        <f>_xlfn.XLOOKUP(Tanqueos[[#This Row],[PLACA]],[1]Hoja1!$A:$A,[1]Hoja1!$G:$G,0)</f>
        <v>19</v>
      </c>
      <c r="H1877" s="11" t="s">
        <v>260</v>
      </c>
    </row>
    <row r="1878" spans="1:8" ht="15" hidden="1" customHeight="1">
      <c r="A1878" s="29">
        <f ca="1">IF(Tanqueos[[#This Row],[PLACA]]="","",IF(Tanqueos[[#This Row],[FECHA]]="",NOW(),Tanqueos[[#This Row],[FECHA]]))</f>
        <v>45866.198478356484</v>
      </c>
      <c r="B1878" s="39" t="s">
        <v>25</v>
      </c>
      <c r="C1878" s="31">
        <v>241621</v>
      </c>
      <c r="D1878" s="56">
        <v>12</v>
      </c>
      <c r="E1878" s="31"/>
      <c r="G1878">
        <f>_xlfn.XLOOKUP(Tanqueos[[#This Row],[PLACA]],[1]Hoja1!$A:$A,[1]Hoja1!$G:$G,0)</f>
        <v>33</v>
      </c>
      <c r="H1878" t="s">
        <v>196</v>
      </c>
    </row>
    <row r="1879" spans="1:8" ht="15" hidden="1" customHeight="1">
      <c r="A1879" s="29">
        <f ca="1">IF(Tanqueos[[#This Row],[PLACA]]="","",IF(Tanqueos[[#This Row],[FECHA]]="",NOW(),Tanqueos[[#This Row],[FECHA]]))</f>
        <v>45866.230719791667</v>
      </c>
      <c r="B1879" s="39" t="s">
        <v>120</v>
      </c>
      <c r="C1879" s="31">
        <v>333976</v>
      </c>
      <c r="D1879" s="56">
        <v>13</v>
      </c>
      <c r="G1879">
        <f>_xlfn.XLOOKUP(Tanqueos[[#This Row],[PLACA]],[1]Hoja1!$A:$A,[1]Hoja1!$G:$G,0)</f>
        <v>38</v>
      </c>
      <c r="H1879" s="11" t="s">
        <v>227</v>
      </c>
    </row>
    <row r="1880" spans="1:8" ht="15" hidden="1" customHeight="1">
      <c r="A1880" s="29">
        <f ca="1">IF(Tanqueos[[#This Row],[PLACA]]="","",IF(Tanqueos[[#This Row],[FECHA]]="",NOW(),Tanqueos[[#This Row],[FECHA]]))</f>
        <v>45866.231814120372</v>
      </c>
      <c r="B1880" s="39" t="s">
        <v>381</v>
      </c>
      <c r="C1880" s="31">
        <v>99510</v>
      </c>
      <c r="D1880" s="56">
        <v>12.394</v>
      </c>
      <c r="E1880" t="s">
        <v>351</v>
      </c>
      <c r="G1880">
        <f>_xlfn.XLOOKUP(Tanqueos[[#This Row],[PLACA]],[1]Hoja1!$A:$A,[1]Hoja1!$G:$G,0)</f>
        <v>28</v>
      </c>
      <c r="H1880" t="s">
        <v>382</v>
      </c>
    </row>
    <row r="1881" spans="1:8" ht="15" hidden="1" customHeight="1">
      <c r="A1881" s="29">
        <f ca="1">IF(Tanqueos[[#This Row],[PLACA]]="","",IF(Tanqueos[[#This Row],[FECHA]]="",NOW(),Tanqueos[[#This Row],[FECHA]]))</f>
        <v>45866.24370983796</v>
      </c>
      <c r="B1881" s="8" t="s">
        <v>61</v>
      </c>
      <c r="D1881" s="56">
        <v>16</v>
      </c>
      <c r="G1881">
        <f>_xlfn.XLOOKUP(Tanqueos[[#This Row],[PLACA]],[1]Hoja1!$A:$A,[1]Hoja1!$G:$G,0)</f>
        <v>29</v>
      </c>
      <c r="H1881" s="11" t="s">
        <v>182</v>
      </c>
    </row>
    <row r="1882" spans="1:8" ht="15" hidden="1" customHeight="1">
      <c r="A1882" s="29">
        <f ca="1">IF(Tanqueos[[#This Row],[PLACA]]="","",IF(Tanqueos[[#This Row],[FECHA]]="",NOW(),Tanqueos[[#This Row],[FECHA]]))</f>
        <v>45866.251634490742</v>
      </c>
      <c r="B1882" s="39" t="s">
        <v>232</v>
      </c>
      <c r="C1882" s="31">
        <v>346127</v>
      </c>
      <c r="D1882" s="56">
        <v>15</v>
      </c>
      <c r="G1882">
        <f>_xlfn.XLOOKUP(Tanqueos[[#This Row],[PLACA]],[1]Hoja1!$A:$A,[1]Hoja1!$G:$G,0)</f>
        <v>33</v>
      </c>
      <c r="H1882" s="11" t="s">
        <v>243</v>
      </c>
    </row>
    <row r="1883" spans="1:8" ht="15" hidden="1" customHeight="1">
      <c r="A1883" s="29">
        <f ca="1">IF(Tanqueos[[#This Row],[PLACA]]="","",IF(Tanqueos[[#This Row],[FECHA]]="",NOW(),Tanqueos[[#This Row],[FECHA]]))</f>
        <v>45866.265478009256</v>
      </c>
      <c r="B1883" s="39" t="s">
        <v>8</v>
      </c>
      <c r="C1883" s="31">
        <v>176325</v>
      </c>
      <c r="D1883" s="56">
        <v>9</v>
      </c>
      <c r="G1883">
        <f>_xlfn.XLOOKUP(Tanqueos[[#This Row],[PLACA]],[1]Hoja1!$A:$A,[1]Hoja1!$G:$G,0)</f>
        <v>42</v>
      </c>
      <c r="H1883" t="s">
        <v>251</v>
      </c>
    </row>
    <row r="1884" spans="1:8" ht="15" hidden="1" customHeight="1">
      <c r="A1884" s="29">
        <f ca="1">IF(Tanqueos[[#This Row],[PLACA]]="","",IF(Tanqueos[[#This Row],[FECHA]]="",NOW(),Tanqueos[[#This Row],[FECHA]]))</f>
        <v>45866.266454629629</v>
      </c>
      <c r="B1884" s="39" t="s">
        <v>73</v>
      </c>
      <c r="C1884" s="31">
        <v>177193</v>
      </c>
      <c r="D1884" s="56">
        <v>10</v>
      </c>
      <c r="G1884">
        <f>_xlfn.XLOOKUP(Tanqueos[[#This Row],[PLACA]],[1]Hoja1!$A:$A,[1]Hoja1!$G:$G,0)</f>
        <v>38</v>
      </c>
      <c r="H1884" t="s">
        <v>175</v>
      </c>
    </row>
    <row r="1885" spans="1:8" ht="15" hidden="1" customHeight="1">
      <c r="A1885" s="29">
        <f ca="1">IF(Tanqueos[[#This Row],[PLACA]]="","",IF(Tanqueos[[#This Row],[FECHA]]="",NOW(),Tanqueos[[#This Row],[FECHA]]))</f>
        <v>45866.276631712964</v>
      </c>
      <c r="B1885" s="39" t="s">
        <v>11</v>
      </c>
      <c r="C1885" s="31">
        <v>58330</v>
      </c>
      <c r="D1885" s="56">
        <v>9</v>
      </c>
      <c r="G1885">
        <f>_xlfn.XLOOKUP(Tanqueos[[#This Row],[PLACA]],[1]Hoja1!$A:$A,[1]Hoja1!$G:$G,0)</f>
        <v>35</v>
      </c>
      <c r="H1885" t="s">
        <v>248</v>
      </c>
    </row>
    <row r="1886" spans="1:8" ht="15" hidden="1" customHeight="1">
      <c r="A1886" s="29">
        <f ca="1">IF(Tanqueos[[#This Row],[PLACA]]="","",IF(Tanqueos[[#This Row],[FECHA]]="",NOW(),Tanqueos[[#This Row],[FECHA]]))</f>
        <v>45866.286641666666</v>
      </c>
      <c r="B1886" s="39" t="s">
        <v>12</v>
      </c>
      <c r="C1886" s="31">
        <v>61695</v>
      </c>
      <c r="D1886" s="56">
        <v>13</v>
      </c>
      <c r="G1886">
        <f>_xlfn.XLOOKUP(Tanqueos[[#This Row],[PLACA]],[1]Hoja1!$A:$A,[1]Hoja1!$G:$G,0)</f>
        <v>33</v>
      </c>
      <c r="H1886" s="11" t="s">
        <v>256</v>
      </c>
    </row>
    <row r="1887" spans="1:8" ht="15" hidden="1" customHeight="1">
      <c r="A1887" s="29">
        <v>45864</v>
      </c>
      <c r="B1887" s="39" t="s">
        <v>26</v>
      </c>
      <c r="C1887" s="31">
        <v>631092</v>
      </c>
      <c r="D1887" s="56">
        <v>6.7569999999999997</v>
      </c>
      <c r="G1887">
        <f>_xlfn.XLOOKUP(Tanqueos[[#This Row],[PLACA]],[1]Hoja1!$A:$A,[1]Hoja1!$G:$G,0)</f>
        <v>17</v>
      </c>
      <c r="H1887" t="s">
        <v>228</v>
      </c>
    </row>
    <row r="1888" spans="1:8" ht="15" hidden="1" customHeight="1">
      <c r="A1888" s="29">
        <f ca="1">IF(Tanqueos[[#This Row],[PLACA]]="","",IF(Tanqueos[[#This Row],[FECHA]]="",NOW(),Tanqueos[[#This Row],[FECHA]]))</f>
        <v>45866.302642129631</v>
      </c>
      <c r="B1888" s="39" t="s">
        <v>282</v>
      </c>
      <c r="C1888" s="31">
        <v>160236</v>
      </c>
      <c r="D1888" s="56">
        <v>10.035</v>
      </c>
      <c r="E1888" t="s">
        <v>351</v>
      </c>
      <c r="G1888">
        <f>_xlfn.XLOOKUP(Tanqueos[[#This Row],[PLACA]],[1]Hoja1!$A:$A,[1]Hoja1!$G:$G,0)</f>
        <v>38</v>
      </c>
      <c r="H1888" t="s">
        <v>300</v>
      </c>
    </row>
    <row r="1889" spans="1:11" ht="15" hidden="1" customHeight="1">
      <c r="A1889" s="29">
        <f ca="1">IF(Tanqueos[[#This Row],[PLACA]]="","",IF(Tanqueos[[#This Row],[FECHA]]="",NOW(),Tanqueos[[#This Row],[FECHA]]))</f>
        <v>45866.3164755787</v>
      </c>
      <c r="B1889" s="39" t="s">
        <v>17</v>
      </c>
      <c r="C1889" s="31">
        <v>649722</v>
      </c>
      <c r="D1889" s="56">
        <v>23.725000000000001</v>
      </c>
      <c r="G1889">
        <f>_xlfn.XLOOKUP(Tanqueos[[#This Row],[PLACA]],[1]Hoja1!$A:$A,[1]Hoja1!$G:$G,0)</f>
        <v>14</v>
      </c>
      <c r="H1889" t="s">
        <v>280</v>
      </c>
    </row>
    <row r="1890" spans="1:11" ht="15" hidden="1" customHeight="1">
      <c r="A1890" s="29">
        <f ca="1">IF(Tanqueos[[#This Row],[PLACA]]="","",IF(Tanqueos[[#This Row],[FECHA]]="",NOW(),Tanqueos[[#This Row],[FECHA]]))</f>
        <v>45866.317920601854</v>
      </c>
      <c r="B1890" s="39" t="s">
        <v>29</v>
      </c>
      <c r="C1890" s="31">
        <v>416832</v>
      </c>
      <c r="D1890" s="56">
        <v>12</v>
      </c>
      <c r="G1890">
        <f>_xlfn.XLOOKUP(Tanqueos[[#This Row],[PLACA]],[1]Hoja1!$A:$A,[1]Hoja1!$G:$G,0)</f>
        <v>33</v>
      </c>
      <c r="H1890" t="s">
        <v>180</v>
      </c>
    </row>
    <row r="1891" spans="1:11" ht="15" hidden="1" customHeight="1">
      <c r="A1891" s="29">
        <f ca="1">IF(Tanqueos[[#This Row],[PLACA]]="","",IF(Tanqueos[[#This Row],[FECHA]]="",NOW(),Tanqueos[[#This Row],[FECHA]]))</f>
        <v>45866.37404490741</v>
      </c>
      <c r="B1891" s="39" t="s">
        <v>40</v>
      </c>
      <c r="C1891" s="31">
        <v>145614</v>
      </c>
      <c r="D1891" s="56">
        <v>5</v>
      </c>
      <c r="G1891">
        <f>_xlfn.XLOOKUP(Tanqueos[[#This Row],[PLACA]],[1]Hoja1!$A:$A,[1]Hoja1!$G:$G,0)</f>
        <v>33</v>
      </c>
      <c r="H1891" s="11" t="s">
        <v>259</v>
      </c>
    </row>
    <row r="1892" spans="1:11" ht="15" hidden="1" customHeight="1">
      <c r="A1892" s="29">
        <f ca="1">IF(Tanqueos[[#This Row],[PLACA]]="","",IF(Tanqueos[[#This Row],[FECHA]]="",NOW(),Tanqueos[[#This Row],[FECHA]]))</f>
        <v>45866.374094212966</v>
      </c>
      <c r="B1892" s="39" t="s">
        <v>37</v>
      </c>
      <c r="C1892" s="31">
        <v>147722</v>
      </c>
      <c r="D1892" s="56">
        <v>5</v>
      </c>
      <c r="G1892">
        <f>_xlfn.XLOOKUP(Tanqueos[[#This Row],[PLACA]],[1]Hoja1!$A:$A,[1]Hoja1!$G:$G,0)</f>
        <v>32</v>
      </c>
      <c r="H1892" t="s">
        <v>292</v>
      </c>
    </row>
    <row r="1893" spans="1:11" ht="15" customHeight="1">
      <c r="A1893" s="29">
        <f ca="1">IF(Tanqueos[[#This Row],[PLACA]]="","",IF(Tanqueos[[#This Row],[FECHA]]="",NOW(),Tanqueos[[#This Row],[FECHA]]))</f>
        <v>45866.375001157408</v>
      </c>
      <c r="B1893" s="39" t="s">
        <v>49</v>
      </c>
      <c r="C1893" s="31">
        <v>58780</v>
      </c>
      <c r="D1893" s="56">
        <v>11</v>
      </c>
      <c r="G1893">
        <f>_xlfn.XLOOKUP(Tanqueos[[#This Row],[PLACA]],[1]Hoja1!$A:$A,[1]Hoja1!$G:$G,0)</f>
        <v>35</v>
      </c>
      <c r="H1893" t="s">
        <v>239</v>
      </c>
    </row>
    <row r="1894" spans="1:11" ht="15" hidden="1" customHeight="1">
      <c r="A1894" s="29">
        <f ca="1">IF(Tanqueos[[#This Row],[PLACA]]="","",IF(Tanqueos[[#This Row],[FECHA]]="",NOW(),Tanqueos[[#This Row],[FECHA]]))</f>
        <v>45866.381811574072</v>
      </c>
      <c r="B1894" s="39" t="s">
        <v>145</v>
      </c>
      <c r="C1894" s="31">
        <v>212786</v>
      </c>
      <c r="D1894" s="56">
        <v>12.595000000000001</v>
      </c>
      <c r="E1894" t="s">
        <v>351</v>
      </c>
      <c r="G1894">
        <f>_xlfn.XLOOKUP(Tanqueos[[#This Row],[PLACA]],[1]Hoja1!$A:$A,[1]Hoja1!$G:$G,0)</f>
        <v>40</v>
      </c>
      <c r="H1894" t="s">
        <v>201</v>
      </c>
      <c r="I1894" s="45"/>
      <c r="J1894" s="47"/>
      <c r="K1894" s="46"/>
    </row>
    <row r="1895" spans="1:11" ht="15" hidden="1" customHeight="1">
      <c r="A1895" s="29">
        <f ca="1">IF(Tanqueos[[#This Row],[PLACA]]="","",IF(Tanqueos[[#This Row],[FECHA]]="",NOW(),Tanqueos[[#This Row],[FECHA]]))</f>
        <v>45866.392589583331</v>
      </c>
      <c r="B1895" s="39" t="s">
        <v>36</v>
      </c>
      <c r="C1895" s="31">
        <v>96923</v>
      </c>
      <c r="D1895" s="56">
        <v>11</v>
      </c>
      <c r="G1895">
        <f>_xlfn.XLOOKUP(Tanqueos[[#This Row],[PLACA]],[1]Hoja1!$A:$A,[1]Hoja1!$G:$G,0)</f>
        <v>32</v>
      </c>
      <c r="H1895" t="s">
        <v>194</v>
      </c>
      <c r="I1895" s="45"/>
    </row>
    <row r="1896" spans="1:11" ht="15" hidden="1" customHeight="1">
      <c r="A1896" s="29">
        <f ca="1">IF(Tanqueos[[#This Row],[PLACA]]="","",IF(Tanqueos[[#This Row],[FECHA]]="",NOW(),Tanqueos[[#This Row],[FECHA]]))</f>
        <v>45866.428874652775</v>
      </c>
      <c r="B1896" s="39" t="s">
        <v>83</v>
      </c>
      <c r="C1896" s="31">
        <f>480734+251</f>
        <v>480985</v>
      </c>
      <c r="D1896" s="56">
        <v>22</v>
      </c>
      <c r="E1896" t="s">
        <v>383</v>
      </c>
      <c r="G1896">
        <f>_xlfn.XLOOKUP(Tanqueos[[#This Row],[PLACA]],[1]Hoja1!$A:$A,[1]Hoja1!$G:$G,0)</f>
        <v>12</v>
      </c>
      <c r="H1896" t="s">
        <v>231</v>
      </c>
      <c r="I1896" s="45"/>
      <c r="K1896" s="45"/>
    </row>
    <row r="1897" spans="1:11" ht="15" hidden="1" customHeight="1">
      <c r="A1897" s="29">
        <f ca="1">IF(Tanqueos[[#This Row],[PLACA]]="","",IF(Tanqueos[[#This Row],[FECHA]]="",NOW(),Tanqueos[[#This Row],[FECHA]]))</f>
        <v>45866.449396296295</v>
      </c>
      <c r="B1897" s="39" t="s">
        <v>281</v>
      </c>
      <c r="C1897" s="31">
        <v>64666</v>
      </c>
      <c r="D1897" s="56">
        <v>7</v>
      </c>
      <c r="G1897">
        <f>_xlfn.XLOOKUP(Tanqueos[[#This Row],[PLACA]],[1]Hoja1!$A:$A,[1]Hoja1!$G:$G,0)</f>
        <v>33</v>
      </c>
      <c r="H1897" t="s">
        <v>199</v>
      </c>
      <c r="I1897" s="46"/>
    </row>
    <row r="1898" spans="1:11" ht="15" hidden="1" customHeight="1">
      <c r="A1898" s="29">
        <f ca="1">IF(Tanqueos[[#This Row],[PLACA]]="","",IF(Tanqueos[[#This Row],[FECHA]]="",NOW(),Tanqueos[[#This Row],[FECHA]]))</f>
        <v>45866.47450196759</v>
      </c>
      <c r="B1898" s="39" t="s">
        <v>18</v>
      </c>
      <c r="C1898" s="31">
        <v>165139</v>
      </c>
      <c r="D1898" s="56">
        <v>8</v>
      </c>
      <c r="G1898">
        <f>_xlfn.XLOOKUP(Tanqueos[[#This Row],[PLACA]],[1]Hoja1!$A:$A,[1]Hoja1!$G:$G,0)</f>
        <v>42</v>
      </c>
      <c r="H1898" t="s">
        <v>337</v>
      </c>
      <c r="K1898" s="46"/>
    </row>
    <row r="1899" spans="1:11" ht="15" hidden="1" customHeight="1">
      <c r="A1899" s="29">
        <f ca="1">IF(Tanqueos[[#This Row],[PLACA]]="","",IF(Tanqueos[[#This Row],[FECHA]]="",NOW(),Tanqueos[[#This Row],[FECHA]]))</f>
        <v>45866.481491435188</v>
      </c>
      <c r="B1899" s="39" t="s">
        <v>45</v>
      </c>
      <c r="D1899" s="56">
        <v>7.1139999999999999</v>
      </c>
      <c r="G1899">
        <f>_xlfn.XLOOKUP(Tanqueos[[#This Row],[PLACA]],[1]Hoja1!$A:$A,[1]Hoja1!$G:$G,0)</f>
        <v>29</v>
      </c>
      <c r="H1899" t="s">
        <v>197</v>
      </c>
      <c r="I1899" s="45"/>
    </row>
    <row r="1900" spans="1:11" ht="15" hidden="1" customHeight="1">
      <c r="A1900" s="29">
        <f ca="1">IF(Tanqueos[[#This Row],[PLACA]]="","",IF(Tanqueos[[#This Row],[FECHA]]="",NOW(),Tanqueos[[#This Row],[FECHA]]))</f>
        <v>45866.490594560186</v>
      </c>
      <c r="B1900" s="39" t="s">
        <v>30</v>
      </c>
      <c r="C1900" s="31">
        <v>85931</v>
      </c>
      <c r="D1900" s="56">
        <v>7</v>
      </c>
      <c r="G1900">
        <f>_xlfn.XLOOKUP(Tanqueos[[#This Row],[PLACA]],[1]Hoja1!$A:$A,[1]Hoja1!$G:$G,0)</f>
        <v>33</v>
      </c>
      <c r="H1900" t="s">
        <v>224</v>
      </c>
    </row>
    <row r="1901" spans="1:11" ht="15" hidden="1" customHeight="1">
      <c r="A1901" s="29">
        <f ca="1">IF(Tanqueos[[#This Row],[PLACA]]="","",IF(Tanqueos[[#This Row],[FECHA]]="",NOW(),Tanqueos[[#This Row],[FECHA]]))</f>
        <v>45866.49249409722</v>
      </c>
      <c r="B1901" s="39" t="s">
        <v>21</v>
      </c>
      <c r="C1901" s="31">
        <v>66672</v>
      </c>
      <c r="D1901" s="56">
        <v>10</v>
      </c>
      <c r="G1901">
        <f>_xlfn.XLOOKUP(Tanqueos[[#This Row],[PLACA]],[1]Hoja1!$A:$A,[1]Hoja1!$G:$G,0)</f>
        <v>33</v>
      </c>
      <c r="H1901" t="s">
        <v>193</v>
      </c>
    </row>
    <row r="1902" spans="1:11" ht="15" hidden="1" customHeight="1">
      <c r="A1902" s="29">
        <f ca="1">IF(Tanqueos[[#This Row],[PLACA]]="","",IF(Tanqueos[[#This Row],[FECHA]]="",NOW(),Tanqueos[[#This Row],[FECHA]]))</f>
        <v>45866.57283553241</v>
      </c>
      <c r="B1902" s="39" t="s">
        <v>38</v>
      </c>
      <c r="C1902" s="31">
        <v>455512</v>
      </c>
      <c r="D1902" s="56">
        <v>23.957999999999998</v>
      </c>
      <c r="G1902">
        <f>_xlfn.XLOOKUP(Tanqueos[[#This Row],[PLACA]],[1]Hoja1!$A:$A,[1]Hoja1!$G:$G,0)</f>
        <v>15</v>
      </c>
      <c r="H1902" t="s">
        <v>263</v>
      </c>
    </row>
    <row r="1903" spans="1:11" ht="15" hidden="1" customHeight="1">
      <c r="A1903" s="29">
        <f ca="1">IF(Tanqueos[[#This Row],[PLACA]]="","",IF(Tanqueos[[#This Row],[FECHA]]="",NOW(),Tanqueos[[#This Row],[FECHA]]))</f>
        <v>45866.573453124998</v>
      </c>
      <c r="B1903" s="39" t="s">
        <v>32</v>
      </c>
      <c r="C1903" s="31">
        <v>42523</v>
      </c>
      <c r="D1903" s="56">
        <v>9</v>
      </c>
      <c r="G1903">
        <f>_xlfn.XLOOKUP(Tanqueos[[#This Row],[PLACA]],[1]Hoja1!$A:$A,[1]Hoja1!$G:$G,0)</f>
        <v>30</v>
      </c>
      <c r="H1903" t="s">
        <v>207</v>
      </c>
    </row>
    <row r="1904" spans="1:11" ht="15" hidden="1" customHeight="1">
      <c r="A1904" s="29">
        <f ca="1">IF(Tanqueos[[#This Row],[PLACA]]="","",IF(Tanqueos[[#This Row],[FECHA]]="",NOW(),Tanqueos[[#This Row],[FECHA]]))</f>
        <v>45866.573982175927</v>
      </c>
      <c r="B1904" s="39" t="s">
        <v>68</v>
      </c>
      <c r="C1904" s="31">
        <v>212899</v>
      </c>
      <c r="D1904" s="56">
        <v>5</v>
      </c>
      <c r="G1904">
        <f>_xlfn.XLOOKUP(Tanqueos[[#This Row],[PLACA]],[1]Hoja1!$A:$A,[1]Hoja1!$G:$G,0)</f>
        <v>33</v>
      </c>
      <c r="H1904" t="s">
        <v>285</v>
      </c>
    </row>
    <row r="1905" spans="1:8" ht="15" hidden="1" customHeight="1">
      <c r="A1905" s="29">
        <f ca="1">IF(Tanqueos[[#This Row],[PLACA]]="","",IF(Tanqueos[[#This Row],[FECHA]]="",NOW(),Tanqueos[[#This Row],[FECHA]]))</f>
        <v>45866.575274189818</v>
      </c>
      <c r="B1905" s="39" t="s">
        <v>20</v>
      </c>
      <c r="C1905" s="31">
        <v>208556</v>
      </c>
      <c r="D1905" s="56">
        <v>10</v>
      </c>
      <c r="G1905">
        <f>_xlfn.XLOOKUP(Tanqueos[[#This Row],[PLACA]],[1]Hoja1!$A:$A,[1]Hoja1!$G:$G,0)</f>
        <v>26</v>
      </c>
      <c r="H1905" s="11" t="s">
        <v>255</v>
      </c>
    </row>
    <row r="1906" spans="1:8" ht="15" hidden="1" customHeight="1">
      <c r="A1906" s="29">
        <f ca="1">IF(Tanqueos[[#This Row],[PLACA]]="","",IF(Tanqueos[[#This Row],[FECHA]]="",NOW(),Tanqueos[[#This Row],[FECHA]]))</f>
        <v>45866.57666377315</v>
      </c>
      <c r="B1906" s="39" t="s">
        <v>26</v>
      </c>
      <c r="C1906" s="31">
        <v>631228</v>
      </c>
      <c r="D1906" s="56">
        <v>8</v>
      </c>
      <c r="G1906">
        <f>_xlfn.XLOOKUP(Tanqueos[[#This Row],[PLACA]],[1]Hoja1!$A:$A,[1]Hoja1!$G:$G,0)</f>
        <v>17</v>
      </c>
      <c r="H1906" t="s">
        <v>228</v>
      </c>
    </row>
    <row r="1907" spans="1:8" ht="15" hidden="1" customHeight="1">
      <c r="A1907" s="29">
        <f ca="1">IF(Tanqueos[[#This Row],[PLACA]]="","",IF(Tanqueos[[#This Row],[FECHA]]="",NOW(),Tanqueos[[#This Row],[FECHA]]))</f>
        <v>45866.596533912038</v>
      </c>
      <c r="B1907" s="39" t="s">
        <v>15</v>
      </c>
      <c r="C1907" s="31">
        <v>187950</v>
      </c>
      <c r="D1907" s="56">
        <v>36</v>
      </c>
      <c r="G1907">
        <f>_xlfn.XLOOKUP(Tanqueos[[#This Row],[PLACA]],[1]Hoja1!$A:$A,[1]Hoja1!$G:$G,0)</f>
        <v>16</v>
      </c>
      <c r="H1907" s="11" t="s">
        <v>254</v>
      </c>
    </row>
    <row r="1908" spans="1:8" ht="15" hidden="1" customHeight="1">
      <c r="A1908" s="29">
        <f ca="1">IF(Tanqueos[[#This Row],[PLACA]]="","",IF(Tanqueos[[#This Row],[FECHA]]="",NOW(),Tanqueos[[#This Row],[FECHA]]))</f>
        <v>45866.598683680553</v>
      </c>
      <c r="B1908" s="39" t="s">
        <v>58</v>
      </c>
      <c r="C1908" s="31">
        <v>16482</v>
      </c>
      <c r="D1908" s="56">
        <v>11</v>
      </c>
      <c r="G1908">
        <f>_xlfn.XLOOKUP(Tanqueos[[#This Row],[PLACA]],[1]Hoja1!$A:$A,[1]Hoja1!$G:$G,0)</f>
        <v>35</v>
      </c>
      <c r="H1908" t="s">
        <v>293</v>
      </c>
    </row>
    <row r="1909" spans="1:8" ht="15" hidden="1" customHeight="1">
      <c r="A1909" s="29">
        <f ca="1">IF(Tanqueos[[#This Row],[PLACA]]="","",IF(Tanqueos[[#This Row],[FECHA]]="",NOW(),Tanqueos[[#This Row],[FECHA]]))</f>
        <v>45866.599843055556</v>
      </c>
      <c r="B1909" s="39" t="s">
        <v>35</v>
      </c>
      <c r="C1909" s="31">
        <v>64226</v>
      </c>
      <c r="D1909" s="56">
        <v>11</v>
      </c>
      <c r="G1909">
        <f>_xlfn.XLOOKUP(Tanqueos[[#This Row],[PLACA]],[1]Hoja1!$A:$A,[1]Hoja1!$G:$G,0)</f>
        <v>35</v>
      </c>
      <c r="H1909" t="s">
        <v>240</v>
      </c>
    </row>
    <row r="1910" spans="1:8" ht="15" hidden="1" customHeight="1">
      <c r="A1910" s="29">
        <f ca="1">IF(Tanqueos[[#This Row],[PLACA]]="","",IF(Tanqueos[[#This Row],[FECHA]]="",NOW(),Tanqueos[[#This Row],[FECHA]]))</f>
        <v>45866.607446064816</v>
      </c>
      <c r="B1910" s="39" t="s">
        <v>156</v>
      </c>
      <c r="C1910" s="31">
        <v>107411</v>
      </c>
      <c r="D1910" s="56">
        <v>11</v>
      </c>
      <c r="G1910">
        <f>_xlfn.XLOOKUP(Tanqueos[[#This Row],[PLACA]],[1]Hoja1!$A:$A,[1]Hoja1!$G:$G,0)</f>
        <v>35</v>
      </c>
      <c r="H1910" t="s">
        <v>253</v>
      </c>
    </row>
    <row r="1911" spans="1:8" ht="15" hidden="1" customHeight="1">
      <c r="A1911" s="29">
        <f ca="1">IF(Tanqueos[[#This Row],[PLACA]]="","",IF(Tanqueos[[#This Row],[FECHA]]="",NOW(),Tanqueos[[#This Row],[FECHA]]))</f>
        <v>45866.624562731478</v>
      </c>
      <c r="B1911" s="39" t="s">
        <v>62</v>
      </c>
      <c r="C1911" s="31">
        <v>204531</v>
      </c>
      <c r="D1911" s="56">
        <v>9</v>
      </c>
      <c r="G1911">
        <f>_xlfn.XLOOKUP(Tanqueos[[#This Row],[PLACA]],[1]Hoja1!$A:$A,[1]Hoja1!$G:$G,0)</f>
        <v>39</v>
      </c>
      <c r="H1911" t="s">
        <v>234</v>
      </c>
    </row>
    <row r="1912" spans="1:8" ht="15" hidden="1" customHeight="1">
      <c r="A1912" s="29">
        <f ca="1">IF(Tanqueos[[#This Row],[PLACA]]="","",IF(Tanqueos[[#This Row],[FECHA]]="",NOW(),Tanqueos[[#This Row],[FECHA]]))</f>
        <v>45866.638027546294</v>
      </c>
      <c r="B1912" s="39" t="s">
        <v>93</v>
      </c>
      <c r="C1912" s="31">
        <v>411672</v>
      </c>
      <c r="D1912" s="56">
        <v>13</v>
      </c>
      <c r="G1912">
        <f>_xlfn.XLOOKUP(Tanqueos[[#This Row],[PLACA]],[1]Hoja1!$A:$A,[1]Hoja1!$G:$G,0)</f>
        <v>30</v>
      </c>
      <c r="H1912" t="s">
        <v>203</v>
      </c>
    </row>
    <row r="1913" spans="1:8" ht="15" hidden="1" customHeight="1">
      <c r="A1913" s="29">
        <f ca="1">IF(Tanqueos[[#This Row],[PLACA]]="","",IF(Tanqueos[[#This Row],[FECHA]]="",NOW(),Tanqueos[[#This Row],[FECHA]]))</f>
        <v>45866.652375694444</v>
      </c>
      <c r="B1913" s="39" t="s">
        <v>28</v>
      </c>
      <c r="C1913" s="31">
        <v>222013</v>
      </c>
      <c r="D1913" s="56">
        <v>8</v>
      </c>
      <c r="G1913">
        <f>_xlfn.XLOOKUP(Tanqueos[[#This Row],[PLACA]],[1]Hoja1!$A:$A,[1]Hoja1!$G:$G,0)</f>
        <v>43</v>
      </c>
      <c r="H1913" t="s">
        <v>221</v>
      </c>
    </row>
    <row r="1914" spans="1:8" ht="15" hidden="1" customHeight="1">
      <c r="A1914" s="29">
        <f ca="1">IF(Tanqueos[[#This Row],[PLACA]]="","",IF(Tanqueos[[#This Row],[FECHA]]="",NOW(),Tanqueos[[#This Row],[FECHA]]))</f>
        <v>45866.655667245373</v>
      </c>
      <c r="B1914" s="39" t="s">
        <v>67</v>
      </c>
      <c r="C1914" s="31">
        <v>1000996</v>
      </c>
      <c r="D1914" s="56">
        <v>22</v>
      </c>
      <c r="F1914">
        <v>1076</v>
      </c>
      <c r="G1914">
        <f>_xlfn.XLOOKUP(Tanqueos[[#This Row],[PLACA]],[1]Hoja1!$A:$A,[1]Hoja1!$G:$G,0)</f>
        <v>19</v>
      </c>
      <c r="H1914" t="s">
        <v>303</v>
      </c>
    </row>
    <row r="1915" spans="1:8" ht="15" hidden="1" customHeight="1">
      <c r="A1915" s="29">
        <f ca="1">IF(Tanqueos[[#This Row],[PLACA]]="","",IF(Tanqueos[[#This Row],[FECHA]]="",NOW(),Tanqueos[[#This Row],[FECHA]]))</f>
        <v>45866.663829050929</v>
      </c>
      <c r="B1915" s="39" t="s">
        <v>34</v>
      </c>
      <c r="C1915" s="31">
        <v>24535</v>
      </c>
      <c r="D1915" s="56">
        <v>9</v>
      </c>
      <c r="G1915">
        <f>_xlfn.XLOOKUP(Tanqueos[[#This Row],[PLACA]],[1]Hoja1!$A:$A,[1]Hoja1!$G:$G,0)</f>
        <v>38</v>
      </c>
      <c r="H1915" t="s">
        <v>202</v>
      </c>
    </row>
    <row r="1916" spans="1:8" ht="15" hidden="1" customHeight="1">
      <c r="A1916" s="29">
        <f ca="1">IF(Tanqueos[[#This Row],[PLACA]]="","",IF(Tanqueos[[#This Row],[FECHA]]="",NOW(),Tanqueos[[#This Row],[FECHA]]))</f>
        <v>45866.670038773147</v>
      </c>
      <c r="B1916" s="39" t="s">
        <v>8</v>
      </c>
      <c r="C1916" s="31">
        <v>176600</v>
      </c>
      <c r="D1916" s="56">
        <v>7</v>
      </c>
      <c r="E1916" t="s">
        <v>384</v>
      </c>
      <c r="G1916">
        <f>_xlfn.XLOOKUP(Tanqueos[[#This Row],[PLACA]],[1]Hoja1!$A:$A,[1]Hoja1!$G:$G,0)</f>
        <v>42</v>
      </c>
      <c r="H1916" t="s">
        <v>251</v>
      </c>
    </row>
    <row r="1917" spans="1:8" ht="15" hidden="1" customHeight="1">
      <c r="A1917" s="29">
        <f ca="1">IF(Tanqueos[[#This Row],[PLACA]]="","",IF(Tanqueos[[#This Row],[FECHA]]="",NOW(),Tanqueos[[#This Row],[FECHA]]))</f>
        <v>45866.703262731484</v>
      </c>
      <c r="B1917" s="39" t="s">
        <v>385</v>
      </c>
      <c r="C1917" s="31">
        <v>315510</v>
      </c>
      <c r="D1917" s="56">
        <v>4</v>
      </c>
      <c r="E1917" t="s">
        <v>386</v>
      </c>
      <c r="G1917">
        <f>_xlfn.XLOOKUP(Tanqueos[[#This Row],[PLACA]],[1]Hoja1!$A:$A,[1]Hoja1!$G:$G,0)</f>
        <v>33.299999999999997</v>
      </c>
    </row>
    <row r="1918" spans="1:8" ht="15" hidden="1" customHeight="1">
      <c r="A1918" s="29">
        <f ca="1">IF(Tanqueos[[#This Row],[PLACA]]="","",IF(Tanqueos[[#This Row],[FECHA]]="",NOW(),Tanqueos[[#This Row],[FECHA]]))</f>
        <v>45866.70776597222</v>
      </c>
      <c r="B1918" s="39" t="s">
        <v>70</v>
      </c>
      <c r="C1918" s="31">
        <v>239994</v>
      </c>
      <c r="D1918" s="56">
        <v>5</v>
      </c>
      <c r="G1918">
        <f>_xlfn.XLOOKUP(Tanqueos[[#This Row],[PLACA]],[1]Hoja1!$A:$A,[1]Hoja1!$G:$G,0)</f>
        <v>33</v>
      </c>
      <c r="H1918" t="s">
        <v>247</v>
      </c>
    </row>
    <row r="1919" spans="1:8" ht="15" hidden="1" customHeight="1">
      <c r="A1919" s="29">
        <f ca="1">IF(Tanqueos[[#This Row],[PLACA]]="","",IF(Tanqueos[[#This Row],[FECHA]]="",NOW(),Tanqueos[[#This Row],[FECHA]]))</f>
        <v>45866.70927013889</v>
      </c>
      <c r="B1919" s="39" t="s">
        <v>137</v>
      </c>
      <c r="C1919" s="31">
        <v>77189</v>
      </c>
      <c r="D1919" s="56">
        <v>6</v>
      </c>
      <c r="G1919">
        <f>_xlfn.XLOOKUP(Tanqueos[[#This Row],[PLACA]],[1]Hoja1!$A:$A,[1]Hoja1!$G:$G,0)</f>
        <v>33</v>
      </c>
      <c r="H1919" s="11" t="s">
        <v>262</v>
      </c>
    </row>
    <row r="1920" spans="1:8" ht="15" hidden="1" customHeight="1">
      <c r="A1920" s="29">
        <f ca="1">IF(Tanqueos[[#This Row],[PLACA]]="","",IF(Tanqueos[[#This Row],[FECHA]]="",NOW(),Tanqueos[[#This Row],[FECHA]]))</f>
        <v>45866.730707175928</v>
      </c>
      <c r="B1920" s="39" t="s">
        <v>281</v>
      </c>
      <c r="C1920" s="31">
        <v>64861</v>
      </c>
      <c r="D1920" s="56">
        <v>8</v>
      </c>
      <c r="E1920" t="s">
        <v>387</v>
      </c>
      <c r="G1920">
        <f>_xlfn.XLOOKUP(Tanqueos[[#This Row],[PLACA]],[1]Hoja1!$A:$A,[1]Hoja1!$G:$G,0)</f>
        <v>33</v>
      </c>
      <c r="H1920" t="s">
        <v>199</v>
      </c>
    </row>
    <row r="1921" spans="1:8" ht="15" hidden="1" customHeight="1">
      <c r="A1921" s="29">
        <f ca="1">IF(Tanqueos[[#This Row],[PLACA]]="","",IF(Tanqueos[[#This Row],[FECHA]]="",NOW(),Tanqueos[[#This Row],[FECHA]]))</f>
        <v>45866.755952314816</v>
      </c>
      <c r="B1921" s="39" t="s">
        <v>24</v>
      </c>
      <c r="C1921" s="31">
        <v>102024</v>
      </c>
      <c r="D1921" s="56">
        <v>6</v>
      </c>
      <c r="G1921">
        <f>_xlfn.XLOOKUP(Tanqueos[[#This Row],[PLACA]],[1]Hoja1!$A:$A,[1]Hoja1!$G:$G,0)</f>
        <v>33</v>
      </c>
      <c r="H1921" t="s">
        <v>320</v>
      </c>
    </row>
    <row r="1922" spans="1:8" ht="15" hidden="1" customHeight="1">
      <c r="A1922" s="29">
        <f ca="1">IF(Tanqueos[[#This Row],[PLACA]]="","",IF(Tanqueos[[#This Row],[FECHA]]="",NOW(),Tanqueos[[#This Row],[FECHA]]))</f>
        <v>45866.795775578707</v>
      </c>
      <c r="B1922" s="39" t="s">
        <v>11</v>
      </c>
      <c r="C1922" s="31">
        <v>58559</v>
      </c>
      <c r="D1922" s="56">
        <v>8</v>
      </c>
      <c r="G1922">
        <f>_xlfn.XLOOKUP(Tanqueos[[#This Row],[PLACA]],[1]Hoja1!$A:$A,[1]Hoja1!$G:$G,0)</f>
        <v>35</v>
      </c>
      <c r="H1922" t="s">
        <v>248</v>
      </c>
    </row>
    <row r="1923" spans="1:8" ht="15" hidden="1" customHeight="1">
      <c r="A1923" s="29">
        <f ca="1">IF(Tanqueos[[#This Row],[PLACA]]="","",IF(Tanqueos[[#This Row],[FECHA]]="",NOW(),Tanqueos[[#This Row],[FECHA]]))</f>
        <v>45866.798874305554</v>
      </c>
      <c r="B1923" s="39" t="s">
        <v>99</v>
      </c>
      <c r="C1923" s="31">
        <v>19498</v>
      </c>
      <c r="D1923" s="56">
        <v>6</v>
      </c>
      <c r="G1923">
        <f>_xlfn.XLOOKUP(Tanqueos[[#This Row],[PLACA]],[1]Hoja1!$A:$A,[1]Hoja1!$G:$G,0)</f>
        <v>32</v>
      </c>
      <c r="H1923" t="s">
        <v>274</v>
      </c>
    </row>
    <row r="1924" spans="1:8" ht="15" hidden="1" customHeight="1">
      <c r="A1924" s="29">
        <f ca="1">IF(Tanqueos[[#This Row],[PLACA]]="","",IF(Tanqueos[[#This Row],[FECHA]]="",NOW(),Tanqueos[[#This Row],[FECHA]]))</f>
        <v>45866.814076041665</v>
      </c>
      <c r="B1924" s="39" t="s">
        <v>184</v>
      </c>
      <c r="C1924" s="31">
        <v>50056</v>
      </c>
      <c r="D1924" s="56">
        <v>7</v>
      </c>
      <c r="G1924">
        <f>_xlfn.XLOOKUP(Tanqueos[[#This Row],[PLACA]],[1]Hoja1!$A:$A,[1]Hoja1!$G:$G,0)</f>
        <v>33</v>
      </c>
      <c r="H1924" t="s">
        <v>250</v>
      </c>
    </row>
    <row r="1925" spans="1:8" ht="15" hidden="1" customHeight="1">
      <c r="A1925" s="29">
        <f ca="1">IF(Tanqueos[[#This Row],[PLACA]]="","",IF(Tanqueos[[#This Row],[FECHA]]="",NOW(),Tanqueos[[#This Row],[FECHA]]))</f>
        <v>45866.817811805558</v>
      </c>
      <c r="B1925" s="39" t="s">
        <v>10</v>
      </c>
      <c r="C1925" s="31">
        <v>148246</v>
      </c>
      <c r="D1925" s="56">
        <v>8</v>
      </c>
      <c r="G1925">
        <f>_xlfn.XLOOKUP(Tanqueos[[#This Row],[PLACA]],[1]Hoja1!$A:$A,[1]Hoja1!$G:$G,0)</f>
        <v>40</v>
      </c>
      <c r="H1925" t="s">
        <v>177</v>
      </c>
    </row>
    <row r="1926" spans="1:8" ht="15" hidden="1" customHeight="1">
      <c r="A1926" s="29">
        <v>45867.203472222223</v>
      </c>
      <c r="B1926" s="39" t="s">
        <v>25</v>
      </c>
      <c r="C1926" s="31">
        <v>241945</v>
      </c>
      <c r="D1926" s="56">
        <v>12</v>
      </c>
      <c r="G1926">
        <f>_xlfn.XLOOKUP(Tanqueos[[#This Row],[PLACA]],[1]Hoja1!$A:$A,[1]Hoja1!$G:$G,0)</f>
        <v>33</v>
      </c>
      <c r="H1926" t="s">
        <v>196</v>
      </c>
    </row>
    <row r="1927" spans="1:8" ht="15" hidden="1" customHeight="1">
      <c r="A1927" s="29">
        <f ca="1">IF(Tanqueos[[#This Row],[PLACA]]="","",IF(Tanqueos[[#This Row],[FECHA]]="",NOW(),Tanqueos[[#This Row],[FECHA]]))</f>
        <v>45866.852122453703</v>
      </c>
      <c r="B1927" s="39" t="s">
        <v>12</v>
      </c>
      <c r="C1927" s="31">
        <v>62088</v>
      </c>
      <c r="D1927" s="56">
        <v>12</v>
      </c>
      <c r="G1927">
        <f>_xlfn.XLOOKUP(Tanqueos[[#This Row],[PLACA]],[1]Hoja1!$A:$A,[1]Hoja1!$G:$G,0)</f>
        <v>33</v>
      </c>
      <c r="H1927" s="11" t="s">
        <v>256</v>
      </c>
    </row>
    <row r="1928" spans="1:8" ht="15" hidden="1" customHeight="1">
      <c r="A1928" s="29">
        <f ca="1">IF(Tanqueos[[#This Row],[PLACA]]="","",IF(Tanqueos[[#This Row],[FECHA]]="",NOW(),Tanqueos[[#This Row],[FECHA]]))</f>
        <v>45866.861943981479</v>
      </c>
      <c r="B1928" s="39" t="s">
        <v>26</v>
      </c>
      <c r="C1928" s="31">
        <v>631391</v>
      </c>
      <c r="D1928" s="56">
        <v>10</v>
      </c>
      <c r="G1928">
        <f>_xlfn.XLOOKUP(Tanqueos[[#This Row],[PLACA]],[1]Hoja1!$A:$A,[1]Hoja1!$G:$G,0)</f>
        <v>17</v>
      </c>
      <c r="H1928" t="s">
        <v>228</v>
      </c>
    </row>
    <row r="1929" spans="1:8" ht="15" hidden="1" customHeight="1">
      <c r="A1929" s="29">
        <f ca="1">IF(Tanqueos[[#This Row],[PLACA]]="","",IF(Tanqueos[[#This Row],[FECHA]]="",NOW(),Tanqueos[[#This Row],[FECHA]]))</f>
        <v>45866.90494537037</v>
      </c>
      <c r="B1929" s="39" t="s">
        <v>72</v>
      </c>
      <c r="C1929" s="31">
        <v>303188</v>
      </c>
      <c r="D1929" s="56">
        <v>11</v>
      </c>
      <c r="E1929" t="s">
        <v>388</v>
      </c>
      <c r="G1929">
        <f>_xlfn.XLOOKUP(Tanqueos[[#This Row],[PLACA]],[1]Hoja1!$A:$A,[1]Hoja1!$G:$G,0)</f>
        <v>30</v>
      </c>
      <c r="H1929" t="s">
        <v>205</v>
      </c>
    </row>
    <row r="1930" spans="1:8" ht="15" hidden="1" customHeight="1">
      <c r="A1930" s="29">
        <f ca="1">IF(Tanqueos[[#This Row],[PLACA]]="","",IF(Tanqueos[[#This Row],[FECHA]]="",NOW(),Tanqueos[[#This Row],[FECHA]]))</f>
        <v>45867.353452777781</v>
      </c>
      <c r="B1930" s="39" t="s">
        <v>29</v>
      </c>
      <c r="C1930" s="31">
        <v>416832</v>
      </c>
      <c r="D1930" s="56">
        <v>15</v>
      </c>
      <c r="G1930">
        <f>_xlfn.XLOOKUP(Tanqueos[[#This Row],[PLACA]],[1]Hoja1!$A:$A,[1]Hoja1!$G:$G,0)</f>
        <v>33</v>
      </c>
      <c r="H1930" t="s">
        <v>250</v>
      </c>
    </row>
    <row r="1931" spans="1:8" ht="15" hidden="1" customHeight="1">
      <c r="A1931" s="29">
        <f ca="1">IF(Tanqueos[[#This Row],[PLACA]]="","",IF(Tanqueos[[#This Row],[FECHA]]="",NOW(),Tanqueos[[#This Row],[FECHA]]))</f>
        <v>45867.353463310188</v>
      </c>
      <c r="B1931" s="39" t="s">
        <v>15</v>
      </c>
      <c r="C1931" s="31">
        <v>188440</v>
      </c>
      <c r="D1931" s="56">
        <v>31</v>
      </c>
      <c r="G1931">
        <f>_xlfn.XLOOKUP(Tanqueos[[#This Row],[PLACA]],[1]Hoja1!$A:$A,[1]Hoja1!$G:$G,0)</f>
        <v>16</v>
      </c>
      <c r="H1931" s="11" t="s">
        <v>254</v>
      </c>
    </row>
    <row r="1932" spans="1:8" ht="15" hidden="1" customHeight="1">
      <c r="A1932" s="29">
        <f ca="1">IF(Tanqueos[[#This Row],[PLACA]]="","",IF(Tanqueos[[#This Row],[FECHA]]="",NOW(),Tanqueos[[#This Row],[FECHA]]))</f>
        <v>45867.353466898145</v>
      </c>
      <c r="B1932" s="39" t="s">
        <v>148</v>
      </c>
      <c r="C1932" s="31">
        <v>199645</v>
      </c>
      <c r="D1932" s="56">
        <v>23</v>
      </c>
      <c r="G1932">
        <f>_xlfn.XLOOKUP(Tanqueos[[#This Row],[PLACA]],[1]Hoja1!$A:$A,[1]Hoja1!$G:$G,0)</f>
        <v>15</v>
      </c>
      <c r="H1932" t="s">
        <v>316</v>
      </c>
    </row>
    <row r="1933" spans="1:8" ht="15" hidden="1" customHeight="1">
      <c r="A1933" s="29">
        <f ca="1">IF(Tanqueos[[#This Row],[PLACA]]="","",IF(Tanqueos[[#This Row],[FECHA]]="",NOW(),Tanqueos[[#This Row],[FECHA]]))</f>
        <v>45867.353469791669</v>
      </c>
      <c r="B1933" s="39" t="s">
        <v>73</v>
      </c>
      <c r="C1933" s="31">
        <v>177552</v>
      </c>
      <c r="D1933" s="56">
        <v>11</v>
      </c>
      <c r="G1933">
        <f>_xlfn.XLOOKUP(Tanqueos[[#This Row],[PLACA]],[1]Hoja1!$A:$A,[1]Hoja1!$G:$G,0)</f>
        <v>38</v>
      </c>
      <c r="H1933" t="s">
        <v>175</v>
      </c>
    </row>
    <row r="1934" spans="1:8" ht="15" hidden="1" customHeight="1">
      <c r="A1934" s="29">
        <f ca="1">IF(Tanqueos[[#This Row],[PLACA]]="","",IF(Tanqueos[[#This Row],[FECHA]]="",NOW(),Tanqueos[[#This Row],[FECHA]]))</f>
        <v>45867.35347303241</v>
      </c>
      <c r="B1934" s="39" t="s">
        <v>331</v>
      </c>
      <c r="C1934" s="31">
        <v>336456</v>
      </c>
      <c r="D1934" s="56">
        <v>15</v>
      </c>
      <c r="G1934">
        <f>_xlfn.XLOOKUP(Tanqueos[[#This Row],[PLACA]],[1]Hoja1!$A:$A,[1]Hoja1!$G:$G,0)</f>
        <v>19</v>
      </c>
      <c r="H1934" s="11" t="s">
        <v>260</v>
      </c>
    </row>
    <row r="1935" spans="1:8" ht="15" hidden="1" customHeight="1">
      <c r="A1935" s="29">
        <f ca="1">IF(Tanqueos[[#This Row],[PLACA]]="","",IF(Tanqueos[[#This Row],[FECHA]]="",NOW(),Tanqueos[[#This Row],[FECHA]]))</f>
        <v>45867.35347303241</v>
      </c>
      <c r="B1935" s="39" t="s">
        <v>17</v>
      </c>
      <c r="C1935" s="31">
        <v>650089</v>
      </c>
      <c r="D1935" s="56">
        <v>27</v>
      </c>
      <c r="G1935">
        <f>_xlfn.XLOOKUP(Tanqueos[[#This Row],[PLACA]],[1]Hoja1!$A:$A,[1]Hoja1!$G:$G,0)</f>
        <v>14</v>
      </c>
      <c r="H1935" t="s">
        <v>280</v>
      </c>
    </row>
    <row r="1936" spans="1:8" ht="15" hidden="1" customHeight="1">
      <c r="A1936" s="29">
        <f ca="1">IF(Tanqueos[[#This Row],[PLACA]]="","",IF(Tanqueos[[#This Row],[FECHA]]="",NOW(),Tanqueos[[#This Row],[FECHA]]))</f>
        <v>45867.353503124999</v>
      </c>
      <c r="B1936" s="39" t="s">
        <v>97</v>
      </c>
      <c r="C1936" s="31">
        <v>253748</v>
      </c>
      <c r="D1936" s="56">
        <v>8</v>
      </c>
      <c r="G1936">
        <f>_xlfn.XLOOKUP(Tanqueos[[#This Row],[PLACA]],[1]Hoja1!$A:$A,[1]Hoja1!$G:$G,0)</f>
        <v>28</v>
      </c>
      <c r="H1936" t="s">
        <v>204</v>
      </c>
    </row>
    <row r="1937" spans="1:8" ht="15" hidden="1" customHeight="1">
      <c r="A1937" s="29">
        <f ca="1">IF(Tanqueos[[#This Row],[PLACA]]="","",IF(Tanqueos[[#This Row],[FECHA]]="",NOW(),Tanqueos[[#This Row],[FECHA]]))</f>
        <v>45867.393447800925</v>
      </c>
      <c r="B1937" s="39" t="s">
        <v>8</v>
      </c>
      <c r="C1937" s="31">
        <v>176895</v>
      </c>
      <c r="D1937" s="56">
        <v>8</v>
      </c>
      <c r="G1937">
        <f>_xlfn.XLOOKUP(Tanqueos[[#This Row],[PLACA]],[1]Hoja1!$A:$A,[1]Hoja1!$G:$G,0)</f>
        <v>42</v>
      </c>
      <c r="H1937" t="s">
        <v>251</v>
      </c>
    </row>
    <row r="1938" spans="1:8" ht="15" hidden="1" customHeight="1">
      <c r="A1938" s="29">
        <f ca="1">IF(Tanqueos[[#This Row],[PLACA]]="","",IF(Tanqueos[[#This Row],[FECHA]]="",NOW(),Tanqueos[[#This Row],[FECHA]]))</f>
        <v>45867.422873842595</v>
      </c>
      <c r="B1938" s="39" t="s">
        <v>18</v>
      </c>
      <c r="C1938" s="31">
        <v>165483</v>
      </c>
      <c r="D1938" s="56">
        <v>9</v>
      </c>
      <c r="G1938">
        <f>_xlfn.XLOOKUP(Tanqueos[[#This Row],[PLACA]],[1]Hoja1!$A:$A,[1]Hoja1!$G:$G,0)</f>
        <v>42</v>
      </c>
      <c r="H1938" s="11" t="s">
        <v>249</v>
      </c>
    </row>
    <row r="1939" spans="1:8" ht="15" hidden="1" customHeight="1">
      <c r="A1939" s="29">
        <f ca="1">IF(Tanqueos[[#This Row],[PLACA]]="","",IF(Tanqueos[[#This Row],[FECHA]]="",NOW(),Tanqueos[[#This Row],[FECHA]]))</f>
        <v>45867.453646296293</v>
      </c>
      <c r="B1939" s="39" t="s">
        <v>137</v>
      </c>
      <c r="C1939" s="31">
        <v>77313</v>
      </c>
      <c r="D1939" s="56">
        <v>8</v>
      </c>
      <c r="G1939">
        <f>_xlfn.XLOOKUP(Tanqueos[[#This Row],[PLACA]],[1]Hoja1!$A:$A,[1]Hoja1!$G:$G,0)</f>
        <v>33</v>
      </c>
      <c r="H1939" s="11" t="s">
        <v>262</v>
      </c>
    </row>
    <row r="1940" spans="1:8" ht="15" hidden="1" customHeight="1">
      <c r="A1940" s="29">
        <f ca="1">IF(Tanqueos[[#This Row],[PLACA]]="","",IF(Tanqueos[[#This Row],[FECHA]]="",NOW(),Tanqueos[[#This Row],[FECHA]]))</f>
        <v>45867.453646296293</v>
      </c>
      <c r="B1940" s="39" t="s">
        <v>43</v>
      </c>
      <c r="C1940" s="31">
        <v>18904</v>
      </c>
      <c r="D1940" s="56">
        <v>13.208</v>
      </c>
      <c r="E1940" t="s">
        <v>272</v>
      </c>
      <c r="G1940">
        <f>_xlfn.XLOOKUP(Tanqueos[[#This Row],[PLACA]],[1]Hoja1!$A:$A,[1]Hoja1!$G:$G,0)</f>
        <v>35</v>
      </c>
      <c r="H1940" t="s">
        <v>266</v>
      </c>
    </row>
    <row r="1941" spans="1:8" ht="15" hidden="1" customHeight="1">
      <c r="A1941" s="29">
        <f ca="1">IF(Tanqueos[[#This Row],[PLACA]]="","",IF(Tanqueos[[#This Row],[FECHA]]="",NOW(),Tanqueos[[#This Row],[FECHA]]))</f>
        <v>45867.587220486108</v>
      </c>
      <c r="B1941" s="39" t="s">
        <v>21</v>
      </c>
      <c r="C1941" s="31">
        <v>67054</v>
      </c>
      <c r="D1941" s="56">
        <v>12</v>
      </c>
      <c r="G1941">
        <f>_xlfn.XLOOKUP(Tanqueos[[#This Row],[PLACA]],[1]Hoja1!$A:$A,[1]Hoja1!$G:$G,0)</f>
        <v>33</v>
      </c>
      <c r="H1941" t="s">
        <v>193</v>
      </c>
    </row>
    <row r="1942" spans="1:8" ht="15" hidden="1" customHeight="1">
      <c r="A1942" s="29">
        <f ca="1">IF(Tanqueos[[#This Row],[PLACA]]="","",IF(Tanqueos[[#This Row],[FECHA]]="",NOW(),Tanqueos[[#This Row],[FECHA]]))</f>
        <v>45867.587220486108</v>
      </c>
      <c r="B1942" s="39" t="s">
        <v>16</v>
      </c>
      <c r="C1942" s="31">
        <v>216566</v>
      </c>
      <c r="D1942" s="56">
        <v>13</v>
      </c>
      <c r="G1942">
        <f>_xlfn.XLOOKUP(Tanqueos[[#This Row],[PLACA]],[1]Hoja1!$A:$A,[1]Hoja1!$G:$G,0)</f>
        <v>33</v>
      </c>
      <c r="H1942" t="s">
        <v>219</v>
      </c>
    </row>
    <row r="1943" spans="1:8" ht="15" hidden="1" customHeight="1">
      <c r="A1943" s="29">
        <f ca="1">IF(Tanqueos[[#This Row],[PLACA]]="","",IF(Tanqueos[[#This Row],[FECHA]]="",NOW(),Tanqueos[[#This Row],[FECHA]]))</f>
        <v>45867.587220486108</v>
      </c>
      <c r="B1943" s="39" t="s">
        <v>282</v>
      </c>
      <c r="C1943" s="31">
        <v>160633</v>
      </c>
      <c r="D1943" s="56">
        <v>11</v>
      </c>
      <c r="G1943">
        <f>_xlfn.XLOOKUP(Tanqueos[[#This Row],[PLACA]],[1]Hoja1!$A:$A,[1]Hoja1!$G:$G,0)</f>
        <v>38</v>
      </c>
      <c r="H1943" t="s">
        <v>313</v>
      </c>
    </row>
    <row r="1944" spans="1:8" ht="15" customHeight="1">
      <c r="A1944" s="29">
        <f ca="1">IF(Tanqueos[[#This Row],[PLACA]]="","",IF(Tanqueos[[#This Row],[FECHA]]="",NOW(),Tanqueos[[#This Row],[FECHA]]))</f>
        <v>45867.587220486108</v>
      </c>
      <c r="B1944" s="39" t="s">
        <v>49</v>
      </c>
      <c r="C1944" s="31">
        <v>59187</v>
      </c>
      <c r="D1944" s="56">
        <v>12</v>
      </c>
      <c r="G1944">
        <f>_xlfn.XLOOKUP(Tanqueos[[#This Row],[PLACA]],[1]Hoja1!$A:$A,[1]Hoja1!$G:$G,0)</f>
        <v>35</v>
      </c>
      <c r="H1944" t="s">
        <v>239</v>
      </c>
    </row>
    <row r="1945" spans="1:8" ht="15" hidden="1" customHeight="1">
      <c r="A1945" s="29">
        <f ca="1">IF(Tanqueos[[#This Row],[PLACA]]="","",IF(Tanqueos[[#This Row],[FECHA]]="",NOW(),Tanqueos[[#This Row],[FECHA]]))</f>
        <v>45867.587220486108</v>
      </c>
      <c r="B1945" s="39" t="s">
        <v>45</v>
      </c>
      <c r="D1945" s="56">
        <v>6</v>
      </c>
      <c r="G1945">
        <f>_xlfn.XLOOKUP(Tanqueos[[#This Row],[PLACA]],[1]Hoja1!$A:$A,[1]Hoja1!$G:$G,0)</f>
        <v>29</v>
      </c>
      <c r="H1945" t="s">
        <v>197</v>
      </c>
    </row>
    <row r="1946" spans="1:8" ht="15" hidden="1" customHeight="1">
      <c r="A1946" s="29">
        <f ca="1">IF(Tanqueos[[#This Row],[PLACA]]="","",IF(Tanqueos[[#This Row],[FECHA]]="",NOW(),Tanqueos[[#This Row],[FECHA]]))</f>
        <v>45867.587220486108</v>
      </c>
      <c r="B1946" s="39" t="s">
        <v>34</v>
      </c>
      <c r="C1946" s="31">
        <v>24775</v>
      </c>
      <c r="D1946" s="56">
        <v>8</v>
      </c>
      <c r="G1946">
        <f>_xlfn.XLOOKUP(Tanqueos[[#This Row],[PLACA]],[1]Hoja1!$A:$A,[1]Hoja1!$G:$G,0)</f>
        <v>38</v>
      </c>
      <c r="H1946" t="s">
        <v>202</v>
      </c>
    </row>
    <row r="1947" spans="1:8" ht="15" hidden="1" customHeight="1">
      <c r="A1947" s="29">
        <f ca="1">IF(Tanqueos[[#This Row],[PLACA]]="","",IF(Tanqueos[[#This Row],[FECHA]]="",NOW(),Tanqueos[[#This Row],[FECHA]]))</f>
        <v>45867.597143634259</v>
      </c>
      <c r="B1947" s="39" t="s">
        <v>67</v>
      </c>
      <c r="C1947" s="31">
        <v>1001412</v>
      </c>
      <c r="D1947" s="56">
        <v>22</v>
      </c>
      <c r="G1947">
        <f>_xlfn.XLOOKUP(Tanqueos[[#This Row],[PLACA]],[1]Hoja1!$A:$A,[1]Hoja1!$G:$G,0)</f>
        <v>19</v>
      </c>
      <c r="H1947" t="s">
        <v>303</v>
      </c>
    </row>
    <row r="1948" spans="1:8" ht="15" hidden="1" customHeight="1">
      <c r="A1948" s="29">
        <f ca="1">IF(Tanqueos[[#This Row],[PLACA]]="","",IF(Tanqueos[[#This Row],[FECHA]]="",NOW(),Tanqueos[[#This Row],[FECHA]]))</f>
        <v>45867.599930555552</v>
      </c>
      <c r="B1948" s="39" t="s">
        <v>20</v>
      </c>
      <c r="C1948" s="31">
        <v>208694</v>
      </c>
      <c r="D1948" s="56">
        <v>7</v>
      </c>
      <c r="E1948" t="s">
        <v>389</v>
      </c>
      <c r="G1948">
        <f>_xlfn.XLOOKUP(Tanqueos[[#This Row],[PLACA]],[1]Hoja1!$A:$A,[1]Hoja1!$G:$G,0)</f>
        <v>26</v>
      </c>
      <c r="H1948" s="11" t="s">
        <v>255</v>
      </c>
    </row>
    <row r="1949" spans="1:8" ht="15" hidden="1" customHeight="1">
      <c r="A1949" s="29">
        <f ca="1">IF(Tanqueos[[#This Row],[PLACA]]="","",IF(Tanqueos[[#This Row],[FECHA]]="",NOW(),Tanqueos[[#This Row],[FECHA]]))</f>
        <v>45867.609100462963</v>
      </c>
      <c r="B1949" s="39" t="s">
        <v>32</v>
      </c>
      <c r="C1949" s="31">
        <v>42739</v>
      </c>
      <c r="D1949" s="56">
        <v>8</v>
      </c>
      <c r="E1949" t="s">
        <v>390</v>
      </c>
      <c r="G1949">
        <f>_xlfn.XLOOKUP(Tanqueos[[#This Row],[PLACA]],[1]Hoja1!$A:$A,[1]Hoja1!$G:$G,0)</f>
        <v>30</v>
      </c>
      <c r="H1949" t="s">
        <v>207</v>
      </c>
    </row>
    <row r="1950" spans="1:8" ht="15" hidden="1" customHeight="1">
      <c r="A1950" s="29">
        <f ca="1">IF(Tanqueos[[#This Row],[PLACA]]="","",IF(Tanqueos[[#This Row],[FECHA]]="",NOW(),Tanqueos[[#This Row],[FECHA]]))</f>
        <v>45867.620461574072</v>
      </c>
      <c r="B1950" s="39" t="s">
        <v>26</v>
      </c>
      <c r="C1950" s="31">
        <v>631545</v>
      </c>
      <c r="D1950" s="56">
        <v>9</v>
      </c>
      <c r="G1950">
        <f>_xlfn.XLOOKUP(Tanqueos[[#This Row],[PLACA]],[1]Hoja1!$A:$A,[1]Hoja1!$G:$G,0)</f>
        <v>17</v>
      </c>
      <c r="H1950" t="s">
        <v>228</v>
      </c>
    </row>
    <row r="1951" spans="1:8" ht="15" hidden="1" customHeight="1">
      <c r="A1951" s="29">
        <f ca="1">IF(Tanqueos[[#This Row],[PLACA]]="","",IF(Tanqueos[[#This Row],[FECHA]]="",NOW(),Tanqueos[[#This Row],[FECHA]]))</f>
        <v>45867.643525347223</v>
      </c>
      <c r="B1951" s="39" t="s">
        <v>30</v>
      </c>
      <c r="C1951" s="31">
        <v>86209</v>
      </c>
      <c r="D1951" s="56">
        <v>9</v>
      </c>
      <c r="E1951" t="s">
        <v>391</v>
      </c>
      <c r="G1951">
        <f>_xlfn.XLOOKUP(Tanqueos[[#This Row],[PLACA]],[1]Hoja1!$A:$A,[1]Hoja1!$G:$G,0)</f>
        <v>33</v>
      </c>
      <c r="H1951" t="s">
        <v>224</v>
      </c>
    </row>
    <row r="1952" spans="1:8" ht="15" hidden="1" customHeight="1">
      <c r="A1952" s="29">
        <f ca="1">IF(Tanqueos[[#This Row],[PLACA]]="","",IF(Tanqueos[[#This Row],[FECHA]]="",NOW(),Tanqueos[[#This Row],[FECHA]]))</f>
        <v>45867.669796296293</v>
      </c>
      <c r="B1952" s="39" t="s">
        <v>66</v>
      </c>
      <c r="C1952" s="31">
        <v>199324</v>
      </c>
      <c r="D1952" s="56">
        <v>10</v>
      </c>
      <c r="G1952">
        <f>_xlfn.XLOOKUP(Tanqueos[[#This Row],[PLACA]],[1]Hoja1!$A:$A,[1]Hoja1!$G:$G,0)</f>
        <v>33</v>
      </c>
      <c r="H1952" s="11" t="s">
        <v>252</v>
      </c>
    </row>
    <row r="1953" spans="1:8" ht="15" hidden="1" customHeight="1">
      <c r="A1953" s="29">
        <f ca="1">IF(Tanqueos[[#This Row],[PLACA]]="","",IF(Tanqueos[[#This Row],[FECHA]]="",NOW(),Tanqueos[[#This Row],[FECHA]]))</f>
        <v>45867.671081365741</v>
      </c>
      <c r="B1953" s="39" t="s">
        <v>38</v>
      </c>
      <c r="C1953" s="31">
        <v>455945</v>
      </c>
      <c r="D1953" s="56">
        <v>29</v>
      </c>
      <c r="G1953">
        <f>_xlfn.XLOOKUP(Tanqueos[[#This Row],[PLACA]],[1]Hoja1!$A:$A,[1]Hoja1!$G:$G,0)</f>
        <v>15</v>
      </c>
      <c r="H1953" t="s">
        <v>181</v>
      </c>
    </row>
    <row r="1954" spans="1:8" ht="15" hidden="1" customHeight="1">
      <c r="A1954" s="48">
        <f ca="1">IF(Tanqueos[[#This Row],[PLACA]]="","",IF(Tanqueos[[#This Row],[FECHA]]="",NOW(),Tanqueos[[#This Row],[FECHA]]))</f>
        <v>45867.67714803241</v>
      </c>
      <c r="B1954" s="49" t="s">
        <v>392</v>
      </c>
      <c r="C1954" s="50">
        <v>42492</v>
      </c>
      <c r="D1954" s="58">
        <v>15</v>
      </c>
      <c r="E1954" s="51" t="s">
        <v>393</v>
      </c>
      <c r="G1954">
        <f>_xlfn.XLOOKUP(Tanqueos[[#This Row],[PLACA]],[1]Hoja1!$A:$A,[1]Hoja1!$G:$G,0)</f>
        <v>42.8</v>
      </c>
    </row>
    <row r="1955" spans="1:8" ht="15" hidden="1" customHeight="1">
      <c r="A1955" s="29">
        <f ca="1">IF(Tanqueos[[#This Row],[PLACA]]="","",IF(Tanqueos[[#This Row],[FECHA]]="",NOW(),Tanqueos[[#This Row],[FECHA]]))</f>
        <v>45867.677917129629</v>
      </c>
      <c r="B1955" s="39" t="s">
        <v>394</v>
      </c>
      <c r="C1955" s="31">
        <v>29651</v>
      </c>
      <c r="D1955" s="56">
        <v>9.41</v>
      </c>
      <c r="E1955" t="s">
        <v>395</v>
      </c>
      <c r="G1955">
        <f>_xlfn.XLOOKUP(Tanqueos[[#This Row],[PLACA]],[1]Hoja1!$A:$A,[1]Hoja1!$G:$G,0)</f>
        <v>38</v>
      </c>
    </row>
    <row r="1956" spans="1:8" ht="15" hidden="1" customHeight="1">
      <c r="A1956" s="29">
        <f ca="1">IF(Tanqueos[[#This Row],[PLACA]]="","",IF(Tanqueos[[#This Row],[FECHA]]="",NOW(),Tanqueos[[#This Row],[FECHA]]))</f>
        <v>45867.678038425925</v>
      </c>
      <c r="B1956" s="39" t="s">
        <v>396</v>
      </c>
      <c r="C1956" s="31">
        <v>81939</v>
      </c>
      <c r="D1956" s="56">
        <v>15</v>
      </c>
      <c r="E1956" t="s">
        <v>395</v>
      </c>
      <c r="G1956">
        <f>_xlfn.XLOOKUP(Tanqueos[[#This Row],[PLACA]],[1]Hoja1!$A:$A,[1]Hoja1!$G:$G,0)</f>
        <v>42.8</v>
      </c>
    </row>
    <row r="1957" spans="1:8" ht="15" hidden="1" customHeight="1">
      <c r="A1957" s="29">
        <f ca="1">IF(Tanqueos[[#This Row],[PLACA]]="","",IF(Tanqueos[[#This Row],[FECHA]]="",NOW(),Tanqueos[[#This Row],[FECHA]]))</f>
        <v>45867.683262847226</v>
      </c>
      <c r="B1957" s="39" t="s">
        <v>35</v>
      </c>
      <c r="C1957" s="31">
        <v>64595</v>
      </c>
      <c r="D1957" s="56">
        <v>11</v>
      </c>
      <c r="G1957">
        <f>_xlfn.XLOOKUP(Tanqueos[[#This Row],[PLACA]],[1]Hoja1!$A:$A,[1]Hoja1!$G:$G,0)</f>
        <v>35</v>
      </c>
      <c r="H1957" t="s">
        <v>301</v>
      </c>
    </row>
    <row r="1958" spans="1:8" ht="15" hidden="1" customHeight="1">
      <c r="A1958" s="29">
        <f ca="1">IF(Tanqueos[[#This Row],[PLACA]]="","",IF(Tanqueos[[#This Row],[FECHA]]="",NOW(),Tanqueos[[#This Row],[FECHA]]))</f>
        <v>45867.693061342594</v>
      </c>
      <c r="B1958" s="39" t="s">
        <v>8</v>
      </c>
      <c r="C1958" s="31">
        <v>177076</v>
      </c>
      <c r="D1958" s="56">
        <v>5.1429999999999998</v>
      </c>
      <c r="E1958" t="s">
        <v>397</v>
      </c>
      <c r="G1958">
        <f>_xlfn.XLOOKUP(Tanqueos[[#This Row],[PLACA]],[1]Hoja1!$A:$A,[1]Hoja1!$G:$G,0)</f>
        <v>42</v>
      </c>
      <c r="H1958" t="s">
        <v>251</v>
      </c>
    </row>
    <row r="1959" spans="1:8" ht="15" hidden="1" customHeight="1">
      <c r="A1959" s="29">
        <f ca="1">IF(Tanqueos[[#This Row],[PLACA]]="","",IF(Tanqueos[[#This Row],[FECHA]]="",NOW(),Tanqueos[[#This Row],[FECHA]]))</f>
        <v>45867.698451851851</v>
      </c>
      <c r="B1959" s="39" t="s">
        <v>93</v>
      </c>
      <c r="C1959" s="31">
        <v>411860</v>
      </c>
      <c r="D1959" s="56">
        <v>6</v>
      </c>
      <c r="G1959">
        <f>_xlfn.XLOOKUP(Tanqueos[[#This Row],[PLACA]],[1]Hoja1!$A:$A,[1]Hoja1!$G:$G,0)</f>
        <v>30</v>
      </c>
      <c r="H1959" t="s">
        <v>203</v>
      </c>
    </row>
    <row r="1960" spans="1:8" ht="15" hidden="1" customHeight="1">
      <c r="A1960" s="29">
        <f ca="1">IF(Tanqueos[[#This Row],[PLACA]]="","",IF(Tanqueos[[#This Row],[FECHA]]="",NOW(),Tanqueos[[#This Row],[FECHA]]))</f>
        <v>45867.712196412038</v>
      </c>
      <c r="B1960" s="39" t="s">
        <v>29</v>
      </c>
      <c r="C1960" s="31">
        <v>416832</v>
      </c>
      <c r="D1960" s="56">
        <v>12</v>
      </c>
      <c r="E1960" t="s">
        <v>398</v>
      </c>
      <c r="G1960">
        <f>_xlfn.XLOOKUP(Tanqueos[[#This Row],[PLACA]],[1]Hoja1!$A:$A,[1]Hoja1!$G:$G,0)</f>
        <v>33</v>
      </c>
      <c r="H1960" t="s">
        <v>250</v>
      </c>
    </row>
    <row r="1961" spans="1:8" ht="15" hidden="1" customHeight="1">
      <c r="A1961" s="29">
        <f ca="1">IF(Tanqueos[[#This Row],[PLACA]]="","",IF(Tanqueos[[#This Row],[FECHA]]="",NOW(),Tanqueos[[#This Row],[FECHA]]))</f>
        <v>45867.715853009257</v>
      </c>
      <c r="B1961" s="39" t="s">
        <v>28</v>
      </c>
      <c r="C1961" s="31">
        <v>222361</v>
      </c>
      <c r="D1961" s="56">
        <v>8</v>
      </c>
      <c r="G1961">
        <f>_xlfn.XLOOKUP(Tanqueos[[#This Row],[PLACA]],[1]Hoja1!$A:$A,[1]Hoja1!$G:$G,0)</f>
        <v>43</v>
      </c>
      <c r="H1961" t="s">
        <v>221</v>
      </c>
    </row>
    <row r="1962" spans="1:8" ht="15" hidden="1" customHeight="1">
      <c r="A1962" s="29">
        <f ca="1">IF(Tanqueos[[#This Row],[PLACA]]="","",IF(Tanqueos[[#This Row],[FECHA]]="",NOW(),Tanqueos[[#This Row],[FECHA]]))</f>
        <v>45867.716149768516</v>
      </c>
      <c r="B1962" s="39" t="s">
        <v>12</v>
      </c>
      <c r="C1962" s="31">
        <v>62429</v>
      </c>
      <c r="D1962" s="56">
        <v>10</v>
      </c>
      <c r="G1962">
        <f>_xlfn.XLOOKUP(Tanqueos[[#This Row],[PLACA]],[1]Hoja1!$A:$A,[1]Hoja1!$G:$G,0)</f>
        <v>33</v>
      </c>
      <c r="H1962" s="11" t="s">
        <v>256</v>
      </c>
    </row>
    <row r="1963" spans="1:8" ht="15" hidden="1" customHeight="1">
      <c r="A1963" s="29">
        <f ca="1">IF(Tanqueos[[#This Row],[PLACA]]="","",IF(Tanqueos[[#This Row],[FECHA]]="",NOW(),Tanqueos[[#This Row],[FECHA]]))</f>
        <v>45867.722673842596</v>
      </c>
      <c r="B1963" s="39" t="s">
        <v>281</v>
      </c>
      <c r="C1963" s="31">
        <v>65132</v>
      </c>
      <c r="D1963" s="56">
        <v>9</v>
      </c>
      <c r="G1963">
        <f>_xlfn.XLOOKUP(Tanqueos[[#This Row],[PLACA]],[1]Hoja1!$A:$A,[1]Hoja1!$G:$G,0)</f>
        <v>33</v>
      </c>
      <c r="H1963" t="s">
        <v>199</v>
      </c>
    </row>
    <row r="1964" spans="1:8" ht="15" hidden="1" customHeight="1">
      <c r="A1964" s="29">
        <f ca="1">IF(Tanqueos[[#This Row],[PLACA]]="","",IF(Tanqueos[[#This Row],[FECHA]]="",NOW(),Tanqueos[[#This Row],[FECHA]]))</f>
        <v>45867.727283796296</v>
      </c>
      <c r="B1964" s="39" t="s">
        <v>99</v>
      </c>
      <c r="C1964" s="31">
        <v>19635</v>
      </c>
      <c r="D1964" s="56">
        <v>5</v>
      </c>
      <c r="E1964" t="s">
        <v>399</v>
      </c>
      <c r="G1964">
        <f>_xlfn.XLOOKUP(Tanqueos[[#This Row],[PLACA]],[1]Hoja1!$A:$A,[1]Hoja1!$G:$G,0)</f>
        <v>32</v>
      </c>
      <c r="H1964" t="s">
        <v>274</v>
      </c>
    </row>
    <row r="1965" spans="1:8" ht="15" hidden="1" customHeight="1">
      <c r="A1965" s="29">
        <f ca="1">IF(Tanqueos[[#This Row],[PLACA]]="","",IF(Tanqueos[[#This Row],[FECHA]]="",NOW(),Tanqueos[[#This Row],[FECHA]]))</f>
        <v>45867.744044791667</v>
      </c>
      <c r="B1965" s="39" t="s">
        <v>65</v>
      </c>
      <c r="C1965" s="31">
        <v>68102</v>
      </c>
      <c r="D1965" s="56">
        <v>9</v>
      </c>
      <c r="E1965" t="s">
        <v>400</v>
      </c>
      <c r="G1965">
        <f>_xlfn.XLOOKUP(Tanqueos[[#This Row],[PLACA]],[1]Hoja1!$A:$A,[1]Hoja1!$G:$G,0)</f>
        <v>31</v>
      </c>
      <c r="H1965" t="s">
        <v>176</v>
      </c>
    </row>
    <row r="1966" spans="1:8" ht="15" hidden="1" customHeight="1">
      <c r="A1966" s="29">
        <f ca="1">IF(Tanqueos[[#This Row],[PLACA]]="","",IF(Tanqueos[[#This Row],[FECHA]]="",NOW(),Tanqueos[[#This Row],[FECHA]]))</f>
        <v>45867.781524537037</v>
      </c>
      <c r="B1966" s="39" t="s">
        <v>156</v>
      </c>
      <c r="C1966" s="31">
        <v>107776</v>
      </c>
      <c r="D1966" s="56">
        <v>10</v>
      </c>
      <c r="G1966">
        <f>_xlfn.XLOOKUP(Tanqueos[[#This Row],[PLACA]],[1]Hoja1!$A:$A,[1]Hoja1!$G:$G,0)</f>
        <v>35</v>
      </c>
      <c r="H1966" t="s">
        <v>253</v>
      </c>
    </row>
    <row r="1967" spans="1:8" ht="15" hidden="1" customHeight="1">
      <c r="A1967" s="29">
        <f ca="1">IF(Tanqueos[[#This Row],[PLACA]]="","",IF(Tanqueos[[#This Row],[FECHA]]="",NOW(),Tanqueos[[#This Row],[FECHA]]))</f>
        <v>45867.80988483796</v>
      </c>
      <c r="B1967" s="39" t="s">
        <v>11</v>
      </c>
      <c r="C1967" s="31">
        <v>58798</v>
      </c>
      <c r="D1967" s="56">
        <v>8</v>
      </c>
      <c r="G1967">
        <f>_xlfn.XLOOKUP(Tanqueos[[#This Row],[PLACA]],[1]Hoja1!$A:$A,[1]Hoja1!$G:$G,0)</f>
        <v>35</v>
      </c>
      <c r="H1967" t="s">
        <v>248</v>
      </c>
    </row>
    <row r="1968" spans="1:8" ht="15" hidden="1" customHeight="1">
      <c r="A1968" s="29">
        <f ca="1">IF(Tanqueos[[#This Row],[PLACA]]="","",IF(Tanqueos[[#This Row],[FECHA]]="",NOW(),Tanqueos[[#This Row],[FECHA]]))</f>
        <v>45867.829956481481</v>
      </c>
      <c r="B1968" s="39" t="s">
        <v>70</v>
      </c>
      <c r="C1968" s="31">
        <v>240135</v>
      </c>
      <c r="D1968" s="56">
        <v>6</v>
      </c>
      <c r="E1968" t="s">
        <v>401</v>
      </c>
      <c r="G1968">
        <f>_xlfn.XLOOKUP(Tanqueos[[#This Row],[PLACA]],[1]Hoja1!$A:$A,[1]Hoja1!$G:$G,0)</f>
        <v>33</v>
      </c>
      <c r="H1968" t="s">
        <v>247</v>
      </c>
    </row>
    <row r="1969" spans="1:8" ht="15" hidden="1" customHeight="1">
      <c r="A1969" s="29">
        <f ca="1">IF(Tanqueos[[#This Row],[PLACA]]="","",IF(Tanqueos[[#This Row],[FECHA]]="",NOW(),Tanqueos[[#This Row],[FECHA]]))</f>
        <v>45867.830943171299</v>
      </c>
      <c r="B1969" s="39" t="s">
        <v>24</v>
      </c>
      <c r="C1969" s="31">
        <v>102126</v>
      </c>
      <c r="D1969" s="56">
        <v>6</v>
      </c>
      <c r="E1969" t="s">
        <v>402</v>
      </c>
      <c r="G1969">
        <f>_xlfn.XLOOKUP(Tanqueos[[#This Row],[PLACA]],[1]Hoja1!$A:$A,[1]Hoja1!$G:$G,0)</f>
        <v>33</v>
      </c>
      <c r="H1969" t="s">
        <v>320</v>
      </c>
    </row>
    <row r="1970" spans="1:8" ht="15" hidden="1" customHeight="1">
      <c r="A1970" s="29">
        <f ca="1">IF(Tanqueos[[#This Row],[PLACA]]="","",IF(Tanqueos[[#This Row],[FECHA]]="",NOW(),Tanqueos[[#This Row],[FECHA]]))</f>
        <v>45867.837076851851</v>
      </c>
      <c r="B1970" s="39" t="s">
        <v>69</v>
      </c>
      <c r="C1970" s="31">
        <v>7855</v>
      </c>
      <c r="D1970" s="56">
        <v>12</v>
      </c>
      <c r="E1970" s="31"/>
      <c r="G1970">
        <f>_xlfn.XLOOKUP(Tanqueos[[#This Row],[PLACA]],[1]Hoja1!$A:$A,[1]Hoja1!$G:$G,0)</f>
        <v>35</v>
      </c>
      <c r="H1970" t="s">
        <v>235</v>
      </c>
    </row>
    <row r="1971" spans="1:8" ht="15" hidden="1" customHeight="1">
      <c r="A1971" s="29">
        <f ca="1">IF(Tanqueos[[#This Row],[PLACA]]="","",IF(Tanqueos[[#This Row],[FECHA]]="",NOW(),Tanqueos[[#This Row],[FECHA]]))</f>
        <v>45867.852207060183</v>
      </c>
      <c r="B1971" s="39" t="s">
        <v>40</v>
      </c>
      <c r="C1971" s="31">
        <v>145768</v>
      </c>
      <c r="D1971" s="56">
        <v>6</v>
      </c>
      <c r="G1971">
        <f>_xlfn.XLOOKUP(Tanqueos[[#This Row],[PLACA]],[1]Hoja1!$A:$A,[1]Hoja1!$G:$G,0)</f>
        <v>33</v>
      </c>
    </row>
    <row r="1972" spans="1:8" ht="15" hidden="1" customHeight="1">
      <c r="A1972" s="29">
        <f ca="1">IF(Tanqueos[[#This Row],[PLACA]]="","",IF(Tanqueos[[#This Row],[FECHA]]="",NOW(),Tanqueos[[#This Row],[FECHA]]))</f>
        <v>45867.853396064813</v>
      </c>
      <c r="B1972" s="39" t="s">
        <v>39</v>
      </c>
      <c r="C1972" s="31">
        <v>45610</v>
      </c>
      <c r="D1972" s="56">
        <v>8</v>
      </c>
      <c r="G1972">
        <f>_xlfn.XLOOKUP(Tanqueos[[#This Row],[PLACA]],[1]Hoja1!$A:$A,[1]Hoja1!$G:$G,0)</f>
        <v>35</v>
      </c>
      <c r="H1972" t="s">
        <v>198</v>
      </c>
    </row>
    <row r="1973" spans="1:8" ht="15" hidden="1" customHeight="1">
      <c r="A1973" s="29">
        <f ca="1">IF(Tanqueos[[#This Row],[PLACA]]="","",IF(Tanqueos[[#This Row],[FECHA]]="",NOW(),Tanqueos[[#This Row],[FECHA]]))</f>
        <v>45867.878460763888</v>
      </c>
      <c r="B1973" s="39" t="s">
        <v>26</v>
      </c>
      <c r="C1973" s="31">
        <v>631695</v>
      </c>
      <c r="D1973" s="56">
        <v>9</v>
      </c>
      <c r="G1973">
        <f>_xlfn.XLOOKUP(Tanqueos[[#This Row],[PLACA]],[1]Hoja1!$A:$A,[1]Hoja1!$G:$G,0)</f>
        <v>17</v>
      </c>
      <c r="H1973" t="s">
        <v>228</v>
      </c>
    </row>
    <row r="1974" spans="1:8" ht="15" hidden="1" customHeight="1">
      <c r="A1974" s="29">
        <f ca="1">IF(Tanqueos[[#This Row],[PLACA]]="","",IF(Tanqueos[[#This Row],[FECHA]]="",NOW(),Tanqueos[[#This Row],[FECHA]]))</f>
        <v>45868.419880439818</v>
      </c>
      <c r="B1974" s="39" t="s">
        <v>72</v>
      </c>
      <c r="C1974" s="31">
        <v>303916</v>
      </c>
      <c r="D1974" s="56">
        <v>24</v>
      </c>
      <c r="G1974">
        <f>_xlfn.XLOOKUP(Tanqueos[[#This Row],[PLACA]],[1]Hoja1!$A:$A,[1]Hoja1!$G:$G,0)</f>
        <v>30</v>
      </c>
      <c r="H1974" s="11" t="s">
        <v>243</v>
      </c>
    </row>
    <row r="1975" spans="1:8" ht="15" hidden="1" customHeight="1">
      <c r="A1975" s="29">
        <f ca="1">IF(Tanqueos[[#This Row],[PLACA]]="","",IF(Tanqueos[[#This Row],[FECHA]]="",NOW(),Tanqueos[[#This Row],[FECHA]]))</f>
        <v>45868.422870949071</v>
      </c>
      <c r="B1975" s="39" t="s">
        <v>12</v>
      </c>
      <c r="C1975" s="31">
        <v>62808</v>
      </c>
      <c r="D1975" s="56">
        <v>12</v>
      </c>
      <c r="G1975">
        <f>_xlfn.XLOOKUP(Tanqueos[[#This Row],[PLACA]],[1]Hoja1!$A:$A,[1]Hoja1!$G:$G,0)</f>
        <v>33</v>
      </c>
      <c r="H1975" s="11" t="s">
        <v>256</v>
      </c>
    </row>
    <row r="1976" spans="1:8" ht="15" hidden="1" customHeight="1">
      <c r="A1976" s="29">
        <f ca="1">IF(Tanqueos[[#This Row],[PLACA]]="","",IF(Tanqueos[[#This Row],[FECHA]]="",NOW(),Tanqueos[[#This Row],[FECHA]]))</f>
        <v>45868.426472222221</v>
      </c>
      <c r="B1976" s="39" t="s">
        <v>56</v>
      </c>
      <c r="C1976" s="31">
        <v>12663</v>
      </c>
      <c r="D1976" s="56">
        <v>18</v>
      </c>
      <c r="G1976">
        <f>_xlfn.XLOOKUP(Tanqueos[[#This Row],[PLACA]],[1]Hoja1!$A:$A,[1]Hoja1!$G:$G,0)</f>
        <v>33</v>
      </c>
      <c r="H1976" t="s">
        <v>258</v>
      </c>
    </row>
    <row r="1977" spans="1:8" ht="15" hidden="1" customHeight="1">
      <c r="A1977" s="29">
        <f ca="1">IF(Tanqueos[[#This Row],[PLACA]]="","",IF(Tanqueos[[#This Row],[FECHA]]="",NOW(),Tanqueos[[#This Row],[FECHA]]))</f>
        <v>45868.430187962964</v>
      </c>
      <c r="B1977" s="39" t="s">
        <v>25</v>
      </c>
      <c r="C1977" s="31">
        <v>242249</v>
      </c>
      <c r="D1977" s="56">
        <v>13</v>
      </c>
      <c r="G1977">
        <f>_xlfn.XLOOKUP(Tanqueos[[#This Row],[PLACA]],[1]Hoja1!$A:$A,[1]Hoja1!$G:$G,0)</f>
        <v>33</v>
      </c>
      <c r="H1977" t="s">
        <v>196</v>
      </c>
    </row>
    <row r="1978" spans="1:8" ht="15" hidden="1" customHeight="1">
      <c r="A1978" s="29">
        <f ca="1">IF(Tanqueos[[#This Row],[PLACA]]="","",IF(Tanqueos[[#This Row],[FECHA]]="",NOW(),Tanqueos[[#This Row],[FECHA]]))</f>
        <v>45868.433385416669</v>
      </c>
      <c r="B1978" s="39" t="s">
        <v>381</v>
      </c>
      <c r="C1978" s="31">
        <v>99873</v>
      </c>
      <c r="D1978" s="56">
        <v>13.068</v>
      </c>
      <c r="G1978">
        <f>_xlfn.XLOOKUP(Tanqueos[[#This Row],[PLACA]],[1]Hoja1!$A:$A,[1]Hoja1!$G:$G,0)</f>
        <v>28</v>
      </c>
      <c r="H1978" t="s">
        <v>382</v>
      </c>
    </row>
    <row r="1979" spans="1:8" ht="15" hidden="1" customHeight="1">
      <c r="A1979" s="29">
        <f ca="1">IF(Tanqueos[[#This Row],[PLACA]]="","",IF(Tanqueos[[#This Row],[FECHA]]="",NOW(),Tanqueos[[#This Row],[FECHA]]))</f>
        <v>45868.435834953707</v>
      </c>
      <c r="B1979" s="39" t="s">
        <v>17</v>
      </c>
      <c r="C1979" s="31">
        <v>650586</v>
      </c>
      <c r="D1979" s="56">
        <v>33.936</v>
      </c>
      <c r="G1979">
        <f>_xlfn.XLOOKUP(Tanqueos[[#This Row],[PLACA]],[1]Hoja1!$A:$A,[1]Hoja1!$G:$G,0)</f>
        <v>14</v>
      </c>
      <c r="H1979" t="s">
        <v>280</v>
      </c>
    </row>
    <row r="1980" spans="1:8" ht="15" hidden="1" customHeight="1">
      <c r="A1980" s="29">
        <f ca="1">IF(Tanqueos[[#This Row],[PLACA]]="","",IF(Tanqueos[[#This Row],[FECHA]]="",NOW(),Tanqueos[[#This Row],[FECHA]]))</f>
        <v>45868.454773148151</v>
      </c>
      <c r="B1980" s="39" t="s">
        <v>62</v>
      </c>
      <c r="C1980" s="31">
        <v>204963</v>
      </c>
      <c r="D1980" s="56">
        <v>12.459</v>
      </c>
      <c r="G1980">
        <f>_xlfn.XLOOKUP(Tanqueos[[#This Row],[PLACA]],[1]Hoja1!$A:$A,[1]Hoja1!$G:$G,0)</f>
        <v>39</v>
      </c>
      <c r="H1980" t="s">
        <v>234</v>
      </c>
    </row>
    <row r="1981" spans="1:8" ht="15" hidden="1" customHeight="1">
      <c r="A1981" s="29">
        <f ca="1">IF(Tanqueos[[#This Row],[PLACA]]="","",IF(Tanqueos[[#This Row],[FECHA]]="",NOW(),Tanqueos[[#This Row],[FECHA]]))</f>
        <v>45868.457030787038</v>
      </c>
      <c r="B1981" s="39" t="s">
        <v>21</v>
      </c>
      <c r="C1981" s="31">
        <v>67335</v>
      </c>
      <c r="D1981" s="56">
        <v>9</v>
      </c>
      <c r="G1981">
        <f>_xlfn.XLOOKUP(Tanqueos[[#This Row],[PLACA]],[1]Hoja1!$A:$A,[1]Hoja1!$G:$G,0)</f>
        <v>33</v>
      </c>
      <c r="H1981" t="s">
        <v>193</v>
      </c>
    </row>
    <row r="1982" spans="1:8" ht="15" hidden="1" customHeight="1">
      <c r="A1982" s="29">
        <f ca="1">IF(Tanqueos[[#This Row],[PLACA]]="","",IF(Tanqueos[[#This Row],[FECHA]]="",NOW(),Tanqueos[[#This Row],[FECHA]]))</f>
        <v>45868.47757372685</v>
      </c>
      <c r="B1982" s="39" t="s">
        <v>29</v>
      </c>
      <c r="C1982" s="31">
        <v>416832</v>
      </c>
      <c r="D1982" s="56">
        <v>15</v>
      </c>
      <c r="G1982">
        <f>_xlfn.XLOOKUP(Tanqueos[[#This Row],[PLACA]],[1]Hoja1!$A:$A,[1]Hoja1!$G:$G,0)</f>
        <v>33</v>
      </c>
      <c r="H1982" t="s">
        <v>180</v>
      </c>
    </row>
    <row r="1983" spans="1:8" ht="15" hidden="1" customHeight="1">
      <c r="A1983" s="29">
        <f ca="1">IF(Tanqueos[[#This Row],[PLACA]]="","",IF(Tanqueos[[#This Row],[FECHA]]="",NOW(),Tanqueos[[#This Row],[FECHA]]))</f>
        <v>45868.477901620368</v>
      </c>
      <c r="B1983" s="39" t="s">
        <v>137</v>
      </c>
      <c r="C1983" s="31">
        <v>77529</v>
      </c>
      <c r="D1983" s="56">
        <v>8</v>
      </c>
      <c r="G1983">
        <f>_xlfn.XLOOKUP(Tanqueos[[#This Row],[PLACA]],[1]Hoja1!$A:$A,[1]Hoja1!$G:$G,0)</f>
        <v>33</v>
      </c>
      <c r="H1983" s="11" t="s">
        <v>262</v>
      </c>
    </row>
    <row r="1984" spans="1:8" ht="15" hidden="1" customHeight="1">
      <c r="A1984" s="29">
        <f ca="1">IF(Tanqueos[[#This Row],[PLACA]]="","",IF(Tanqueos[[#This Row],[FECHA]]="",NOW(),Tanqueos[[#This Row],[FECHA]]))</f>
        <v>45868.480884490738</v>
      </c>
      <c r="B1984" s="39" t="s">
        <v>36</v>
      </c>
      <c r="C1984" s="31">
        <v>97199</v>
      </c>
      <c r="D1984" s="56">
        <v>10</v>
      </c>
      <c r="G1984">
        <f>_xlfn.XLOOKUP(Tanqueos[[#This Row],[PLACA]],[1]Hoja1!$A:$A,[1]Hoja1!$G:$G,0)</f>
        <v>32</v>
      </c>
      <c r="H1984" t="s">
        <v>194</v>
      </c>
    </row>
    <row r="1985" spans="1:8" ht="15" hidden="1" customHeight="1">
      <c r="A1985" s="29">
        <f ca="1">IF(Tanqueos[[#This Row],[PLACA]]="","",IF(Tanqueos[[#This Row],[FECHA]]="",NOW(),Tanqueos[[#This Row],[FECHA]]))</f>
        <v>45868.486317708332</v>
      </c>
      <c r="B1985" s="39" t="s">
        <v>45</v>
      </c>
      <c r="C1985" s="31">
        <v>170800</v>
      </c>
      <c r="D1985" s="56">
        <v>10</v>
      </c>
      <c r="G1985">
        <f>_xlfn.XLOOKUP(Tanqueos[[#This Row],[PLACA]],[1]Hoja1!$A:$A,[1]Hoja1!$G:$G,0)</f>
        <v>29</v>
      </c>
      <c r="H1985" t="s">
        <v>197</v>
      </c>
    </row>
    <row r="1986" spans="1:8" ht="15" hidden="1" customHeight="1">
      <c r="A1986" s="29">
        <f ca="1">IF(Tanqueos[[#This Row],[PLACA]]="","",IF(Tanqueos[[#This Row],[FECHA]]="",NOW(),Tanqueos[[#This Row],[FECHA]]))</f>
        <v>45868.487008564814</v>
      </c>
      <c r="B1986" s="39" t="s">
        <v>37</v>
      </c>
      <c r="C1986" s="31">
        <v>147897</v>
      </c>
      <c r="D1986" s="56">
        <v>7</v>
      </c>
      <c r="G1986">
        <f>_xlfn.XLOOKUP(Tanqueos[[#This Row],[PLACA]],[1]Hoja1!$A:$A,[1]Hoja1!$G:$G,0)</f>
        <v>32</v>
      </c>
      <c r="H1986" t="s">
        <v>292</v>
      </c>
    </row>
    <row r="1987" spans="1:8" ht="15" hidden="1" customHeight="1">
      <c r="A1987" s="29">
        <f ca="1">IF(Tanqueos[[#This Row],[PLACA]]="","",IF(Tanqueos[[#This Row],[FECHA]]="",NOW(),Tanqueos[[#This Row],[FECHA]]))</f>
        <v>45868.501343402779</v>
      </c>
      <c r="B1987" s="39" t="s">
        <v>331</v>
      </c>
      <c r="C1987" s="31">
        <v>336456</v>
      </c>
      <c r="D1987" s="56">
        <v>18</v>
      </c>
      <c r="G1987">
        <f>_xlfn.XLOOKUP(Tanqueos[[#This Row],[PLACA]],[1]Hoja1!$A:$A,[1]Hoja1!$G:$G,0)</f>
        <v>19</v>
      </c>
      <c r="H1987" s="11" t="s">
        <v>260</v>
      </c>
    </row>
    <row r="1988" spans="1:8" ht="15" hidden="1" customHeight="1">
      <c r="A1988" s="29">
        <f ca="1">IF(Tanqueos[[#This Row],[PLACA]]="","",IF(Tanqueos[[#This Row],[FECHA]]="",NOW(),Tanqueos[[#This Row],[FECHA]]))</f>
        <v>45868.504728356478</v>
      </c>
      <c r="B1988" s="39" t="s">
        <v>44</v>
      </c>
      <c r="C1988" s="31">
        <v>7413</v>
      </c>
      <c r="D1988" s="56">
        <v>15</v>
      </c>
      <c r="G1988">
        <f>_xlfn.XLOOKUP(Tanqueos[[#This Row],[PLACA]],[1]Hoja1!$A:$A,[1]Hoja1!$G:$G,0)</f>
        <v>35</v>
      </c>
      <c r="H1988" t="s">
        <v>189</v>
      </c>
    </row>
    <row r="1989" spans="1:8" ht="15" hidden="1" customHeight="1">
      <c r="A1989" s="29">
        <f ca="1">IF(Tanqueos[[#This Row],[PLACA]]="","",IF(Tanqueos[[#This Row],[FECHA]]="",NOW(),Tanqueos[[#This Row],[FECHA]]))</f>
        <v>45868.519353703705</v>
      </c>
      <c r="B1989" s="39" t="s">
        <v>18</v>
      </c>
      <c r="C1989" s="31">
        <v>165916</v>
      </c>
      <c r="D1989" s="56">
        <v>11</v>
      </c>
      <c r="G1989">
        <f>_xlfn.XLOOKUP(Tanqueos[[#This Row],[PLACA]],[1]Hoja1!$A:$A,[1]Hoja1!$G:$G,0)</f>
        <v>42</v>
      </c>
      <c r="H1989" t="s">
        <v>316</v>
      </c>
    </row>
    <row r="1990" spans="1:8" ht="15" hidden="1" customHeight="1">
      <c r="A1990" s="29">
        <f ca="1">IF(Tanqueos[[#This Row],[PLACA]]="","",IF(Tanqueos[[#This Row],[FECHA]]="",NOW(),Tanqueos[[#This Row],[FECHA]]))</f>
        <v>45868.520367129633</v>
      </c>
      <c r="B1990" s="39" t="s">
        <v>282</v>
      </c>
      <c r="C1990" s="31">
        <v>161031</v>
      </c>
      <c r="D1990" s="56">
        <v>11</v>
      </c>
      <c r="G1990">
        <f>_xlfn.XLOOKUP(Tanqueos[[#This Row],[PLACA]],[1]Hoja1!$A:$A,[1]Hoja1!$G:$G,0)</f>
        <v>38</v>
      </c>
      <c r="H1990" t="s">
        <v>300</v>
      </c>
    </row>
    <row r="1991" spans="1:8" ht="15" hidden="1" customHeight="1">
      <c r="A1991" s="29">
        <f ca="1">IF(Tanqueos[[#This Row],[PLACA]]="","",IF(Tanqueos[[#This Row],[FECHA]]="",NOW(),Tanqueos[[#This Row],[FECHA]]))</f>
        <v>45868.531193518516</v>
      </c>
      <c r="B1991" s="39" t="s">
        <v>8</v>
      </c>
      <c r="C1991" s="31">
        <v>177266</v>
      </c>
      <c r="D1991" s="56">
        <v>7</v>
      </c>
      <c r="G1991">
        <f>_xlfn.XLOOKUP(Tanqueos[[#This Row],[PLACA]],[1]Hoja1!$A:$A,[1]Hoja1!$G:$G,0)</f>
        <v>42</v>
      </c>
      <c r="H1991" t="s">
        <v>251</v>
      </c>
    </row>
    <row r="1992" spans="1:8" ht="15" hidden="1" customHeight="1">
      <c r="A1992" s="29">
        <f ca="1">IF(Tanqueos[[#This Row],[PLACA]]="","",IF(Tanqueos[[#This Row],[FECHA]]="",NOW(),Tanqueos[[#This Row],[FECHA]]))</f>
        <v>45868.533041435185</v>
      </c>
      <c r="B1992" s="39" t="s">
        <v>394</v>
      </c>
      <c r="C1992" s="31">
        <v>30099</v>
      </c>
      <c r="D1992" s="56">
        <v>9.17</v>
      </c>
      <c r="G1992">
        <f>_xlfn.XLOOKUP(Tanqueos[[#This Row],[PLACA]],[1]Hoja1!$A:$A,[1]Hoja1!$G:$G,0)</f>
        <v>38</v>
      </c>
      <c r="H1992" s="11" t="s">
        <v>264</v>
      </c>
    </row>
    <row r="1993" spans="1:8" ht="15" hidden="1" customHeight="1">
      <c r="A1993" s="29">
        <f ca="1">IF(Tanqueos[[#This Row],[PLACA]]="","",IF(Tanqueos[[#This Row],[FECHA]]="",NOW(),Tanqueos[[#This Row],[FECHA]]))</f>
        <v>45868.566904861109</v>
      </c>
      <c r="B1993" s="39" t="s">
        <v>54</v>
      </c>
      <c r="C1993" s="31">
        <v>8766</v>
      </c>
      <c r="D1993" s="56">
        <v>13.86</v>
      </c>
      <c r="E1993" t="s">
        <v>361</v>
      </c>
      <c r="G1993">
        <f>_xlfn.XLOOKUP(Tanqueos[[#This Row],[PLACA]],[1]Hoja1!$A:$A,[1]Hoja1!$G:$G,0)</f>
        <v>31</v>
      </c>
      <c r="H1993" t="s">
        <v>273</v>
      </c>
    </row>
    <row r="1994" spans="1:8" ht="15" hidden="1" customHeight="1">
      <c r="A1994" s="29">
        <f ca="1">IF(Tanqueos[[#This Row],[PLACA]]="","",IF(Tanqueos[[#This Row],[FECHA]]="",NOW(),Tanqueos[[#This Row],[FECHA]]))</f>
        <v>45868.573366087963</v>
      </c>
      <c r="B1994" s="39" t="s">
        <v>15</v>
      </c>
      <c r="C1994" s="31">
        <v>189324</v>
      </c>
      <c r="D1994" s="56">
        <v>45</v>
      </c>
      <c r="G1994">
        <f>_xlfn.XLOOKUP(Tanqueos[[#This Row],[PLACA]],[1]Hoja1!$A:$A,[1]Hoja1!$G:$G,0)</f>
        <v>16</v>
      </c>
      <c r="H1994" s="11" t="s">
        <v>254</v>
      </c>
    </row>
    <row r="1995" spans="1:8" ht="15" hidden="1" customHeight="1">
      <c r="A1995" s="29">
        <f ca="1">IF(Tanqueos[[#This Row],[PLACA]]="","",IF(Tanqueos[[#This Row],[FECHA]]="",NOW(),Tanqueos[[#This Row],[FECHA]]))</f>
        <v>45868.5767494213</v>
      </c>
      <c r="B1995" s="39" t="s">
        <v>184</v>
      </c>
      <c r="C1995" s="31">
        <v>50480</v>
      </c>
      <c r="D1995" s="56">
        <v>11</v>
      </c>
      <c r="G1995">
        <f>_xlfn.XLOOKUP(Tanqueos[[#This Row],[PLACA]],[1]Hoja1!$A:$A,[1]Hoja1!$G:$G,0)</f>
        <v>33</v>
      </c>
      <c r="H1995" t="s">
        <v>250</v>
      </c>
    </row>
    <row r="1996" spans="1:8" ht="15" hidden="1" customHeight="1">
      <c r="A1996" s="29">
        <f ca="1">IF(Tanqueos[[#This Row],[PLACA]]="","",IF(Tanqueos[[#This Row],[FECHA]]="",NOW(),Tanqueos[[#This Row],[FECHA]]))</f>
        <v>45868.593397685188</v>
      </c>
      <c r="B1996" s="39" t="s">
        <v>38</v>
      </c>
      <c r="C1996" s="31">
        <v>456137</v>
      </c>
      <c r="D1996" s="56">
        <v>15</v>
      </c>
      <c r="E1996" t="s">
        <v>403</v>
      </c>
      <c r="G1996">
        <f>_xlfn.XLOOKUP(Tanqueos[[#This Row],[PLACA]],[1]Hoja1!$A:$A,[1]Hoja1!$G:$G,0)</f>
        <v>15</v>
      </c>
      <c r="H1996" t="s">
        <v>263</v>
      </c>
    </row>
    <row r="1997" spans="1:8" ht="15" hidden="1" customHeight="1">
      <c r="A1997" s="29">
        <f ca="1">IF(Tanqueos[[#This Row],[PLACA]]="","",IF(Tanqueos[[#This Row],[FECHA]]="",NOW(),Tanqueos[[#This Row],[FECHA]]))</f>
        <v>45868.603331365739</v>
      </c>
      <c r="B1997" s="39" t="s">
        <v>20</v>
      </c>
      <c r="C1997" s="31">
        <v>208910</v>
      </c>
      <c r="D1997" s="56">
        <v>8</v>
      </c>
      <c r="G1997">
        <f>_xlfn.XLOOKUP(Tanqueos[[#This Row],[PLACA]],[1]Hoja1!$A:$A,[1]Hoja1!$G:$G,0)</f>
        <v>26</v>
      </c>
      <c r="H1997" s="11" t="s">
        <v>255</v>
      </c>
    </row>
    <row r="1998" spans="1:8" ht="15" hidden="1" customHeight="1">
      <c r="A1998" s="29">
        <f ca="1">IF(Tanqueos[[#This Row],[PLACA]]="","",IF(Tanqueos[[#This Row],[FECHA]]="",NOW(),Tanqueos[[#This Row],[FECHA]]))</f>
        <v>45868.604052083334</v>
      </c>
      <c r="B1998" s="39" t="s">
        <v>26</v>
      </c>
      <c r="C1998" s="31">
        <v>631856</v>
      </c>
      <c r="D1998" s="56">
        <v>9</v>
      </c>
      <c r="G1998">
        <f>_xlfn.XLOOKUP(Tanqueos[[#This Row],[PLACA]],[1]Hoja1!$A:$A,[1]Hoja1!$G:$G,0)</f>
        <v>17</v>
      </c>
      <c r="H1998" t="s">
        <v>228</v>
      </c>
    </row>
    <row r="1999" spans="1:8" ht="15" hidden="1" customHeight="1">
      <c r="A1999" s="29">
        <f ca="1">IF(Tanqueos[[#This Row],[PLACA]]="","",IF(Tanqueos[[#This Row],[FECHA]]="",NOW(),Tanqueos[[#This Row],[FECHA]]))</f>
        <v>45868.614589004632</v>
      </c>
      <c r="B1999" s="39" t="s">
        <v>396</v>
      </c>
      <c r="C1999" s="31">
        <v>82152</v>
      </c>
      <c r="D1999" s="56">
        <v>10</v>
      </c>
      <c r="E1999" t="s">
        <v>404</v>
      </c>
      <c r="H1999" t="s">
        <v>293</v>
      </c>
    </row>
    <row r="2000" spans="1:8" ht="15" hidden="1" customHeight="1">
      <c r="A2000" s="29">
        <f ca="1">IF(Tanqueos[[#This Row],[PLACA]]="","",IF(Tanqueos[[#This Row],[FECHA]]="",NOW(),Tanqueos[[#This Row],[FECHA]]))</f>
        <v>45868.621266435184</v>
      </c>
      <c r="B2000" s="39" t="s">
        <v>28</v>
      </c>
      <c r="C2000" s="31">
        <v>222603</v>
      </c>
      <c r="D2000" s="56">
        <v>8</v>
      </c>
      <c r="E2000" t="s">
        <v>405</v>
      </c>
      <c r="G2000">
        <f>_xlfn.XLOOKUP(Tanqueos[[#This Row],[PLACA]],[1]Hoja1!$A:$A,[1]Hoja1!$G:$G,0)</f>
        <v>43</v>
      </c>
      <c r="H2000" t="s">
        <v>221</v>
      </c>
    </row>
    <row r="2001" spans="1:8" ht="15" hidden="1" customHeight="1">
      <c r="A2001" s="29">
        <f ca="1">IF(Tanqueos[[#This Row],[PLACA]]="","",IF(Tanqueos[[#This Row],[FECHA]]="",NOW(),Tanqueos[[#This Row],[FECHA]]))</f>
        <v>45868.633974189812</v>
      </c>
      <c r="B2001" s="39" t="s">
        <v>32</v>
      </c>
      <c r="C2001" s="31">
        <v>43001</v>
      </c>
      <c r="D2001" s="56">
        <v>10</v>
      </c>
      <c r="E2001" t="s">
        <v>406</v>
      </c>
      <c r="G2001">
        <f>_xlfn.XLOOKUP(Tanqueos[[#This Row],[PLACA]],[1]Hoja1!$A:$A,[1]Hoja1!$G:$G,0)</f>
        <v>30</v>
      </c>
      <c r="H2001" t="s">
        <v>207</v>
      </c>
    </row>
    <row r="2002" spans="1:8" ht="15" hidden="1" customHeight="1">
      <c r="A2002" s="29">
        <f ca="1">IF(Tanqueos[[#This Row],[PLACA]]="","",IF(Tanqueos[[#This Row],[FECHA]]="",NOW(),Tanqueos[[#This Row],[FECHA]]))</f>
        <v>45868.64414340278</v>
      </c>
      <c r="B2002" s="39" t="s">
        <v>67</v>
      </c>
      <c r="C2002" s="31">
        <v>1001781</v>
      </c>
      <c r="D2002" s="56">
        <v>20</v>
      </c>
      <c r="G2002">
        <f>_xlfn.XLOOKUP(Tanqueos[[#This Row],[PLACA]],[1]Hoja1!$A:$A,[1]Hoja1!$G:$G,0)</f>
        <v>19</v>
      </c>
      <c r="H2002" t="s">
        <v>303</v>
      </c>
    </row>
    <row r="2003" spans="1:8" ht="15" hidden="1" customHeight="1">
      <c r="A2003" s="29">
        <f ca="1">IF(Tanqueos[[#This Row],[PLACA]]="","",IF(Tanqueos[[#This Row],[FECHA]]="",NOW(),Tanqueos[[#This Row],[FECHA]]))</f>
        <v>45868.660536921299</v>
      </c>
      <c r="B2003" s="39" t="s">
        <v>10</v>
      </c>
      <c r="C2003" s="31">
        <v>148455</v>
      </c>
      <c r="D2003" s="56">
        <v>6</v>
      </c>
      <c r="E2003" t="s">
        <v>407</v>
      </c>
      <c r="G2003">
        <f>_xlfn.XLOOKUP(Tanqueos[[#This Row],[PLACA]],[1]Hoja1!$A:$A,[1]Hoja1!$G:$G,0)</f>
        <v>40</v>
      </c>
      <c r="H2003" t="s">
        <v>177</v>
      </c>
    </row>
    <row r="2004" spans="1:8" ht="15" hidden="1" customHeight="1">
      <c r="A2004" s="29">
        <f ca="1">IF(Tanqueos[[#This Row],[PLACA]]="","",IF(Tanqueos[[#This Row],[FECHA]]="",NOW(),Tanqueos[[#This Row],[FECHA]]))</f>
        <v>45868.692573726854</v>
      </c>
      <c r="B2004" s="39" t="s">
        <v>93</v>
      </c>
      <c r="C2004" s="31">
        <v>412002</v>
      </c>
      <c r="D2004" s="56">
        <v>6</v>
      </c>
      <c r="E2004" t="s">
        <v>407</v>
      </c>
      <c r="G2004">
        <f>_xlfn.XLOOKUP(Tanqueos[[#This Row],[PLACA]],[1]Hoja1!$A:$A,[1]Hoja1!$G:$G,0)</f>
        <v>30</v>
      </c>
      <c r="H2004" t="s">
        <v>203</v>
      </c>
    </row>
    <row r="2005" spans="1:8" ht="15" hidden="1" customHeight="1">
      <c r="A2005" s="29">
        <f ca="1">IF(Tanqueos[[#This Row],[PLACA]]="","",IF(Tanqueos[[#This Row],[FECHA]]="",NOW(),Tanqueos[[#This Row],[FECHA]]))</f>
        <v>45868.70485347222</v>
      </c>
      <c r="B2005" s="39" t="s">
        <v>63</v>
      </c>
      <c r="C2005" s="31">
        <v>17303</v>
      </c>
      <c r="D2005" s="56">
        <v>11</v>
      </c>
      <c r="G2005">
        <f>_xlfn.XLOOKUP(Tanqueos[[#This Row],[PLACA]],[1]Hoja1!$A:$A,[1]Hoja1!$G:$G,0)</f>
        <v>38</v>
      </c>
      <c r="H2005" s="11" t="s">
        <v>230</v>
      </c>
    </row>
    <row r="2006" spans="1:8" ht="15" hidden="1" customHeight="1">
      <c r="A2006" s="29">
        <f ca="1">IF(Tanqueos[[#This Row],[PLACA]]="","",IF(Tanqueos[[#This Row],[FECHA]]="",NOW(),Tanqueos[[#This Row],[FECHA]]))</f>
        <v>45868.707195833333</v>
      </c>
      <c r="B2006" s="39" t="s">
        <v>16</v>
      </c>
      <c r="C2006" s="31">
        <v>216924</v>
      </c>
      <c r="D2006" s="56">
        <v>11</v>
      </c>
      <c r="G2006">
        <f>_xlfn.XLOOKUP(Tanqueos[[#This Row],[PLACA]],[1]Hoja1!$A:$A,[1]Hoja1!$G:$G,0)</f>
        <v>33</v>
      </c>
      <c r="H2006" t="s">
        <v>219</v>
      </c>
    </row>
    <row r="2007" spans="1:8" ht="15" hidden="1" customHeight="1">
      <c r="A2007" s="29">
        <f ca="1">IF(Tanqueos[[#This Row],[PLACA]]="","",IF(Tanqueos[[#This Row],[FECHA]]="",NOW(),Tanqueos[[#This Row],[FECHA]]))</f>
        <v>45868.714858217594</v>
      </c>
      <c r="B2007" s="39" t="s">
        <v>27</v>
      </c>
      <c r="C2007" s="31">
        <v>201680</v>
      </c>
      <c r="D2007" s="56">
        <v>9</v>
      </c>
      <c r="G2007">
        <f>_xlfn.XLOOKUP(Tanqueos[[#This Row],[PLACA]],[1]Hoja1!$A:$A,[1]Hoja1!$G:$G,0)</f>
        <v>35</v>
      </c>
      <c r="H2007" t="s">
        <v>261</v>
      </c>
    </row>
    <row r="2008" spans="1:8" ht="15" hidden="1" customHeight="1">
      <c r="A2008" s="29">
        <f ca="1">IF(Tanqueos[[#This Row],[PLACA]]="","",IF(Tanqueos[[#This Row],[FECHA]]="",NOW(),Tanqueos[[#This Row],[FECHA]]))</f>
        <v>45868.718155671297</v>
      </c>
      <c r="B2008" s="39" t="s">
        <v>35</v>
      </c>
      <c r="C2008" s="31">
        <v>64891</v>
      </c>
      <c r="D2008" s="56">
        <v>9</v>
      </c>
      <c r="G2008">
        <f>_xlfn.XLOOKUP(Tanqueos[[#This Row],[PLACA]],[1]Hoja1!$A:$A,[1]Hoja1!$G:$G,0)</f>
        <v>35</v>
      </c>
      <c r="H2008" t="s">
        <v>240</v>
      </c>
    </row>
    <row r="2009" spans="1:8" ht="15" hidden="1" customHeight="1">
      <c r="A2009" s="29">
        <f ca="1">IF(Tanqueos[[#This Row],[PLACA]]="","",IF(Tanqueos[[#This Row],[FECHA]]="",NOW(),Tanqueos[[#This Row],[FECHA]]))</f>
        <v>45868.72108599537</v>
      </c>
      <c r="B2009" s="39" t="s">
        <v>30</v>
      </c>
      <c r="C2009" s="31">
        <v>86420</v>
      </c>
      <c r="D2009" s="56">
        <v>8</v>
      </c>
      <c r="E2009" t="s">
        <v>390</v>
      </c>
      <c r="G2009">
        <f>_xlfn.XLOOKUP(Tanqueos[[#This Row],[PLACA]],[1]Hoja1!$A:$A,[1]Hoja1!$G:$G,0)</f>
        <v>33</v>
      </c>
      <c r="H2009" t="s">
        <v>224</v>
      </c>
    </row>
    <row r="2010" spans="1:8" ht="15" hidden="1" customHeight="1">
      <c r="A2010" s="29">
        <f ca="1">IF(Tanqueos[[#This Row],[PLACA]]="","",IF(Tanqueos[[#This Row],[FECHA]]="",NOW(),Tanqueos[[#This Row],[FECHA]]))</f>
        <v>45868.724126388886</v>
      </c>
      <c r="B2010" s="39" t="s">
        <v>99</v>
      </c>
      <c r="C2010" s="31">
        <v>19780</v>
      </c>
      <c r="D2010" s="56">
        <v>5</v>
      </c>
      <c r="E2010" t="s">
        <v>399</v>
      </c>
      <c r="G2010">
        <f>_xlfn.XLOOKUP(Tanqueos[[#This Row],[PLACA]],[1]Hoja1!$A:$A,[1]Hoja1!$G:$G,0)</f>
        <v>32</v>
      </c>
      <c r="H2010" t="s">
        <v>274</v>
      </c>
    </row>
    <row r="2011" spans="1:8" ht="15" hidden="1" customHeight="1">
      <c r="A2011" s="29">
        <f ca="1">IF(Tanqueos[[#This Row],[PLACA]]="","",IF(Tanqueos[[#This Row],[FECHA]]="",NOW(),Tanqueos[[#This Row],[FECHA]]))</f>
        <v>45868.727053240742</v>
      </c>
      <c r="B2011" s="39" t="s">
        <v>156</v>
      </c>
      <c r="C2011" s="31">
        <v>108128</v>
      </c>
      <c r="D2011" s="56">
        <v>10</v>
      </c>
      <c r="G2011">
        <f>_xlfn.XLOOKUP(Tanqueos[[#This Row],[PLACA]],[1]Hoja1!$A:$A,[1]Hoja1!$G:$G,0)</f>
        <v>35</v>
      </c>
      <c r="H2011" t="s">
        <v>253</v>
      </c>
    </row>
    <row r="2012" spans="1:8" ht="15" hidden="1" customHeight="1">
      <c r="A2012" s="29">
        <f ca="1">IF(Tanqueos[[#This Row],[PLACA]]="","",IF(Tanqueos[[#This Row],[FECHA]]="",NOW(),Tanqueos[[#This Row],[FECHA]]))</f>
        <v>45868.731254282407</v>
      </c>
      <c r="B2012" s="39" t="s">
        <v>48</v>
      </c>
      <c r="C2012" s="31">
        <v>9064</v>
      </c>
      <c r="D2012" s="56">
        <v>13</v>
      </c>
      <c r="E2012" s="31"/>
      <c r="G2012">
        <f>_xlfn.XLOOKUP(Tanqueos[[#This Row],[PLACA]],[1]Hoja1!$A:$A,[1]Hoja1!$G:$G,0)</f>
        <v>38</v>
      </c>
      <c r="H2012" t="s">
        <v>246</v>
      </c>
    </row>
    <row r="2013" spans="1:8" ht="15" hidden="1" customHeight="1">
      <c r="A2013" s="29">
        <f ca="1">IF(Tanqueos[[#This Row],[PLACA]]="","",IF(Tanqueos[[#This Row],[FECHA]]="",NOW(),Tanqueos[[#This Row],[FECHA]]))</f>
        <v>45868.741825810182</v>
      </c>
      <c r="B2013" s="39" t="s">
        <v>55</v>
      </c>
      <c r="C2013" s="31">
        <v>204993</v>
      </c>
      <c r="D2013" s="56">
        <v>12</v>
      </c>
      <c r="G2013">
        <f>_xlfn.XLOOKUP(Tanqueos[[#This Row],[PLACA]],[1]Hoja1!$A:$A,[1]Hoja1!$G:$G,0)</f>
        <v>38</v>
      </c>
      <c r="H2013" t="s">
        <v>265</v>
      </c>
    </row>
    <row r="2014" spans="1:8" ht="15" hidden="1" customHeight="1">
      <c r="A2014" s="29">
        <f ca="1">IF(Tanqueos[[#This Row],[PLACA]]="","",IF(Tanqueos[[#This Row],[FECHA]]="",NOW(),Tanqueos[[#This Row],[FECHA]]))</f>
        <v>45868.766599884257</v>
      </c>
      <c r="B2014" s="39" t="s">
        <v>40</v>
      </c>
      <c r="C2014" s="31">
        <v>145888</v>
      </c>
      <c r="D2014" s="56">
        <v>7</v>
      </c>
      <c r="G2014">
        <f>_xlfn.XLOOKUP(Tanqueos[[#This Row],[PLACA]],[1]Hoja1!$A:$A,[1]Hoja1!$G:$G,0)</f>
        <v>33</v>
      </c>
      <c r="H2014" s="11" t="s">
        <v>259</v>
      </c>
    </row>
    <row r="2015" spans="1:8" ht="15" hidden="1" customHeight="1">
      <c r="A2015" s="29">
        <f ca="1">IF(Tanqueos[[#This Row],[PLACA]]="","",IF(Tanqueos[[#This Row],[FECHA]]="",NOW(),Tanqueos[[#This Row],[FECHA]]))</f>
        <v>45868.766610648148</v>
      </c>
      <c r="B2015" s="39" t="s">
        <v>12</v>
      </c>
      <c r="C2015" s="31">
        <v>62952</v>
      </c>
      <c r="D2015" s="56">
        <v>5.23</v>
      </c>
      <c r="G2015">
        <f>_xlfn.XLOOKUP(Tanqueos[[#This Row],[PLACA]],[1]Hoja1!$A:$A,[1]Hoja1!$G:$G,0)</f>
        <v>33</v>
      </c>
    </row>
    <row r="2016" spans="1:8" ht="15" hidden="1" customHeight="1">
      <c r="A2016" s="29">
        <f ca="1">IF(Tanqueos[[#This Row],[PLACA]]="","",IF(Tanqueos[[#This Row],[FECHA]]="",NOW(),Tanqueos[[#This Row],[FECHA]]))</f>
        <v>45868.766663888891</v>
      </c>
      <c r="B2016" s="39" t="s">
        <v>24</v>
      </c>
      <c r="C2016" s="31">
        <v>102245</v>
      </c>
      <c r="D2016" s="56">
        <v>4.7119999999999997</v>
      </c>
      <c r="G2016">
        <f>_xlfn.XLOOKUP(Tanqueos[[#This Row],[PLACA]],[1]Hoja1!$A:$A,[1]Hoja1!$G:$G,0)</f>
        <v>33</v>
      </c>
      <c r="H2016" t="s">
        <v>320</v>
      </c>
    </row>
    <row r="2017" spans="1:8" ht="15" hidden="1" customHeight="1">
      <c r="A2017" s="29">
        <f ca="1">IF(Tanqueos[[#This Row],[PLACA]]="","",IF(Tanqueos[[#This Row],[FECHA]]="",NOW(),Tanqueos[[#This Row],[FECHA]]))</f>
        <v>45868.766687384261</v>
      </c>
      <c r="B2017" s="39" t="s">
        <v>281</v>
      </c>
      <c r="C2017" s="31">
        <v>65414</v>
      </c>
      <c r="D2017" s="56">
        <v>10</v>
      </c>
      <c r="G2017">
        <f>_xlfn.XLOOKUP(Tanqueos[[#This Row],[PLACA]],[1]Hoja1!$A:$A,[1]Hoja1!$G:$G,0)</f>
        <v>33</v>
      </c>
      <c r="H2017" t="s">
        <v>199</v>
      </c>
    </row>
    <row r="2018" spans="1:8" ht="15" customHeight="1">
      <c r="A2018" s="29">
        <f ca="1">IF(Tanqueos[[#This Row],[PLACA]]="","",IF(Tanqueos[[#This Row],[FECHA]]="",NOW(),Tanqueos[[#This Row],[FECHA]]))</f>
        <v>45868.767885995374</v>
      </c>
      <c r="B2018" s="39" t="s">
        <v>49</v>
      </c>
      <c r="C2018" s="31">
        <v>59531</v>
      </c>
      <c r="D2018" s="56">
        <v>10</v>
      </c>
      <c r="G2018">
        <f>_xlfn.XLOOKUP(Tanqueos[[#This Row],[PLACA]],[1]Hoja1!$A:$A,[1]Hoja1!$G:$G,0)</f>
        <v>35</v>
      </c>
      <c r="H2018" t="s">
        <v>301</v>
      </c>
    </row>
    <row r="2019" spans="1:8" ht="15" hidden="1" customHeight="1">
      <c r="A2019" s="29">
        <f ca="1">IF(Tanqueos[[#This Row],[PLACA]]="","",IF(Tanqueos[[#This Row],[FECHA]]="",NOW(),Tanqueos[[#This Row],[FECHA]]))</f>
        <v>45868.768833796297</v>
      </c>
      <c r="B2019" s="39" t="s">
        <v>11</v>
      </c>
      <c r="C2019" s="31">
        <v>59016</v>
      </c>
      <c r="D2019" s="56">
        <v>8</v>
      </c>
      <c r="G2019">
        <f>_xlfn.XLOOKUP(Tanqueos[[#This Row],[PLACA]],[1]Hoja1!$A:$A,[1]Hoja1!$G:$G,0)</f>
        <v>35</v>
      </c>
      <c r="H2019" t="s">
        <v>248</v>
      </c>
    </row>
    <row r="2020" spans="1:8" ht="15" hidden="1" customHeight="1">
      <c r="A2020" s="29">
        <f ca="1">IF(Tanqueos[[#This Row],[PLACA]]="","",IF(Tanqueos[[#This Row],[FECHA]]="",NOW(),Tanqueos[[#This Row],[FECHA]]))</f>
        <v>45868.771675810189</v>
      </c>
      <c r="B2020" s="39" t="s">
        <v>97</v>
      </c>
      <c r="C2020" s="31">
        <v>253907</v>
      </c>
      <c r="D2020" s="56">
        <v>7</v>
      </c>
      <c r="G2020">
        <f>_xlfn.XLOOKUP(Tanqueos[[#This Row],[PLACA]],[1]Hoja1!$A:$A,[1]Hoja1!$G:$G,0)</f>
        <v>28</v>
      </c>
      <c r="H2020" t="s">
        <v>204</v>
      </c>
    </row>
    <row r="2021" spans="1:8" ht="15" hidden="1" customHeight="1">
      <c r="A2021" s="29">
        <f ca="1">IF(Tanqueos[[#This Row],[PLACA]]="","",IF(Tanqueos[[#This Row],[FECHA]]="",NOW(),Tanqueos[[#This Row],[FECHA]]))</f>
        <v>45868.789724652779</v>
      </c>
      <c r="B2021" s="39" t="s">
        <v>18</v>
      </c>
      <c r="C2021" s="31">
        <v>166166</v>
      </c>
      <c r="D2021" s="56">
        <v>8</v>
      </c>
      <c r="E2021" t="s">
        <v>408</v>
      </c>
      <c r="G2021">
        <f>_xlfn.XLOOKUP(Tanqueos[[#This Row],[PLACA]],[1]Hoja1!$A:$A,[1]Hoja1!$G:$G,0)</f>
        <v>42</v>
      </c>
      <c r="H2021" t="s">
        <v>316</v>
      </c>
    </row>
    <row r="2022" spans="1:8" ht="15" hidden="1" customHeight="1">
      <c r="A2022" s="29">
        <f ca="1">IF(Tanqueos[[#This Row],[PLACA]]="","",IF(Tanqueos[[#This Row],[FECHA]]="",NOW(),Tanqueos[[#This Row],[FECHA]]))</f>
        <v>45868.856646759261</v>
      </c>
      <c r="B2022" s="39" t="s">
        <v>10</v>
      </c>
      <c r="C2022" s="31">
        <v>148584</v>
      </c>
      <c r="D2022" s="56">
        <v>6</v>
      </c>
      <c r="E2022" t="s">
        <v>409</v>
      </c>
      <c r="G2022">
        <f>_xlfn.XLOOKUP(Tanqueos[[#This Row],[PLACA]],[1]Hoja1!$A:$A,[1]Hoja1!$G:$G,0)</f>
        <v>40</v>
      </c>
      <c r="H2022" t="s">
        <v>177</v>
      </c>
    </row>
    <row r="2023" spans="1:8" ht="15" hidden="1" customHeight="1">
      <c r="A2023" s="29">
        <f ca="1">IF(Tanqueos[[#This Row],[PLACA]]="","",IF(Tanqueos[[#This Row],[FECHA]]="",NOW(),Tanqueos[[#This Row],[FECHA]]))</f>
        <v>45868.860961574072</v>
      </c>
      <c r="B2023" s="39" t="s">
        <v>26</v>
      </c>
      <c r="C2023" s="31">
        <v>632007</v>
      </c>
      <c r="D2023" s="56">
        <v>9</v>
      </c>
      <c r="G2023">
        <f>_xlfn.XLOOKUP(Tanqueos[[#This Row],[PLACA]],[1]Hoja1!$A:$A,[1]Hoja1!$G:$G,0)</f>
        <v>17</v>
      </c>
      <c r="H2023" t="s">
        <v>228</v>
      </c>
    </row>
    <row r="2024" spans="1:8" ht="15" hidden="1" customHeight="1">
      <c r="A2024" s="29">
        <f ca="1">IF(Tanqueos[[#This Row],[PLACA]]="","",IF(Tanqueos[[#This Row],[FECHA]]="",NOW(),Tanqueos[[#This Row],[FECHA]]))</f>
        <v>45868.86965335648</v>
      </c>
      <c r="B2024" s="39" t="s">
        <v>62</v>
      </c>
      <c r="C2024" s="31">
        <v>205277</v>
      </c>
      <c r="D2024" s="56">
        <v>7.4390000000000001</v>
      </c>
      <c r="E2024" t="s">
        <v>410</v>
      </c>
      <c r="G2024">
        <f>_xlfn.XLOOKUP(Tanqueos[[#This Row],[PLACA]],[1]Hoja1!$A:$A,[1]Hoja1!$G:$G,0)</f>
        <v>39</v>
      </c>
      <c r="H2024" t="s">
        <v>268</v>
      </c>
    </row>
    <row r="2025" spans="1:8" ht="15" hidden="1" customHeight="1">
      <c r="A2025" s="29">
        <f ca="1">IF(Tanqueos[[#This Row],[PLACA]]="","",IF(Tanqueos[[#This Row],[FECHA]]="",NOW(),Tanqueos[[#This Row],[FECHA]]))</f>
        <v>45868.887610879632</v>
      </c>
      <c r="B2025" s="39" t="s">
        <v>411</v>
      </c>
      <c r="C2025" s="31">
        <v>172955</v>
      </c>
      <c r="D2025" s="56">
        <v>15</v>
      </c>
      <c r="G2025">
        <f>_xlfn.XLOOKUP(Tanqueos[[#This Row],[PLACA]],[1]Hoja1!$A:$A,[1]Hoja1!$G:$G,0)</f>
        <v>33.299999999999997</v>
      </c>
      <c r="H2025" s="11" t="s">
        <v>256</v>
      </c>
    </row>
    <row r="2026" spans="1:8" ht="15" hidden="1" customHeight="1">
      <c r="A2026" s="29">
        <f ca="1">IF(Tanqueos[[#This Row],[PLACA]]="","",IF(Tanqueos[[#This Row],[FECHA]]="",NOW(),Tanqueos[[#This Row],[FECHA]]))</f>
        <v>45869.588253472219</v>
      </c>
      <c r="B2026" s="39" t="s">
        <v>120</v>
      </c>
      <c r="C2026" s="31">
        <v>334651</v>
      </c>
      <c r="D2026" s="56">
        <v>18</v>
      </c>
      <c r="G2026">
        <f>_xlfn.XLOOKUP(Tanqueos[[#This Row],[PLACA]],[1]Hoja1!$A:$A,[1]Hoja1!$G:$G,0)</f>
        <v>38</v>
      </c>
      <c r="H2026" s="11" t="s">
        <v>243</v>
      </c>
    </row>
    <row r="2027" spans="1:8" ht="15" hidden="1" customHeight="1">
      <c r="A2027" s="29">
        <f ca="1">IF(Tanqueos[[#This Row],[PLACA]]="","",IF(Tanqueos[[#This Row],[FECHA]]="",NOW(),Tanqueos[[#This Row],[FECHA]]))</f>
        <v>45869.588264699072</v>
      </c>
      <c r="B2027" s="39" t="s">
        <v>73</v>
      </c>
      <c r="C2027" s="31">
        <v>177952</v>
      </c>
      <c r="D2027" s="56">
        <v>11</v>
      </c>
      <c r="G2027">
        <f>_xlfn.XLOOKUP(Tanqueos[[#This Row],[PLACA]],[1]Hoja1!$A:$A,[1]Hoja1!$G:$G,0)</f>
        <v>38</v>
      </c>
      <c r="H2027" t="s">
        <v>175</v>
      </c>
    </row>
    <row r="2028" spans="1:8" ht="15" hidden="1" customHeight="1">
      <c r="A2028" s="29">
        <f ca="1">IF(Tanqueos[[#This Row],[PLACA]]="","",IF(Tanqueos[[#This Row],[FECHA]]="",NOW(),Tanqueos[[#This Row],[FECHA]]))</f>
        <v>45869.588278587966</v>
      </c>
      <c r="B2028" s="39" t="s">
        <v>83</v>
      </c>
      <c r="C2028" s="31">
        <v>481236</v>
      </c>
      <c r="D2028" s="56">
        <v>67</v>
      </c>
      <c r="E2028" t="s">
        <v>412</v>
      </c>
      <c r="G2028">
        <f>_xlfn.XLOOKUP(Tanqueos[[#This Row],[PLACA]],[1]Hoja1!$A:$A,[1]Hoja1!$G:$G,0)</f>
        <v>12</v>
      </c>
      <c r="H2028" s="11" t="s">
        <v>249</v>
      </c>
    </row>
    <row r="2029" spans="1:8" ht="15" hidden="1" customHeight="1">
      <c r="A2029" s="29">
        <f ca="1">IF(Tanqueos[[#This Row],[PLACA]]="","",IF(Tanqueos[[#This Row],[FECHA]]="",NOW(),Tanqueos[[#This Row],[FECHA]]))</f>
        <v>45869.588283680554</v>
      </c>
      <c r="B2029" s="39" t="s">
        <v>148</v>
      </c>
      <c r="C2029" s="31">
        <v>199951</v>
      </c>
      <c r="D2029" s="56">
        <v>21</v>
      </c>
      <c r="G2029">
        <f>_xlfn.XLOOKUP(Tanqueos[[#This Row],[PLACA]],[1]Hoja1!$A:$A,[1]Hoja1!$G:$G,0)</f>
        <v>15</v>
      </c>
      <c r="H2029" t="s">
        <v>337</v>
      </c>
    </row>
    <row r="2030" spans="1:8" ht="15" hidden="1" customHeight="1">
      <c r="A2030" s="29">
        <f ca="1">IF(Tanqueos[[#This Row],[PLACA]]="","",IF(Tanqueos[[#This Row],[FECHA]]="",NOW(),Tanqueos[[#This Row],[FECHA]]))</f>
        <v>45869.588289120373</v>
      </c>
      <c r="B2030" s="39" t="s">
        <v>15</v>
      </c>
      <c r="C2030" s="31">
        <v>189841</v>
      </c>
      <c r="D2030" s="56">
        <v>34</v>
      </c>
      <c r="G2030">
        <f>_xlfn.XLOOKUP(Tanqueos[[#This Row],[PLACA]],[1]Hoja1!$A:$A,[1]Hoja1!$G:$G,0)</f>
        <v>16</v>
      </c>
      <c r="H2030" t="s">
        <v>237</v>
      </c>
    </row>
    <row r="2031" spans="1:8" ht="15" hidden="1" customHeight="1">
      <c r="A2031" s="29">
        <v>45868</v>
      </c>
      <c r="B2031" s="39" t="s">
        <v>413</v>
      </c>
      <c r="C2031" s="31">
        <v>25779</v>
      </c>
      <c r="D2031" s="56">
        <v>15</v>
      </c>
      <c r="G2031">
        <f>_xlfn.XLOOKUP(Tanqueos[[#This Row],[PLACA]],[1]Hoja1!$A:$A,[1]Hoja1!$G:$G,0)</f>
        <v>0</v>
      </c>
      <c r="H2031" t="s">
        <v>414</v>
      </c>
    </row>
    <row r="2032" spans="1:8" ht="15" hidden="1" customHeight="1">
      <c r="A2032" s="29">
        <f ca="1">IF(Tanqueos[[#This Row],[PLACA]]="","",IF(Tanqueos[[#This Row],[FECHA]]="",NOW(),Tanqueos[[#This Row],[FECHA]]))</f>
        <v>45869.588324074073</v>
      </c>
      <c r="B2032" s="39" t="s">
        <v>70</v>
      </c>
      <c r="C2032" s="31">
        <v>240298</v>
      </c>
      <c r="D2032" s="56">
        <v>6</v>
      </c>
      <c r="G2032">
        <f>_xlfn.XLOOKUP(Tanqueos[[#This Row],[PLACA]],[1]Hoja1!$A:$A,[1]Hoja1!$G:$G,0)</f>
        <v>33</v>
      </c>
      <c r="H2032" t="s">
        <v>247</v>
      </c>
    </row>
    <row r="2033" spans="1:8" ht="15" hidden="1" customHeight="1">
      <c r="A2033" s="29">
        <f ca="1">IF(Tanqueos[[#This Row],[PLACA]]="","",IF(Tanqueos[[#This Row],[FECHA]]="",NOW(),Tanqueos[[#This Row],[FECHA]]))</f>
        <v>45869.588329513892</v>
      </c>
      <c r="B2033" s="39" t="s">
        <v>137</v>
      </c>
      <c r="C2033" s="31">
        <v>77681</v>
      </c>
      <c r="D2033" s="56">
        <v>7</v>
      </c>
      <c r="G2033">
        <f>_xlfn.XLOOKUP(Tanqueos[[#This Row],[PLACA]],[1]Hoja1!$A:$A,[1]Hoja1!$G:$G,0)</f>
        <v>33</v>
      </c>
      <c r="H2033" s="11" t="s">
        <v>262</v>
      </c>
    </row>
    <row r="2034" spans="1:8" ht="15" hidden="1" customHeight="1">
      <c r="A2034" s="29">
        <f ca="1">IF(Tanqueos[[#This Row],[PLACA]]="","",IF(Tanqueos[[#This Row],[FECHA]]="",NOW(),Tanqueos[[#This Row],[FECHA]]))</f>
        <v>45869.588335416665</v>
      </c>
      <c r="B2034" s="39" t="s">
        <v>72</v>
      </c>
      <c r="C2034" s="31">
        <v>177558</v>
      </c>
      <c r="D2034" s="56">
        <v>7</v>
      </c>
      <c r="G2034">
        <f>_xlfn.XLOOKUP(Tanqueos[[#This Row],[PLACA]],[1]Hoja1!$A:$A,[1]Hoja1!$G:$G,0)</f>
        <v>30</v>
      </c>
      <c r="H2034" t="s">
        <v>251</v>
      </c>
    </row>
    <row r="2035" spans="1:8" ht="15" hidden="1" customHeight="1">
      <c r="A2035" s="29">
        <f ca="1">IF(Tanqueos[[#This Row],[PLACA]]="","",IF(Tanqueos[[#This Row],[FECHA]]="",NOW(),Tanqueos[[#This Row],[FECHA]]))</f>
        <v>45869.588345717595</v>
      </c>
      <c r="B2035" s="39" t="s">
        <v>34</v>
      </c>
      <c r="C2035" s="31">
        <v>25088</v>
      </c>
      <c r="D2035" s="56">
        <v>9</v>
      </c>
      <c r="G2035">
        <f>_xlfn.XLOOKUP(Tanqueos[[#This Row],[PLACA]],[1]Hoja1!$A:$A,[1]Hoja1!$G:$G,0)</f>
        <v>38</v>
      </c>
      <c r="H2035" t="s">
        <v>202</v>
      </c>
    </row>
    <row r="2036" spans="1:8" ht="15" hidden="1" customHeight="1">
      <c r="A2036" s="29">
        <f ca="1">IF(Tanqueos[[#This Row],[PLACA]]="","",IF(Tanqueos[[#This Row],[FECHA]]="",NOW(),Tanqueos[[#This Row],[FECHA]]))</f>
        <v>45869.588351851853</v>
      </c>
      <c r="B2036" s="39" t="s">
        <v>145</v>
      </c>
      <c r="C2036" s="31">
        <v>213245</v>
      </c>
      <c r="D2036" s="56">
        <v>12</v>
      </c>
      <c r="G2036">
        <f>_xlfn.XLOOKUP(Tanqueos[[#This Row],[PLACA]],[1]Hoja1!$A:$A,[1]Hoja1!$G:$G,0)</f>
        <v>40</v>
      </c>
      <c r="H2036" t="s">
        <v>201</v>
      </c>
    </row>
    <row r="2037" spans="1:8" ht="15" hidden="1" customHeight="1">
      <c r="A2037" s="29">
        <f ca="1">IF(Tanqueos[[#This Row],[PLACA]]="","",IF(Tanqueos[[#This Row],[FECHA]]="",NOW(),Tanqueos[[#This Row],[FECHA]]))</f>
        <v>45869.588357523149</v>
      </c>
      <c r="B2037" s="39" t="s">
        <v>17</v>
      </c>
      <c r="C2037" s="31">
        <v>651033</v>
      </c>
      <c r="D2037" s="56">
        <v>31</v>
      </c>
      <c r="G2037">
        <f>_xlfn.XLOOKUP(Tanqueos[[#This Row],[PLACA]],[1]Hoja1!$A:$A,[1]Hoja1!$G:$G,0)</f>
        <v>14</v>
      </c>
      <c r="H2037" t="s">
        <v>181</v>
      </c>
    </row>
    <row r="2038" spans="1:8" ht="15" hidden="1" customHeight="1">
      <c r="A2038" s="29">
        <f ca="1">IF(Tanqueos[[#This Row],[PLACA]]="","",IF(Tanqueos[[#This Row],[FECHA]]="",NOW(),Tanqueos[[#This Row],[FECHA]]))</f>
        <v>45869.588363310184</v>
      </c>
      <c r="B2038" s="39" t="s">
        <v>32</v>
      </c>
      <c r="C2038" s="31">
        <v>43258</v>
      </c>
      <c r="D2038" s="56">
        <v>10</v>
      </c>
      <c r="G2038">
        <f>_xlfn.XLOOKUP(Tanqueos[[#This Row],[PLACA]],[1]Hoja1!$A:$A,[1]Hoja1!$G:$G,0)</f>
        <v>30</v>
      </c>
      <c r="H2038" s="11" t="s">
        <v>256</v>
      </c>
    </row>
    <row r="2039" spans="1:8" ht="15" hidden="1" customHeight="1">
      <c r="A2039" s="29">
        <f ca="1">IF(Tanqueos[[#This Row],[PLACA]]="","",IF(Tanqueos[[#This Row],[FECHA]]="",NOW(),Tanqueos[[#This Row],[FECHA]]))</f>
        <v>45869.588369328703</v>
      </c>
      <c r="B2039" s="39" t="s">
        <v>282</v>
      </c>
      <c r="C2039" s="31">
        <v>161445</v>
      </c>
      <c r="D2039" s="56">
        <v>11</v>
      </c>
      <c r="G2039">
        <f>_xlfn.XLOOKUP(Tanqueos[[#This Row],[PLACA]],[1]Hoja1!$A:$A,[1]Hoja1!$G:$G,0)</f>
        <v>38</v>
      </c>
      <c r="H2039" t="s">
        <v>313</v>
      </c>
    </row>
    <row r="2040" spans="1:8" ht="15" hidden="1" customHeight="1">
      <c r="A2040" s="29">
        <f ca="1">IF(Tanqueos[[#This Row],[PLACA]]="","",IF(Tanqueos[[#This Row],[FECHA]]="",NOW(),Tanqueos[[#This Row],[FECHA]]))</f>
        <v>45869.588375694446</v>
      </c>
      <c r="B2040" s="39" t="s">
        <v>45</v>
      </c>
      <c r="C2040" s="31">
        <v>170800</v>
      </c>
      <c r="D2040" s="56">
        <v>7</v>
      </c>
      <c r="G2040">
        <f>_xlfn.XLOOKUP(Tanqueos[[#This Row],[PLACA]],[1]Hoja1!$A:$A,[1]Hoja1!$G:$G,0)</f>
        <v>29</v>
      </c>
      <c r="H2040" t="s">
        <v>197</v>
      </c>
    </row>
    <row r="2041" spans="1:8" ht="15" hidden="1" customHeight="1">
      <c r="A2041" s="29">
        <f ca="1">IF(Tanqueos[[#This Row],[PLACA]]="","",IF(Tanqueos[[#This Row],[FECHA]]="",NOW(),Tanqueos[[#This Row],[FECHA]]))</f>
        <v>45869.588375694446</v>
      </c>
      <c r="B2041" s="39" t="s">
        <v>394</v>
      </c>
      <c r="C2041" s="31">
        <v>30482</v>
      </c>
      <c r="D2041" s="56">
        <v>11</v>
      </c>
      <c r="G2041">
        <f>_xlfn.XLOOKUP(Tanqueos[[#This Row],[PLACA]],[1]Hoja1!$A:$A,[1]Hoja1!$G:$G,0)</f>
        <v>38</v>
      </c>
      <c r="H2041" s="11" t="s">
        <v>264</v>
      </c>
    </row>
    <row r="2042" spans="1:8" ht="15" hidden="1" customHeight="1">
      <c r="A2042" s="29">
        <f ca="1">IF(Tanqueos[[#This Row],[PLACA]]="","",IF(Tanqueos[[#This Row],[FECHA]]="",NOW(),Tanqueos[[#This Row],[FECHA]]))</f>
        <v>45869.588381365742</v>
      </c>
      <c r="B2042" s="39" t="s">
        <v>20</v>
      </c>
      <c r="C2042" s="31">
        <v>209083</v>
      </c>
      <c r="D2042" s="56">
        <v>8</v>
      </c>
      <c r="G2042">
        <f>_xlfn.XLOOKUP(Tanqueos[[#This Row],[PLACA]],[1]Hoja1!$A:$A,[1]Hoja1!$G:$G,0)</f>
        <v>26</v>
      </c>
      <c r="H2042" s="11" t="s">
        <v>255</v>
      </c>
    </row>
    <row r="2043" spans="1:8" ht="15" hidden="1" customHeight="1">
      <c r="A2043" s="29">
        <f ca="1">IF(Tanqueos[[#This Row],[PLACA]]="","",IF(Tanqueos[[#This Row],[FECHA]]="",NOW(),Tanqueos[[#This Row],[FECHA]]))</f>
        <v>45869.588387037038</v>
      </c>
      <c r="B2043" s="39" t="s">
        <v>35</v>
      </c>
      <c r="C2043" s="31">
        <v>65208</v>
      </c>
      <c r="D2043" s="56">
        <v>10</v>
      </c>
      <c r="G2043">
        <f>_xlfn.XLOOKUP(Tanqueos[[#This Row],[PLACA]],[1]Hoja1!$A:$A,[1]Hoja1!$G:$G,0)</f>
        <v>35</v>
      </c>
      <c r="H2043" t="s">
        <v>240</v>
      </c>
    </row>
    <row r="2044" spans="1:8" ht="15" hidden="1" customHeight="1">
      <c r="A2044" s="29">
        <f ca="1">IF(Tanqueos[[#This Row],[PLACA]]="","",IF(Tanqueos[[#This Row],[FECHA]]="",NOW(),Tanqueos[[#This Row],[FECHA]]))</f>
        <v>45869.588392824073</v>
      </c>
      <c r="B2044" s="39" t="s">
        <v>38</v>
      </c>
      <c r="C2044" s="31">
        <v>456413</v>
      </c>
      <c r="D2044" s="56">
        <v>20</v>
      </c>
      <c r="G2044">
        <f>_xlfn.XLOOKUP(Tanqueos[[#This Row],[PLACA]],[1]Hoja1!$A:$A,[1]Hoja1!$G:$G,0)</f>
        <v>15</v>
      </c>
      <c r="H2044" t="s">
        <v>263</v>
      </c>
    </row>
    <row r="2045" spans="1:8" ht="15" hidden="1" customHeight="1">
      <c r="A2045" s="29">
        <f ca="1">IF(Tanqueos[[#This Row],[PLACA]]="","",IF(Tanqueos[[#This Row],[FECHA]]="",NOW(),Tanqueos[[#This Row],[FECHA]]))</f>
        <v>45869.588401388886</v>
      </c>
      <c r="B2045" s="39" t="s">
        <v>72</v>
      </c>
      <c r="C2045" s="31">
        <v>304648</v>
      </c>
      <c r="D2045" s="56">
        <v>25</v>
      </c>
      <c r="G2045">
        <f>_xlfn.XLOOKUP(Tanqueos[[#This Row],[PLACA]],[1]Hoja1!$A:$A,[1]Hoja1!$G:$G,0)</f>
        <v>30</v>
      </c>
      <c r="H2045" t="s">
        <v>205</v>
      </c>
    </row>
    <row r="2046" spans="1:8" ht="15" hidden="1" customHeight="1">
      <c r="A2046" s="29">
        <f ca="1">IF(Tanqueos[[#This Row],[PLACA]]="","",IF(Tanqueos[[#This Row],[FECHA]]="",NOW(),Tanqueos[[#This Row],[FECHA]]))</f>
        <v>45869.588407754629</v>
      </c>
      <c r="B2046" s="39" t="s">
        <v>281</v>
      </c>
      <c r="C2046" s="31">
        <v>65633</v>
      </c>
      <c r="D2046" s="56">
        <v>8</v>
      </c>
      <c r="G2046">
        <f>_xlfn.XLOOKUP(Tanqueos[[#This Row],[PLACA]],[1]Hoja1!$A:$A,[1]Hoja1!$G:$G,0)</f>
        <v>33</v>
      </c>
      <c r="H2046" t="s">
        <v>199</v>
      </c>
    </row>
    <row r="2047" spans="1:8" ht="15" hidden="1" customHeight="1">
      <c r="A2047" s="29">
        <f ca="1">IF(Tanqueos[[#This Row],[PLACA]]="","",IF(Tanqueos[[#This Row],[FECHA]]="",NOW(),Tanqueos[[#This Row],[FECHA]]))</f>
        <v>45869.604870023148</v>
      </c>
      <c r="B2047" s="39" t="s">
        <v>26</v>
      </c>
      <c r="C2047" s="31">
        <v>632145</v>
      </c>
      <c r="D2047" s="56">
        <v>9</v>
      </c>
      <c r="G2047">
        <f>_xlfn.XLOOKUP(Tanqueos[[#This Row],[PLACA]],[1]Hoja1!$A:$A,[1]Hoja1!$G:$G,0)</f>
        <v>17</v>
      </c>
      <c r="H2047" t="s">
        <v>228</v>
      </c>
    </row>
    <row r="2048" spans="1:8" ht="15" hidden="1" customHeight="1">
      <c r="A2048" s="29">
        <f ca="1">IF(Tanqueos[[#This Row],[PLACA]]="","",IF(Tanqueos[[#This Row],[FECHA]]="",NOW(),Tanqueos[[#This Row],[FECHA]]))</f>
        <v>45869.613150694444</v>
      </c>
      <c r="B2048" s="39" t="s">
        <v>65</v>
      </c>
      <c r="C2048" s="31">
        <v>68323</v>
      </c>
      <c r="D2048" s="56">
        <v>7</v>
      </c>
      <c r="G2048">
        <f>_xlfn.XLOOKUP(Tanqueos[[#This Row],[PLACA]],[1]Hoja1!$A:$A,[1]Hoja1!$G:$G,0)</f>
        <v>31</v>
      </c>
      <c r="H2048" t="s">
        <v>176</v>
      </c>
    </row>
    <row r="2049" spans="1:8" ht="15" hidden="1" customHeight="1">
      <c r="A2049" s="29">
        <f ca="1">IF(Tanqueos[[#This Row],[PLACA]]="","",IF(Tanqueos[[#This Row],[FECHA]]="",NOW(),Tanqueos[[#This Row],[FECHA]]))</f>
        <v>45869.630321875004</v>
      </c>
      <c r="B2049" s="39" t="s">
        <v>67</v>
      </c>
      <c r="C2049" s="31">
        <v>1002106</v>
      </c>
      <c r="D2049" s="56">
        <v>19</v>
      </c>
      <c r="G2049">
        <f>_xlfn.XLOOKUP(Tanqueos[[#This Row],[PLACA]],[1]Hoja1!$A:$A,[1]Hoja1!$G:$G,0)</f>
        <v>19</v>
      </c>
      <c r="H2049" t="s">
        <v>303</v>
      </c>
    </row>
    <row r="2050" spans="1:8" ht="15" hidden="1" customHeight="1">
      <c r="A2050" s="29">
        <f ca="1">IF(Tanqueos[[#This Row],[PLACA]]="","",IF(Tanqueos[[#This Row],[FECHA]]="",NOW(),Tanqueos[[#This Row],[FECHA]]))</f>
        <v>45869.634564583335</v>
      </c>
      <c r="B2050" s="39" t="s">
        <v>29</v>
      </c>
      <c r="C2050" s="31">
        <v>416832</v>
      </c>
      <c r="D2050" s="56">
        <v>15</v>
      </c>
      <c r="G2050">
        <f>_xlfn.XLOOKUP(Tanqueos[[#This Row],[PLACA]],[1]Hoja1!$A:$A,[1]Hoja1!$G:$G,0)</f>
        <v>33</v>
      </c>
      <c r="H2050" t="s">
        <v>180</v>
      </c>
    </row>
    <row r="2051" spans="1:8" ht="15" customHeight="1">
      <c r="A2051" s="29">
        <f ca="1">IF(Tanqueos[[#This Row],[PLACA]]="","",IF(Tanqueos[[#This Row],[FECHA]]="",NOW(),Tanqueos[[#This Row],[FECHA]]))</f>
        <v>45869.635974537036</v>
      </c>
      <c r="B2051" s="39" t="s">
        <v>49</v>
      </c>
      <c r="C2051" s="31">
        <v>59918</v>
      </c>
      <c r="D2051" s="56">
        <v>11</v>
      </c>
      <c r="G2051">
        <f>_xlfn.XLOOKUP(Tanqueos[[#This Row],[PLACA]],[1]Hoja1!$A:$A,[1]Hoja1!$G:$G,0)</f>
        <v>35</v>
      </c>
      <c r="H2051" t="s">
        <v>301</v>
      </c>
    </row>
    <row r="2052" spans="1:8" ht="15" hidden="1" customHeight="1">
      <c r="A2052" s="29">
        <f ca="1">IF(Tanqueos[[#This Row],[PLACA]]="","",IF(Tanqueos[[#This Row],[FECHA]]="",NOW(),Tanqueos[[#This Row],[FECHA]]))</f>
        <v>45869.637406250004</v>
      </c>
      <c r="B2052" s="39" t="s">
        <v>184</v>
      </c>
      <c r="C2052" s="31">
        <v>50910</v>
      </c>
      <c r="D2052" s="56">
        <v>11</v>
      </c>
      <c r="G2052">
        <f>_xlfn.XLOOKUP(Tanqueos[[#This Row],[PLACA]],[1]Hoja1!$A:$A,[1]Hoja1!$G:$G,0)</f>
        <v>33</v>
      </c>
      <c r="H2052" t="s">
        <v>250</v>
      </c>
    </row>
    <row r="2053" spans="1:8" ht="15" hidden="1" customHeight="1">
      <c r="A2053" s="29">
        <f ca="1">IF(Tanqueos[[#This Row],[PLACA]]="","",IF(Tanqueos[[#This Row],[FECHA]]="",NOW(),Tanqueos[[#This Row],[FECHA]]))</f>
        <v>45869.687811689815</v>
      </c>
      <c r="B2053" s="39" t="s">
        <v>12</v>
      </c>
      <c r="C2053" s="31">
        <v>63233</v>
      </c>
      <c r="D2053" s="56">
        <v>9</v>
      </c>
      <c r="G2053">
        <f>_xlfn.XLOOKUP(Tanqueos[[#This Row],[PLACA]],[1]Hoja1!$A:$A,[1]Hoja1!$G:$G,0)</f>
        <v>33</v>
      </c>
      <c r="H2053" t="s">
        <v>415</v>
      </c>
    </row>
    <row r="2054" spans="1:8" ht="15" hidden="1" customHeight="1">
      <c r="A2054" s="29">
        <f ca="1">IF(Tanqueos[[#This Row],[PLACA]]="","",IF(Tanqueos[[#This Row],[FECHA]]="",NOW(),Tanqueos[[#This Row],[FECHA]]))</f>
        <v>45869.689365625003</v>
      </c>
      <c r="B2054" s="39" t="s">
        <v>93</v>
      </c>
      <c r="C2054" s="31">
        <v>412154</v>
      </c>
      <c r="D2054" s="56">
        <v>6</v>
      </c>
      <c r="E2054" t="s">
        <v>407</v>
      </c>
      <c r="G2054">
        <f>_xlfn.XLOOKUP(Tanqueos[[#This Row],[PLACA]],[1]Hoja1!$A:$A,[1]Hoja1!$G:$G,0)</f>
        <v>30</v>
      </c>
      <c r="H2054" t="s">
        <v>203</v>
      </c>
    </row>
    <row r="2055" spans="1:8" ht="15" hidden="1" customHeight="1">
      <c r="A2055" s="29">
        <f ca="1">IF(Tanqueos[[#This Row],[PLACA]]="","",IF(Tanqueos[[#This Row],[FECHA]]="",NOW(),Tanqueos[[#This Row],[FECHA]]))</f>
        <v>45869.69865046296</v>
      </c>
      <c r="B2055" s="39" t="s">
        <v>331</v>
      </c>
      <c r="C2055" s="31">
        <v>336456</v>
      </c>
      <c r="D2055" s="56">
        <v>15</v>
      </c>
      <c r="G2055">
        <f>_xlfn.XLOOKUP(Tanqueos[[#This Row],[PLACA]],[1]Hoja1!$A:$A,[1]Hoja1!$G:$G,0)</f>
        <v>19</v>
      </c>
      <c r="H2055" s="11" t="s">
        <v>260</v>
      </c>
    </row>
    <row r="2056" spans="1:8" ht="15" hidden="1" customHeight="1">
      <c r="A2056" s="29">
        <f ca="1">IF(Tanqueos[[#This Row],[PLACA]]="","",IF(Tanqueos[[#This Row],[FECHA]]="",NOW(),Tanqueos[[#This Row],[FECHA]]))</f>
        <v>45869.710510763885</v>
      </c>
      <c r="B2056" s="39" t="s">
        <v>156</v>
      </c>
      <c r="C2056" s="31">
        <v>108430</v>
      </c>
      <c r="D2056" s="56">
        <v>9</v>
      </c>
      <c r="G2056">
        <f>_xlfn.XLOOKUP(Tanqueos[[#This Row],[PLACA]],[1]Hoja1!$A:$A,[1]Hoja1!$G:$G,0)</f>
        <v>35</v>
      </c>
      <c r="H2056" t="s">
        <v>253</v>
      </c>
    </row>
    <row r="2057" spans="1:8" ht="15" hidden="1" customHeight="1">
      <c r="A2057" s="29">
        <f ca="1">IF(Tanqueos[[#This Row],[PLACA]]="","",IF(Tanqueos[[#This Row],[FECHA]]="",NOW(),Tanqueos[[#This Row],[FECHA]]))</f>
        <v>45869.728431597221</v>
      </c>
      <c r="B2057" s="39" t="s">
        <v>16</v>
      </c>
      <c r="C2057" s="31">
        <v>217162</v>
      </c>
      <c r="D2057" s="56">
        <v>7</v>
      </c>
      <c r="G2057">
        <f>_xlfn.XLOOKUP(Tanqueos[[#This Row],[PLACA]],[1]Hoja1!$A:$A,[1]Hoja1!$G:$G,0)</f>
        <v>33</v>
      </c>
      <c r="H2057" t="s">
        <v>219</v>
      </c>
    </row>
    <row r="2058" spans="1:8" ht="15" hidden="1" customHeight="1">
      <c r="A2058" s="29">
        <f ca="1">IF(Tanqueos[[#This Row],[PLACA]]="","",IF(Tanqueos[[#This Row],[FECHA]]="",NOW(),Tanqueos[[#This Row],[FECHA]]))</f>
        <v>45869.744036921293</v>
      </c>
      <c r="B2058" s="39" t="s">
        <v>28</v>
      </c>
      <c r="C2058" s="31">
        <v>222978</v>
      </c>
      <c r="D2058" s="56">
        <v>9</v>
      </c>
      <c r="G2058">
        <f>_xlfn.XLOOKUP(Tanqueos[[#This Row],[PLACA]],[1]Hoja1!$A:$A,[1]Hoja1!$G:$G,0)</f>
        <v>43</v>
      </c>
      <c r="H2058" t="s">
        <v>221</v>
      </c>
    </row>
    <row r="2059" spans="1:8" ht="15" hidden="1" customHeight="1">
      <c r="A2059" s="29">
        <f ca="1">IF(Tanqueos[[#This Row],[PLACA]]="","",IF(Tanqueos[[#This Row],[FECHA]]="",NOW(),Tanqueos[[#This Row],[FECHA]]))</f>
        <v>45869.747967708332</v>
      </c>
      <c r="B2059" s="39" t="s">
        <v>392</v>
      </c>
      <c r="C2059" s="31">
        <v>43554</v>
      </c>
      <c r="D2059" s="56">
        <v>10</v>
      </c>
      <c r="G2059">
        <f>_xlfn.XLOOKUP(Tanqueos[[#This Row],[PLACA]],[1]Hoja1!$A:$A,[1]Hoja1!$G:$G,0)</f>
        <v>42.8</v>
      </c>
      <c r="H2059" t="s">
        <v>224</v>
      </c>
    </row>
    <row r="2060" spans="1:8" ht="15" hidden="1" customHeight="1">
      <c r="A2060" s="29">
        <f ca="1">IF(Tanqueos[[#This Row],[PLACA]]="","",IF(Tanqueos[[#This Row],[FECHA]]="",NOW(),Tanqueos[[#This Row],[FECHA]]))</f>
        <v>45869.75370833333</v>
      </c>
      <c r="B2060" s="39" t="s">
        <v>40</v>
      </c>
      <c r="C2060" s="31">
        <v>146014</v>
      </c>
      <c r="D2060" s="56">
        <v>5</v>
      </c>
      <c r="G2060">
        <f>_xlfn.XLOOKUP(Tanqueos[[#This Row],[PLACA]],[1]Hoja1!$A:$A,[1]Hoja1!$G:$G,0)</f>
        <v>33</v>
      </c>
      <c r="H2060" s="11" t="s">
        <v>259</v>
      </c>
    </row>
    <row r="2061" spans="1:8" ht="15" hidden="1" customHeight="1">
      <c r="A2061" s="29">
        <f ca="1">IF(Tanqueos[[#This Row],[PLACA]]="","",IF(Tanqueos[[#This Row],[FECHA]]="",NOW(),Tanqueos[[#This Row],[FECHA]]))</f>
        <v>45869.762478703706</v>
      </c>
      <c r="B2061" s="39" t="s">
        <v>24</v>
      </c>
      <c r="C2061" s="31">
        <v>102362</v>
      </c>
      <c r="D2061" s="56">
        <v>7</v>
      </c>
      <c r="E2061" t="s">
        <v>416</v>
      </c>
      <c r="G2061">
        <f>_xlfn.XLOOKUP(Tanqueos[[#This Row],[PLACA]],[1]Hoja1!$A:$A,[1]Hoja1!$G:$G,0)</f>
        <v>33</v>
      </c>
      <c r="H2061" t="s">
        <v>320</v>
      </c>
    </row>
    <row r="2062" spans="1:8" ht="15" hidden="1" customHeight="1">
      <c r="A2062" s="29">
        <f ca="1">IF(Tanqueos[[#This Row],[PLACA]]="","",IF(Tanqueos[[#This Row],[FECHA]]="",NOW(),Tanqueos[[#This Row],[FECHA]]))</f>
        <v>45869.836102083333</v>
      </c>
      <c r="B2062" s="39" t="s">
        <v>26</v>
      </c>
      <c r="C2062" s="31">
        <v>632277</v>
      </c>
      <c r="D2062" s="56">
        <v>9</v>
      </c>
      <c r="G2062">
        <f>_xlfn.XLOOKUP(Tanqueos[[#This Row],[PLACA]],[1]Hoja1!$A:$A,[1]Hoja1!$G:$G,0)</f>
        <v>17</v>
      </c>
      <c r="H2062" t="s">
        <v>228</v>
      </c>
    </row>
    <row r="2063" spans="1:8" ht="15" hidden="1" customHeight="1">
      <c r="A2063" s="29">
        <f ca="1">IF(Tanqueos[[#This Row],[PLACA]]="","",IF(Tanqueos[[#This Row],[FECHA]]="",NOW(),Tanqueos[[#This Row],[FECHA]]))</f>
        <v>45869.851467361113</v>
      </c>
      <c r="B2063" s="39" t="s">
        <v>62</v>
      </c>
      <c r="C2063" s="31">
        <v>205579</v>
      </c>
      <c r="D2063" s="56">
        <v>8</v>
      </c>
      <c r="G2063">
        <f>_xlfn.XLOOKUP(Tanqueos[[#This Row],[PLACA]],[1]Hoja1!$A:$A,[1]Hoja1!$G:$G,0)</f>
        <v>39</v>
      </c>
      <c r="H2063" s="11" t="s">
        <v>243</v>
      </c>
    </row>
    <row r="2064" spans="1:8" ht="15" hidden="1" customHeight="1">
      <c r="A2064" s="29">
        <f ca="1">IF(Tanqueos[[#This Row],[PLACA]]="","",IF(Tanqueos[[#This Row],[FECHA]]="",NOW(),Tanqueos[[#This Row],[FECHA]]))</f>
        <v>45869.885087152776</v>
      </c>
      <c r="B2064" s="39" t="s">
        <v>39</v>
      </c>
      <c r="C2064" s="31">
        <v>46054</v>
      </c>
      <c r="D2064" s="56">
        <v>13</v>
      </c>
      <c r="G2064">
        <f>_xlfn.XLOOKUP(Tanqueos[[#This Row],[PLACA]],[1]Hoja1!$A:$A,[1]Hoja1!$G:$G,0)</f>
        <v>35</v>
      </c>
      <c r="H2064" t="s">
        <v>198</v>
      </c>
    </row>
    <row r="2065" spans="1:8" ht="15" hidden="1" customHeight="1">
      <c r="A2065" s="29">
        <f ca="1">IF(Tanqueos[[#This Row],[PLACA]]="","",IF(Tanqueos[[#This Row],[FECHA]]="",NOW(),Tanqueos[[#This Row],[FECHA]]))</f>
        <v>45869.88985219907</v>
      </c>
      <c r="B2065" s="39" t="s">
        <v>11</v>
      </c>
      <c r="C2065" s="31">
        <v>59282</v>
      </c>
      <c r="D2065" s="56">
        <v>8</v>
      </c>
      <c r="G2065">
        <f>_xlfn.XLOOKUP(Tanqueos[[#This Row],[PLACA]],[1]Hoja1!$A:$A,[1]Hoja1!$G:$G,0)</f>
        <v>35</v>
      </c>
      <c r="H2065" t="s">
        <v>248</v>
      </c>
    </row>
    <row r="2066" spans="1:8" ht="15" hidden="1" customHeight="1">
      <c r="A2066" s="29">
        <v>45870</v>
      </c>
      <c r="B2066" s="39" t="s">
        <v>114</v>
      </c>
      <c r="C2066" s="31">
        <v>441249</v>
      </c>
      <c r="D2066" s="56">
        <v>7</v>
      </c>
      <c r="E2066" s="31"/>
      <c r="G2066">
        <f>_xlfn.XLOOKUP(Tanqueos[[#This Row],[PLACA]],[1]Hoja1!$A:$A,[1]Hoja1!$G:$G,0)</f>
        <v>33</v>
      </c>
      <c r="H2066" s="11" t="s">
        <v>264</v>
      </c>
    </row>
    <row r="2067" spans="1:8" ht="15" hidden="1" customHeight="1">
      <c r="A2067" s="29">
        <f ca="1">IF(Tanqueos[[#This Row],[PLACA]]="","",IF(Tanqueos[[#This Row],[FECHA]]="",NOW(),Tanqueos[[#This Row],[FECHA]]))</f>
        <v>45869.890271064818</v>
      </c>
      <c r="B2067" s="39" t="s">
        <v>58</v>
      </c>
      <c r="C2067" s="31">
        <v>16851</v>
      </c>
      <c r="D2067" s="56">
        <v>11</v>
      </c>
      <c r="E2067" s="31"/>
      <c r="G2067">
        <f>_xlfn.XLOOKUP(Tanqueos[[#This Row],[PLACA]],[1]Hoja1!$A:$A,[1]Hoja1!$G:$G,0)</f>
        <v>35</v>
      </c>
      <c r="H2067" t="s">
        <v>276</v>
      </c>
    </row>
    <row r="2068" spans="1:8" ht="15" hidden="1" customHeight="1">
      <c r="A2068" s="29">
        <f ca="1">IF(Tanqueos[[#This Row],[PLACA]]="","",IF(Tanqueos[[#This Row],[FECHA]]="",NOW(),Tanqueos[[#This Row],[FECHA]]))</f>
        <v>45870.159775925924</v>
      </c>
      <c r="B2068" s="39" t="s">
        <v>21</v>
      </c>
      <c r="C2068" s="31">
        <v>67668</v>
      </c>
      <c r="D2068" s="56">
        <v>10</v>
      </c>
      <c r="G2068">
        <f>_xlfn.XLOOKUP(Tanqueos[[#This Row],[PLACA]],[1]Hoja1!$A:$A,[1]Hoja1!$G:$G,0)</f>
        <v>33</v>
      </c>
      <c r="H2068" t="s">
        <v>193</v>
      </c>
    </row>
    <row r="2069" spans="1:8" ht="15" hidden="1" customHeight="1">
      <c r="A2069" s="29">
        <f ca="1">IF(Tanqueos[[#This Row],[PLACA]]="","",IF(Tanqueos[[#This Row],[FECHA]]="",NOW(),Tanqueos[[#This Row],[FECHA]]))</f>
        <v>45870.220900462962</v>
      </c>
      <c r="B2069" s="39" t="s">
        <v>15</v>
      </c>
      <c r="C2069" s="31">
        <v>190393</v>
      </c>
      <c r="D2069" s="56">
        <v>35</v>
      </c>
      <c r="G2069">
        <f>_xlfn.XLOOKUP(Tanqueos[[#This Row],[PLACA]],[1]Hoja1!$A:$A,[1]Hoja1!$G:$G,0)</f>
        <v>16</v>
      </c>
      <c r="H2069" s="11" t="s">
        <v>254</v>
      </c>
    </row>
    <row r="2070" spans="1:8" ht="15" hidden="1" customHeight="1">
      <c r="A2070" s="29">
        <f ca="1">IF(Tanqueos[[#This Row],[PLACA]]="","",IF(Tanqueos[[#This Row],[FECHA]]="",NOW(),Tanqueos[[#This Row],[FECHA]]))</f>
        <v>45870.228194212963</v>
      </c>
      <c r="B2070" s="39" t="s">
        <v>66</v>
      </c>
      <c r="C2070" s="31">
        <v>199646</v>
      </c>
      <c r="D2070" s="56">
        <v>10</v>
      </c>
      <c r="G2070">
        <f>_xlfn.XLOOKUP(Tanqueos[[#This Row],[PLACA]],[1]Hoja1!$A:$A,[1]Hoja1!$G:$G,0)</f>
        <v>33</v>
      </c>
      <c r="H2070" s="11" t="s">
        <v>252</v>
      </c>
    </row>
    <row r="2071" spans="1:8" ht="15" hidden="1" customHeight="1">
      <c r="A2071" s="29">
        <f ca="1">IF(Tanqueos[[#This Row],[PLACA]]="","",IF(Tanqueos[[#This Row],[FECHA]]="",NOW(),Tanqueos[[#This Row],[FECHA]]))</f>
        <v>45870.250273726851</v>
      </c>
      <c r="B2071" s="39" t="s">
        <v>148</v>
      </c>
      <c r="C2071" s="31">
        <v>200103</v>
      </c>
      <c r="D2071" s="56">
        <v>11</v>
      </c>
      <c r="G2071">
        <f>_xlfn.XLOOKUP(Tanqueos[[#This Row],[PLACA]],[1]Hoja1!$A:$A,[1]Hoja1!$G:$G,0)</f>
        <v>15</v>
      </c>
      <c r="H2071" t="s">
        <v>316</v>
      </c>
    </row>
    <row r="2072" spans="1:8" ht="15" hidden="1" customHeight="1">
      <c r="A2072" s="29">
        <f ca="1">IF(Tanqueos[[#This Row],[PLACA]]="","",IF(Tanqueos[[#This Row],[FECHA]]="",NOW(),Tanqueos[[#This Row],[FECHA]]))</f>
        <v>45870.253272106478</v>
      </c>
      <c r="B2072" s="39" t="s">
        <v>381</v>
      </c>
      <c r="C2072" s="31">
        <v>100120</v>
      </c>
      <c r="D2072" s="56">
        <v>9</v>
      </c>
      <c r="G2072">
        <f>_xlfn.XLOOKUP(Tanqueos[[#This Row],[PLACA]],[1]Hoja1!$A:$A,[1]Hoja1!$G:$G,0)</f>
        <v>28</v>
      </c>
      <c r="H2072" t="s">
        <v>382</v>
      </c>
    </row>
    <row r="2073" spans="1:8" ht="15" hidden="1" customHeight="1">
      <c r="A2073" s="29">
        <f ca="1">IF(Tanqueos[[#This Row],[PLACA]]="","",IF(Tanqueos[[#This Row],[FECHA]]="",NOW(),Tanqueos[[#This Row],[FECHA]]))</f>
        <v>45870.259432060186</v>
      </c>
      <c r="B2073" s="39" t="s">
        <v>32</v>
      </c>
      <c r="C2073" s="31">
        <v>43550</v>
      </c>
      <c r="D2073" s="56">
        <v>10</v>
      </c>
      <c r="G2073">
        <f>_xlfn.XLOOKUP(Tanqueos[[#This Row],[PLACA]],[1]Hoja1!$A:$A,[1]Hoja1!$G:$G,0)</f>
        <v>30</v>
      </c>
      <c r="H2073" t="s">
        <v>207</v>
      </c>
    </row>
    <row r="2074" spans="1:8" ht="15" hidden="1" customHeight="1">
      <c r="A2074" s="29">
        <f ca="1">IF(Tanqueos[[#This Row],[PLACA]]="","",IF(Tanqueos[[#This Row],[FECHA]]="",NOW(),Tanqueos[[#This Row],[FECHA]]))</f>
        <v>45870.265008912036</v>
      </c>
      <c r="B2074" s="39" t="s">
        <v>83</v>
      </c>
      <c r="C2074" s="31">
        <v>481924</v>
      </c>
      <c r="D2074" s="56">
        <v>67</v>
      </c>
      <c r="G2074">
        <f>_xlfn.XLOOKUP(Tanqueos[[#This Row],[PLACA]],[1]Hoja1!$A:$A,[1]Hoja1!$G:$G,0)</f>
        <v>12</v>
      </c>
      <c r="H2074" t="s">
        <v>179</v>
      </c>
    </row>
    <row r="2075" spans="1:8" ht="15" hidden="1" customHeight="1">
      <c r="A2075" s="29">
        <f ca="1">IF(Tanqueos[[#This Row],[PLACA]]="","",IF(Tanqueos[[#This Row],[FECHA]]="",NOW(),Tanqueos[[#This Row],[FECHA]]))</f>
        <v>45870.291585879633</v>
      </c>
      <c r="B2075" s="39" t="s">
        <v>36</v>
      </c>
      <c r="C2075" s="31">
        <v>97435</v>
      </c>
      <c r="D2075" s="56">
        <v>8</v>
      </c>
      <c r="G2075">
        <f>_xlfn.XLOOKUP(Tanqueos[[#This Row],[PLACA]],[1]Hoja1!$A:$A,[1]Hoja1!$G:$G,0)</f>
        <v>32</v>
      </c>
      <c r="H2075" t="s">
        <v>194</v>
      </c>
    </row>
    <row r="2076" spans="1:8" ht="15" hidden="1" customHeight="1">
      <c r="A2076" s="29">
        <f ca="1">IF(Tanqueos[[#This Row],[PLACA]]="","",IF(Tanqueos[[#This Row],[FECHA]]="",NOW(),Tanqueos[[#This Row],[FECHA]]))</f>
        <v>45870.35195358796</v>
      </c>
      <c r="B2076" s="39" t="s">
        <v>17</v>
      </c>
      <c r="C2076" s="31">
        <v>651581</v>
      </c>
      <c r="D2076" s="56">
        <v>40</v>
      </c>
      <c r="G2076">
        <f>_xlfn.XLOOKUP(Tanqueos[[#This Row],[PLACA]],[1]Hoja1!$A:$A,[1]Hoja1!$G:$G,0)</f>
        <v>14</v>
      </c>
      <c r="H2076" t="s">
        <v>181</v>
      </c>
    </row>
    <row r="2077" spans="1:8" ht="15" hidden="1" customHeight="1">
      <c r="A2077" s="29">
        <f ca="1">IF(Tanqueos[[#This Row],[PLACA]]="","",IF(Tanqueos[[#This Row],[FECHA]]="",NOW(),Tanqueos[[#This Row],[FECHA]]))</f>
        <v>45870.365606712963</v>
      </c>
      <c r="B2077" s="39" t="s">
        <v>137</v>
      </c>
      <c r="C2077" s="31">
        <v>77839</v>
      </c>
      <c r="D2077" s="56">
        <v>7</v>
      </c>
      <c r="G2077">
        <f>_xlfn.XLOOKUP(Tanqueos[[#This Row],[PLACA]],[1]Hoja1!$A:$A,[1]Hoja1!$G:$G,0)</f>
        <v>33</v>
      </c>
      <c r="H2077" s="11" t="s">
        <v>262</v>
      </c>
    </row>
    <row r="2078" spans="1:8" ht="15" hidden="1" customHeight="1">
      <c r="A2078" s="29">
        <f ca="1">IF(Tanqueos[[#This Row],[PLACA]]="","",IF(Tanqueos[[#This Row],[FECHA]]="",NOW(),Tanqueos[[#This Row],[FECHA]]))</f>
        <v>45870.379237499998</v>
      </c>
      <c r="B2078" s="39" t="s">
        <v>417</v>
      </c>
      <c r="C2078" s="31">
        <v>15689</v>
      </c>
      <c r="D2078" s="56">
        <v>15</v>
      </c>
      <c r="G2078">
        <f>_xlfn.XLOOKUP(Tanqueos[[#This Row],[PLACA]],[1]Hoja1!$A:$A,[1]Hoja1!$G:$G,0)</f>
        <v>0</v>
      </c>
      <c r="H2078" t="s">
        <v>418</v>
      </c>
    </row>
    <row r="2079" spans="1:8" ht="15" hidden="1" customHeight="1">
      <c r="A2079" s="29">
        <f ca="1">IF(Tanqueos[[#This Row],[PLACA]]="","",IF(Tanqueos[[#This Row],[FECHA]]="",NOW(),Tanqueos[[#This Row],[FECHA]]))</f>
        <v>45870.443617824072</v>
      </c>
      <c r="B2079" s="39" t="s">
        <v>20</v>
      </c>
      <c r="C2079" s="31">
        <v>209296</v>
      </c>
      <c r="D2079" s="56">
        <v>9</v>
      </c>
      <c r="G2079">
        <f>_xlfn.XLOOKUP(Tanqueos[[#This Row],[PLACA]],[1]Hoja1!$A:$A,[1]Hoja1!$G:$G,0)</f>
        <v>26</v>
      </c>
      <c r="H2079" s="11" t="s">
        <v>255</v>
      </c>
    </row>
    <row r="2080" spans="1:8" ht="15" hidden="1" customHeight="1">
      <c r="A2080" s="29">
        <f ca="1">IF(Tanqueos[[#This Row],[PLACA]]="","",IF(Tanqueos[[#This Row],[FECHA]]="",NOW(),Tanqueos[[#This Row],[FECHA]]))</f>
        <v>45870.450628819446</v>
      </c>
      <c r="B2080" s="39" t="s">
        <v>97</v>
      </c>
      <c r="C2080" s="31">
        <v>254087</v>
      </c>
      <c r="D2080" s="56">
        <v>8</v>
      </c>
      <c r="G2080">
        <f>_xlfn.XLOOKUP(Tanqueos[[#This Row],[PLACA]],[1]Hoja1!$A:$A,[1]Hoja1!$G:$G,0)</f>
        <v>28</v>
      </c>
      <c r="H2080" t="s">
        <v>204</v>
      </c>
    </row>
    <row r="2081" spans="1:8" ht="15" hidden="1" customHeight="1">
      <c r="A2081" s="29">
        <f ca="1">IF(Tanqueos[[#This Row],[PLACA]]="","",IF(Tanqueos[[#This Row],[FECHA]]="",NOW(),Tanqueos[[#This Row],[FECHA]]))</f>
        <v>45870.453674421296</v>
      </c>
      <c r="B2081" s="39" t="s">
        <v>331</v>
      </c>
      <c r="C2081" s="31">
        <v>336456</v>
      </c>
      <c r="D2081" s="56">
        <v>15</v>
      </c>
      <c r="G2081">
        <f>_xlfn.XLOOKUP(Tanqueos[[#This Row],[PLACA]],[1]Hoja1!$A:$A,[1]Hoja1!$G:$G,0)</f>
        <v>19</v>
      </c>
      <c r="H2081" s="11" t="s">
        <v>260</v>
      </c>
    </row>
    <row r="2082" spans="1:8" ht="15" hidden="1" customHeight="1">
      <c r="A2082" s="29">
        <f ca="1">IF(Tanqueos[[#This Row],[PLACA]]="","",IF(Tanqueos[[#This Row],[FECHA]]="",NOW(),Tanqueos[[#This Row],[FECHA]]))</f>
        <v>45870.488012731483</v>
      </c>
      <c r="B2082" s="39" t="s">
        <v>281</v>
      </c>
      <c r="C2082" s="31">
        <v>65885</v>
      </c>
      <c r="D2082" s="56">
        <v>8</v>
      </c>
      <c r="G2082">
        <f>_xlfn.XLOOKUP(Tanqueos[[#This Row],[PLACA]],[1]Hoja1!$A:$A,[1]Hoja1!$G:$G,0)</f>
        <v>33</v>
      </c>
      <c r="H2082" t="s">
        <v>199</v>
      </c>
    </row>
    <row r="2083" spans="1:8" ht="15" hidden="1" customHeight="1">
      <c r="A2083" s="29">
        <f ca="1">IF(Tanqueos[[#This Row],[PLACA]]="","",IF(Tanqueos[[#This Row],[FECHA]]="",NOW(),Tanqueos[[#This Row],[FECHA]]))</f>
        <v>45870.48947291667</v>
      </c>
      <c r="B2083" s="39" t="s">
        <v>37</v>
      </c>
      <c r="C2083" s="31">
        <v>148155</v>
      </c>
      <c r="D2083" s="56">
        <v>8.141</v>
      </c>
      <c r="G2083">
        <f>_xlfn.XLOOKUP(Tanqueos[[#This Row],[PLACA]],[1]Hoja1!$A:$A,[1]Hoja1!$G:$G,0)</f>
        <v>32</v>
      </c>
      <c r="H2083" t="s">
        <v>292</v>
      </c>
    </row>
    <row r="2084" spans="1:8" ht="15" hidden="1" customHeight="1">
      <c r="A2084" s="29">
        <f ca="1">IF(Tanqueos[[#This Row],[PLACA]]="","",IF(Tanqueos[[#This Row],[FECHA]]="",NOW(),Tanqueos[[#This Row],[FECHA]]))</f>
        <v>45870.495971064818</v>
      </c>
      <c r="B2084" s="39" t="s">
        <v>45</v>
      </c>
      <c r="C2084" s="31">
        <v>170800</v>
      </c>
      <c r="D2084" s="56">
        <v>6.4139999999999997</v>
      </c>
      <c r="G2084">
        <f>_xlfn.XLOOKUP(Tanqueos[[#This Row],[PLACA]],[1]Hoja1!$A:$A,[1]Hoja1!$G:$G,0)</f>
        <v>29</v>
      </c>
      <c r="H2084" t="s">
        <v>197</v>
      </c>
    </row>
    <row r="2085" spans="1:8" ht="15" hidden="1" customHeight="1">
      <c r="A2085" s="29">
        <f ca="1">IF(Tanqueos[[#This Row],[PLACA]]="","",IF(Tanqueos[[#This Row],[FECHA]]="",NOW(),Tanqueos[[#This Row],[FECHA]]))</f>
        <v>45870.496879745369</v>
      </c>
      <c r="B2085" s="39" t="s">
        <v>184</v>
      </c>
      <c r="C2085" s="31">
        <v>51130</v>
      </c>
      <c r="D2085" s="56">
        <v>6</v>
      </c>
      <c r="G2085">
        <f>_xlfn.XLOOKUP(Tanqueos[[#This Row],[PLACA]],[1]Hoja1!$A:$A,[1]Hoja1!$G:$G,0)</f>
        <v>33</v>
      </c>
      <c r="H2085" t="s">
        <v>250</v>
      </c>
    </row>
    <row r="2086" spans="1:8" ht="15" customHeight="1">
      <c r="A2086" s="29">
        <f ca="1">IF(Tanqueos[[#This Row],[PLACA]]="","",IF(Tanqueos[[#This Row],[FECHA]]="",NOW(),Tanqueos[[#This Row],[FECHA]]))</f>
        <v>45870.525843171294</v>
      </c>
      <c r="B2086" s="39" t="s">
        <v>49</v>
      </c>
      <c r="C2086" s="31">
        <v>60298</v>
      </c>
      <c r="D2086" s="56">
        <v>11</v>
      </c>
      <c r="G2086">
        <f>_xlfn.XLOOKUP(Tanqueos[[#This Row],[PLACA]],[1]Hoja1!$A:$A,[1]Hoja1!$G:$G,0)</f>
        <v>35</v>
      </c>
      <c r="H2086" t="s">
        <v>301</v>
      </c>
    </row>
    <row r="2087" spans="1:8" ht="15" hidden="1" customHeight="1">
      <c r="A2087" s="29">
        <f ca="1">IF(Tanqueos[[#This Row],[PLACA]]="","",IF(Tanqueos[[#This Row],[FECHA]]="",NOW(),Tanqueos[[#This Row],[FECHA]]))</f>
        <v>45870.526505439811</v>
      </c>
      <c r="B2087" s="39" t="s">
        <v>282</v>
      </c>
      <c r="C2087" s="31">
        <v>161832</v>
      </c>
      <c r="D2087" s="56">
        <v>11</v>
      </c>
      <c r="G2087">
        <f>_xlfn.XLOOKUP(Tanqueos[[#This Row],[PLACA]],[1]Hoja1!$A:$A,[1]Hoja1!$G:$G,0)</f>
        <v>38</v>
      </c>
      <c r="H2087" t="s">
        <v>300</v>
      </c>
    </row>
    <row r="2088" spans="1:8" ht="15" hidden="1" customHeight="1">
      <c r="A2088" s="29">
        <f ca="1">IF(Tanqueos[[#This Row],[PLACA]]="","",IF(Tanqueos[[#This Row],[FECHA]]="",NOW(),Tanqueos[[#This Row],[FECHA]]))</f>
        <v>45870.546405555557</v>
      </c>
      <c r="B2088" s="39" t="s">
        <v>43</v>
      </c>
      <c r="C2088" s="31">
        <v>19467</v>
      </c>
      <c r="D2088" s="56">
        <v>10.881</v>
      </c>
      <c r="G2088">
        <f>_xlfn.XLOOKUP(Tanqueos[[#This Row],[PLACA]],[1]Hoja1!$A:$A,[1]Hoja1!$G:$G,0)</f>
        <v>35</v>
      </c>
      <c r="H2088" t="s">
        <v>266</v>
      </c>
    </row>
    <row r="2089" spans="1:8" ht="15" hidden="1" customHeight="1">
      <c r="A2089" s="29">
        <f ca="1">IF(Tanqueos[[#This Row],[PLACA]]="","",IF(Tanqueos[[#This Row],[FECHA]]="",NOW(),Tanqueos[[#This Row],[FECHA]]))</f>
        <v>45870.576472685185</v>
      </c>
      <c r="B2089" s="39" t="s">
        <v>26</v>
      </c>
      <c r="C2089" s="31">
        <v>632439</v>
      </c>
      <c r="D2089" s="56">
        <v>10</v>
      </c>
      <c r="G2089">
        <f>_xlfn.XLOOKUP(Tanqueos[[#This Row],[PLACA]],[1]Hoja1!$A:$A,[1]Hoja1!$G:$G,0)</f>
        <v>17</v>
      </c>
      <c r="H2089" t="s">
        <v>228</v>
      </c>
    </row>
    <row r="2090" spans="1:8" ht="15" hidden="1" customHeight="1">
      <c r="A2090" s="29">
        <f ca="1">IF(Tanqueos[[#This Row],[PLACA]]="","",IF(Tanqueos[[#This Row],[FECHA]]="",NOW(),Tanqueos[[#This Row],[FECHA]]))</f>
        <v>45870.586349537036</v>
      </c>
      <c r="B2090" s="39" t="s">
        <v>38</v>
      </c>
      <c r="C2090" s="31">
        <v>456663</v>
      </c>
      <c r="D2090" s="56">
        <v>18</v>
      </c>
      <c r="G2090">
        <f>_xlfn.XLOOKUP(Tanqueos[[#This Row],[PLACA]],[1]Hoja1!$A:$A,[1]Hoja1!$G:$G,0)</f>
        <v>15</v>
      </c>
      <c r="H2090" t="s">
        <v>263</v>
      </c>
    </row>
    <row r="2091" spans="1:8" ht="15" hidden="1" customHeight="1">
      <c r="A2091" s="29">
        <f ca="1">IF(Tanqueos[[#This Row],[PLACA]]="","",IF(Tanqueos[[#This Row],[FECHA]]="",NOW(),Tanqueos[[#This Row],[FECHA]]))</f>
        <v>45870.590771643518</v>
      </c>
      <c r="B2091" s="39" t="s">
        <v>68</v>
      </c>
      <c r="C2091" s="31">
        <v>213016</v>
      </c>
      <c r="D2091" s="56">
        <v>5</v>
      </c>
      <c r="G2091">
        <f>_xlfn.XLOOKUP(Tanqueos[[#This Row],[PLACA]],[1]Hoja1!$A:$A,[1]Hoja1!$G:$G,0)</f>
        <v>33</v>
      </c>
      <c r="H2091" t="s">
        <v>285</v>
      </c>
    </row>
    <row r="2092" spans="1:8" ht="15" hidden="1" customHeight="1">
      <c r="A2092" s="29">
        <f ca="1">IF(Tanqueos[[#This Row],[PLACA]]="","",IF(Tanqueos[[#This Row],[FECHA]]="",NOW(),Tanqueos[[#This Row],[FECHA]]))</f>
        <v>45870.618617939814</v>
      </c>
      <c r="B2092" s="39" t="s">
        <v>411</v>
      </c>
      <c r="C2092" s="31">
        <v>173383</v>
      </c>
      <c r="D2092" s="56">
        <v>13</v>
      </c>
      <c r="G2092">
        <f>_xlfn.XLOOKUP(Tanqueos[[#This Row],[PLACA]],[1]Hoja1!$A:$A,[1]Hoja1!$G:$G,0)</f>
        <v>33.299999999999997</v>
      </c>
      <c r="H2092" s="11" t="s">
        <v>256</v>
      </c>
    </row>
    <row r="2093" spans="1:8" ht="15" hidden="1" customHeight="1">
      <c r="A2093" s="29">
        <f ca="1">IF(Tanqueos[[#This Row],[PLACA]]="","",IF(Tanqueos[[#This Row],[FECHA]]="",NOW(),Tanqueos[[#This Row],[FECHA]]))</f>
        <v>45870.635010300924</v>
      </c>
      <c r="B2093" s="39" t="s">
        <v>114</v>
      </c>
      <c r="C2093" s="31">
        <v>441433</v>
      </c>
      <c r="D2093" s="56">
        <v>6</v>
      </c>
      <c r="G2093">
        <f>_xlfn.XLOOKUP(Tanqueos[[#This Row],[PLACA]],[1]Hoja1!$A:$A,[1]Hoja1!$G:$G,0)</f>
        <v>33</v>
      </c>
      <c r="H2093" s="11" t="s">
        <v>264</v>
      </c>
    </row>
    <row r="2094" spans="1:8" ht="15" hidden="1" customHeight="1">
      <c r="A2094" s="29">
        <f ca="1">IF(Tanqueos[[#This Row],[PLACA]]="","",IF(Tanqueos[[#This Row],[FECHA]]="",NOW(),Tanqueos[[#This Row],[FECHA]]))</f>
        <v>45870.646118402779</v>
      </c>
      <c r="B2094" s="39" t="s">
        <v>93</v>
      </c>
      <c r="C2094" s="31">
        <v>412300</v>
      </c>
      <c r="D2094" s="56">
        <v>5</v>
      </c>
      <c r="G2094">
        <f>_xlfn.XLOOKUP(Tanqueos[[#This Row],[PLACA]],[1]Hoja1!$A:$A,[1]Hoja1!$G:$G,0)</f>
        <v>30</v>
      </c>
      <c r="H2094" t="s">
        <v>203</v>
      </c>
    </row>
    <row r="2095" spans="1:8" ht="15" hidden="1" customHeight="1">
      <c r="A2095" s="29">
        <f ca="1">IF(Tanqueos[[#This Row],[PLACA]]="","",IF(Tanqueos[[#This Row],[FECHA]]="",NOW(),Tanqueos[[#This Row],[FECHA]]))</f>
        <v>45870.64850625</v>
      </c>
      <c r="B2095" s="39" t="s">
        <v>394</v>
      </c>
      <c r="C2095" s="31">
        <v>30732</v>
      </c>
      <c r="D2095" s="56">
        <v>15</v>
      </c>
      <c r="G2095">
        <f>_xlfn.XLOOKUP(Tanqueos[[#This Row],[PLACA]],[1]Hoja1!$A:$A,[1]Hoja1!$G:$G,0)</f>
        <v>38</v>
      </c>
      <c r="H2095" t="s">
        <v>419</v>
      </c>
    </row>
    <row r="2096" spans="1:8" ht="15" hidden="1" customHeight="1">
      <c r="A2096" s="29">
        <f ca="1">IF(Tanqueos[[#This Row],[PLACA]]="","",IF(Tanqueos[[#This Row],[FECHA]]="",NOW(),Tanqueos[[#This Row],[FECHA]]))</f>
        <v>45870.658448958333</v>
      </c>
      <c r="B2096" s="39" t="s">
        <v>67</v>
      </c>
      <c r="C2096" s="31">
        <v>1002553</v>
      </c>
      <c r="D2096" s="56">
        <v>22</v>
      </c>
      <c r="G2096">
        <f>_xlfn.XLOOKUP(Tanqueos[[#This Row],[PLACA]],[1]Hoja1!$A:$A,[1]Hoja1!$G:$G,0)</f>
        <v>19</v>
      </c>
      <c r="H2096" t="s">
        <v>303</v>
      </c>
    </row>
    <row r="2097" spans="1:8" ht="15" hidden="1" customHeight="1">
      <c r="A2097" s="29">
        <f ca="1">IF(Tanqueos[[#This Row],[PLACA]]="","",IF(Tanqueos[[#This Row],[FECHA]]="",NOW(),Tanqueos[[#This Row],[FECHA]]))</f>
        <v>45870.709242476849</v>
      </c>
      <c r="B2097" s="39" t="s">
        <v>16</v>
      </c>
      <c r="C2097" s="31">
        <v>217581</v>
      </c>
      <c r="D2097" s="56">
        <v>13</v>
      </c>
      <c r="G2097">
        <f>_xlfn.XLOOKUP(Tanqueos[[#This Row],[PLACA]],[1]Hoja1!$A:$A,[1]Hoja1!$G:$G,0)</f>
        <v>33</v>
      </c>
      <c r="H2097" t="s">
        <v>219</v>
      </c>
    </row>
    <row r="2098" spans="1:8" ht="15" hidden="1" customHeight="1">
      <c r="A2098" s="29">
        <f ca="1">IF(Tanqueos[[#This Row],[PLACA]]="","",IF(Tanqueos[[#This Row],[FECHA]]="",NOW(),Tanqueos[[#This Row],[FECHA]]))</f>
        <v>45870.721175115737</v>
      </c>
      <c r="B2098" s="39" t="s">
        <v>70</v>
      </c>
      <c r="C2098" s="31">
        <v>240502</v>
      </c>
      <c r="D2098" s="56">
        <v>6</v>
      </c>
      <c r="G2098">
        <f>_xlfn.XLOOKUP(Tanqueos[[#This Row],[PLACA]],[1]Hoja1!$A:$A,[1]Hoja1!$G:$G,0)</f>
        <v>33</v>
      </c>
      <c r="H2098" t="s">
        <v>247</v>
      </c>
    </row>
    <row r="2099" spans="1:8" ht="15" hidden="1" customHeight="1">
      <c r="A2099" s="29">
        <f ca="1">IF(Tanqueos[[#This Row],[PLACA]]="","",IF(Tanqueos[[#This Row],[FECHA]]="",NOW(),Tanqueos[[#This Row],[FECHA]]))</f>
        <v>45870.72717395833</v>
      </c>
      <c r="B2099" s="39" t="s">
        <v>11</v>
      </c>
      <c r="C2099" s="31">
        <v>59478</v>
      </c>
      <c r="D2099" s="56">
        <v>8</v>
      </c>
      <c r="E2099" t="s">
        <v>405</v>
      </c>
      <c r="G2099">
        <f>_xlfn.XLOOKUP(Tanqueos[[#This Row],[PLACA]],[1]Hoja1!$A:$A,[1]Hoja1!$G:$G,0)</f>
        <v>35</v>
      </c>
      <c r="H2099" t="s">
        <v>248</v>
      </c>
    </row>
    <row r="2100" spans="1:8" ht="15" hidden="1" customHeight="1">
      <c r="A2100" s="29">
        <f ca="1">IF(Tanqueos[[#This Row],[PLACA]]="","",IF(Tanqueos[[#This Row],[FECHA]]="",NOW(),Tanqueos[[#This Row],[FECHA]]))</f>
        <v>45870.728843750003</v>
      </c>
      <c r="B2100" s="39" t="s">
        <v>99</v>
      </c>
      <c r="C2100" s="31">
        <v>19995</v>
      </c>
      <c r="D2100" s="56">
        <v>7</v>
      </c>
      <c r="G2100">
        <f>_xlfn.XLOOKUP(Tanqueos[[#This Row],[PLACA]],[1]Hoja1!$A:$A,[1]Hoja1!$G:$G,0)</f>
        <v>32</v>
      </c>
      <c r="H2100" t="s">
        <v>274</v>
      </c>
    </row>
    <row r="2101" spans="1:8" ht="15" hidden="1" customHeight="1">
      <c r="A2101" s="29">
        <f ca="1">IF(Tanqueos[[#This Row],[PLACA]]="","",IF(Tanqueos[[#This Row],[FECHA]]="",NOW(),Tanqueos[[#This Row],[FECHA]]))</f>
        <v>45870.740792939818</v>
      </c>
      <c r="B2101" s="39" t="s">
        <v>184</v>
      </c>
      <c r="C2101" s="31">
        <v>51338</v>
      </c>
      <c r="D2101" s="56">
        <v>6</v>
      </c>
      <c r="E2101" t="s">
        <v>420</v>
      </c>
      <c r="G2101">
        <f>_xlfn.XLOOKUP(Tanqueos[[#This Row],[PLACA]],[1]Hoja1!$A:$A,[1]Hoja1!$G:$G,0)</f>
        <v>33</v>
      </c>
      <c r="H2101" t="s">
        <v>250</v>
      </c>
    </row>
    <row r="2102" spans="1:8" ht="15" hidden="1" customHeight="1">
      <c r="A2102" s="29">
        <f ca="1">IF(Tanqueos[[#This Row],[PLACA]]="","",IF(Tanqueos[[#This Row],[FECHA]]="",NOW(),Tanqueos[[#This Row],[FECHA]]))</f>
        <v>45870.757299305558</v>
      </c>
      <c r="B2102" s="39" t="s">
        <v>24</v>
      </c>
      <c r="C2102" s="31">
        <v>102454</v>
      </c>
      <c r="D2102" s="56">
        <v>5</v>
      </c>
      <c r="E2102" t="s">
        <v>421</v>
      </c>
      <c r="G2102">
        <f>_xlfn.XLOOKUP(Tanqueos[[#This Row],[PLACA]],[1]Hoja1!$A:$A,[1]Hoja1!$G:$G,0)</f>
        <v>33</v>
      </c>
      <c r="H2102" t="s">
        <v>320</v>
      </c>
    </row>
    <row r="2103" spans="1:8" ht="15" hidden="1" customHeight="1">
      <c r="A2103" s="29">
        <f ca="1">IF(Tanqueos[[#This Row],[PLACA]]="","",IF(Tanqueos[[#This Row],[FECHA]]="",NOW(),Tanqueos[[#This Row],[FECHA]]))</f>
        <v>45870.759277893521</v>
      </c>
      <c r="B2103" s="39" t="s">
        <v>65</v>
      </c>
      <c r="C2103" s="31">
        <v>68503</v>
      </c>
      <c r="D2103" s="56">
        <v>7</v>
      </c>
      <c r="G2103">
        <f>_xlfn.XLOOKUP(Tanqueos[[#This Row],[PLACA]],[1]Hoja1!$A:$A,[1]Hoja1!$G:$G,0)</f>
        <v>31</v>
      </c>
      <c r="H2103" t="s">
        <v>176</v>
      </c>
    </row>
    <row r="2104" spans="1:8" ht="15" hidden="1" customHeight="1">
      <c r="A2104" s="29">
        <f ca="1">IF(Tanqueos[[#This Row],[PLACA]]="","",IF(Tanqueos[[#This Row],[FECHA]]="",NOW(),Tanqueos[[#This Row],[FECHA]]))</f>
        <v>45870.763480324073</v>
      </c>
      <c r="B2104" s="39" t="s">
        <v>18</v>
      </c>
      <c r="C2104" s="31">
        <v>166630</v>
      </c>
      <c r="D2104" s="56">
        <v>11</v>
      </c>
      <c r="G2104">
        <f>_xlfn.XLOOKUP(Tanqueos[[#This Row],[PLACA]],[1]Hoja1!$A:$A,[1]Hoja1!$G:$G,0)</f>
        <v>42</v>
      </c>
      <c r="H2104" t="s">
        <v>234</v>
      </c>
    </row>
    <row r="2105" spans="1:8" ht="15" hidden="1" customHeight="1">
      <c r="A2105" s="29">
        <f ca="1">IF(Tanqueos[[#This Row],[PLACA]]="","",IF(Tanqueos[[#This Row],[FECHA]]="",NOW(),Tanqueos[[#This Row],[FECHA]]))</f>
        <v>45870.76445949074</v>
      </c>
      <c r="B2105" s="39" t="s">
        <v>28</v>
      </c>
      <c r="C2105" s="31">
        <v>223274</v>
      </c>
      <c r="D2105" s="56">
        <v>7</v>
      </c>
      <c r="G2105">
        <f>_xlfn.XLOOKUP(Tanqueos[[#This Row],[PLACA]],[1]Hoja1!$A:$A,[1]Hoja1!$G:$G,0)</f>
        <v>43</v>
      </c>
      <c r="H2105" t="s">
        <v>221</v>
      </c>
    </row>
    <row r="2106" spans="1:8" ht="15" hidden="1" customHeight="1">
      <c r="A2106" s="29">
        <f ca="1">IF(Tanqueos[[#This Row],[PLACA]]="","",IF(Tanqueos[[#This Row],[FECHA]]="",NOW(),Tanqueos[[#This Row],[FECHA]]))</f>
        <v>45870.7722931713</v>
      </c>
      <c r="B2106" s="39" t="s">
        <v>35</v>
      </c>
      <c r="C2106" s="31">
        <v>65637</v>
      </c>
      <c r="D2106" s="56">
        <v>13</v>
      </c>
      <c r="G2106">
        <f>_xlfn.XLOOKUP(Tanqueos[[#This Row],[PLACA]],[1]Hoja1!$A:$A,[1]Hoja1!$G:$G,0)</f>
        <v>35</v>
      </c>
      <c r="H2106" t="s">
        <v>240</v>
      </c>
    </row>
    <row r="2107" spans="1:8" ht="15" hidden="1" customHeight="1">
      <c r="A2107" s="29">
        <f ca="1">IF(Tanqueos[[#This Row],[PLACA]]="","",IF(Tanqueos[[#This Row],[FECHA]]="",NOW(),Tanqueos[[#This Row],[FECHA]]))</f>
        <v>45870.783921412039</v>
      </c>
      <c r="B2107" s="39" t="s">
        <v>56</v>
      </c>
      <c r="C2107" s="31">
        <v>12930</v>
      </c>
      <c r="D2107" s="56">
        <v>9</v>
      </c>
      <c r="G2107">
        <f>_xlfn.XLOOKUP(Tanqueos[[#This Row],[PLACA]],[1]Hoja1!$A:$A,[1]Hoja1!$G:$G,0)</f>
        <v>33</v>
      </c>
      <c r="H2107" t="s">
        <v>258</v>
      </c>
    </row>
    <row r="2108" spans="1:8" ht="15" hidden="1" customHeight="1">
      <c r="A2108" s="29">
        <f ca="1">IF(Tanqueos[[#This Row],[PLACA]]="","",IF(Tanqueos[[#This Row],[FECHA]]="",NOW(),Tanqueos[[#This Row],[FECHA]]))</f>
        <v>45870.790767245373</v>
      </c>
      <c r="B2108" s="39" t="s">
        <v>148</v>
      </c>
      <c r="C2108" s="31">
        <v>200415</v>
      </c>
      <c r="D2108" s="56">
        <v>21</v>
      </c>
      <c r="G2108">
        <f>_xlfn.XLOOKUP(Tanqueos[[#This Row],[PLACA]],[1]Hoja1!$A:$A,[1]Hoja1!$G:$G,0)</f>
        <v>15</v>
      </c>
      <c r="H2108" t="s">
        <v>244</v>
      </c>
    </row>
    <row r="2109" spans="1:8" ht="15" hidden="1" customHeight="1">
      <c r="A2109" s="29">
        <f ca="1">IF(Tanqueos[[#This Row],[PLACA]]="","",IF(Tanqueos[[#This Row],[FECHA]]="",NOW(),Tanqueos[[#This Row],[FECHA]]))</f>
        <v>45870.794000000002</v>
      </c>
      <c r="B2109" s="39" t="s">
        <v>10</v>
      </c>
      <c r="C2109" s="31">
        <v>148881</v>
      </c>
      <c r="D2109" s="56">
        <v>8</v>
      </c>
      <c r="G2109">
        <f>_xlfn.XLOOKUP(Tanqueos[[#This Row],[PLACA]],[1]Hoja1!$A:$A,[1]Hoja1!$G:$G,0)</f>
        <v>40</v>
      </c>
      <c r="H2109" t="s">
        <v>177</v>
      </c>
    </row>
    <row r="2110" spans="1:8" ht="15" hidden="1" customHeight="1">
      <c r="A2110" s="29">
        <f ca="1">IF(Tanqueos[[#This Row],[PLACA]]="","",IF(Tanqueos[[#This Row],[FECHA]]="",NOW(),Tanqueos[[#This Row],[FECHA]]))</f>
        <v>45870.832491550929</v>
      </c>
      <c r="B2110" s="39" t="s">
        <v>72</v>
      </c>
      <c r="C2110" s="31">
        <v>305444</v>
      </c>
      <c r="D2110" s="56">
        <v>27</v>
      </c>
      <c r="G2110">
        <f>_xlfn.XLOOKUP(Tanqueos[[#This Row],[PLACA]],[1]Hoja1!$A:$A,[1]Hoja1!$G:$G,0)</f>
        <v>30</v>
      </c>
    </row>
    <row r="2111" spans="1:8" ht="15" hidden="1" customHeight="1">
      <c r="A2111" s="29">
        <f ca="1">IF(Tanqueos[[#This Row],[PLACA]]="","",IF(Tanqueos[[#This Row],[FECHA]]="",NOW(),Tanqueos[[#This Row],[FECHA]]))</f>
        <v>45870.839866550923</v>
      </c>
      <c r="B2111" s="39" t="s">
        <v>69</v>
      </c>
      <c r="C2111" s="31">
        <v>8350</v>
      </c>
      <c r="D2111" s="56">
        <v>15</v>
      </c>
      <c r="G2111">
        <f>_xlfn.XLOOKUP(Tanqueos[[#This Row],[PLACA]],[1]Hoja1!$A:$A,[1]Hoja1!$G:$G,0)</f>
        <v>35</v>
      </c>
      <c r="H2111" t="s">
        <v>235</v>
      </c>
    </row>
    <row r="2112" spans="1:8" ht="15" hidden="1" customHeight="1">
      <c r="A2112" s="29">
        <f ca="1">IF(Tanqueos[[#This Row],[PLACA]]="","",IF(Tanqueos[[#This Row],[FECHA]]="",NOW(),Tanqueos[[#This Row],[FECHA]]))</f>
        <v>45870.844984722222</v>
      </c>
      <c r="B2112" s="39" t="s">
        <v>120</v>
      </c>
      <c r="C2112" s="31">
        <v>335219</v>
      </c>
      <c r="D2112" s="56">
        <v>15</v>
      </c>
      <c r="G2112">
        <f>_xlfn.XLOOKUP(Tanqueos[[#This Row],[PLACA]],[1]Hoja1!$A:$A,[1]Hoja1!$G:$G,0)</f>
        <v>38</v>
      </c>
      <c r="H2112" s="11" t="s">
        <v>227</v>
      </c>
    </row>
    <row r="2113" spans="1:8" ht="15" hidden="1" customHeight="1">
      <c r="A2113" s="29">
        <f ca="1">IF(Tanqueos[[#This Row],[PLACA]]="","",IF(Tanqueos[[#This Row],[FECHA]]="",NOW(),Tanqueos[[#This Row],[FECHA]]))</f>
        <v>45870.846952546293</v>
      </c>
      <c r="B2113" s="39" t="s">
        <v>15</v>
      </c>
      <c r="C2113" s="31">
        <v>190733</v>
      </c>
      <c r="D2113" s="56">
        <v>24</v>
      </c>
      <c r="G2113">
        <f>_xlfn.XLOOKUP(Tanqueos[[#This Row],[PLACA]],[1]Hoja1!$A:$A,[1]Hoja1!$G:$G,0)</f>
        <v>16</v>
      </c>
      <c r="H2113" s="11" t="s">
        <v>254</v>
      </c>
    </row>
    <row r="2114" spans="1:8" ht="15" hidden="1" customHeight="1">
      <c r="A2114" s="29">
        <f ca="1">IF(Tanqueos[[#This Row],[PLACA]]="","",IF(Tanqueos[[#This Row],[FECHA]]="",NOW(),Tanqueos[[#This Row],[FECHA]]))</f>
        <v>45870.863073726854</v>
      </c>
      <c r="B2114" s="39" t="s">
        <v>396</v>
      </c>
      <c r="C2114" s="31">
        <v>82363</v>
      </c>
      <c r="D2114" s="56">
        <v>9</v>
      </c>
      <c r="E2114" t="s">
        <v>422</v>
      </c>
      <c r="G2114">
        <f>_xlfn.XLOOKUP(Tanqueos[[#This Row],[PLACA]],[1]Hoja1!$A:$A,[1]Hoja1!$G:$G,0)</f>
        <v>42.8</v>
      </c>
      <c r="H2114" t="s">
        <v>196</v>
      </c>
    </row>
    <row r="2115" spans="1:8" ht="15" hidden="1" customHeight="1">
      <c r="A2115" s="29">
        <f ca="1">IF(Tanqueos[[#This Row],[PLACA]]="","",IF(Tanqueos[[#This Row],[FECHA]]="",NOW(),Tanqueos[[#This Row],[FECHA]]))</f>
        <v>45870.887035995373</v>
      </c>
      <c r="B2115" s="39" t="s">
        <v>26</v>
      </c>
      <c r="C2115" s="31">
        <v>632572</v>
      </c>
      <c r="D2115" s="56">
        <v>8</v>
      </c>
      <c r="G2115">
        <f>_xlfn.XLOOKUP(Tanqueos[[#This Row],[PLACA]],[1]Hoja1!$A:$A,[1]Hoja1!$G:$G,0)</f>
        <v>17</v>
      </c>
      <c r="H2115" t="s">
        <v>228</v>
      </c>
    </row>
    <row r="2116" spans="1:8" ht="15" hidden="1" customHeight="1">
      <c r="A2116" s="29">
        <f ca="1">IF(Tanqueos[[#This Row],[PLACA]]="","",IF(Tanqueos[[#This Row],[FECHA]]="",NOW(),Tanqueos[[#This Row],[FECHA]]))</f>
        <v>45871.253281249999</v>
      </c>
      <c r="B2116" s="39" t="s">
        <v>83</v>
      </c>
      <c r="C2116" s="31">
        <v>482354</v>
      </c>
      <c r="D2116" s="56">
        <v>67</v>
      </c>
      <c r="G2116">
        <f>_xlfn.XLOOKUP(Tanqueos[[#This Row],[PLACA]],[1]Hoja1!$A:$A,[1]Hoja1!$G:$G,0)</f>
        <v>12</v>
      </c>
      <c r="H2116" s="11" t="s">
        <v>249</v>
      </c>
    </row>
    <row r="2117" spans="1:8" ht="15" hidden="1" customHeight="1">
      <c r="A2117" s="29">
        <f ca="1">IF(Tanqueos[[#This Row],[PLACA]]="","",IF(Tanqueos[[#This Row],[FECHA]]="",NOW(),Tanqueos[[#This Row],[FECHA]]))</f>
        <v>45871.253281249999</v>
      </c>
      <c r="B2117" s="39" t="s">
        <v>61</v>
      </c>
      <c r="D2117" s="56">
        <v>16</v>
      </c>
      <c r="G2117">
        <f>_xlfn.XLOOKUP(Tanqueos[[#This Row],[PLACA]],[1]Hoja1!$A:$A,[1]Hoja1!$G:$G,0)</f>
        <v>29</v>
      </c>
      <c r="H2117" t="s">
        <v>182</v>
      </c>
    </row>
    <row r="2118" spans="1:8" ht="15" hidden="1" customHeight="1">
      <c r="A2118" s="29">
        <f ca="1">IF(Tanqueos[[#This Row],[PLACA]]="","",IF(Tanqueos[[#This Row],[FECHA]]="",NOW(),Tanqueos[[#This Row],[FECHA]]))</f>
        <v>45871.294965046298</v>
      </c>
      <c r="B2118" s="39" t="s">
        <v>32</v>
      </c>
      <c r="C2118" s="31">
        <v>43810</v>
      </c>
      <c r="D2118" s="56">
        <v>9</v>
      </c>
      <c r="G2118">
        <f>_xlfn.XLOOKUP(Tanqueos[[#This Row],[PLACA]],[1]Hoja1!$A:$A,[1]Hoja1!$G:$G,0)</f>
        <v>30</v>
      </c>
      <c r="H2118" t="s">
        <v>207</v>
      </c>
    </row>
    <row r="2119" spans="1:8" ht="15" hidden="1" customHeight="1">
      <c r="A2119" s="29">
        <f ca="1">IF(Tanqueos[[#This Row],[PLACA]]="","",IF(Tanqueos[[#This Row],[FECHA]]="",NOW(),Tanqueos[[#This Row],[FECHA]]))</f>
        <v>45871.354521180554</v>
      </c>
      <c r="B2119" s="39" t="s">
        <v>42</v>
      </c>
      <c r="C2119" s="31">
        <v>2404</v>
      </c>
      <c r="D2119" s="56">
        <v>13</v>
      </c>
      <c r="E2119" t="s">
        <v>218</v>
      </c>
      <c r="G2119">
        <f>_xlfn.XLOOKUP(Tanqueos[[#This Row],[PLACA]],[1]Hoja1!$A:$A,[1]Hoja1!$G:$G,0)</f>
        <v>38</v>
      </c>
      <c r="H2119" t="s">
        <v>275</v>
      </c>
    </row>
    <row r="2120" spans="1:8" ht="15" hidden="1" customHeight="1">
      <c r="A2120" s="29">
        <f ca="1">IF(Tanqueos[[#This Row],[PLACA]]="","",IF(Tanqueos[[#This Row],[FECHA]]="",NOW(),Tanqueos[[#This Row],[FECHA]]))</f>
        <v>45871.359587500003</v>
      </c>
      <c r="B2120" s="39" t="s">
        <v>29</v>
      </c>
      <c r="C2120" s="31">
        <v>416832</v>
      </c>
      <c r="D2120" s="56">
        <v>15</v>
      </c>
      <c r="G2120">
        <f>_xlfn.XLOOKUP(Tanqueos[[#This Row],[PLACA]],[1]Hoja1!$A:$A,[1]Hoja1!$G:$G,0)</f>
        <v>33</v>
      </c>
      <c r="H2120" t="s">
        <v>180</v>
      </c>
    </row>
    <row r="2121" spans="1:8" ht="15" hidden="1" customHeight="1">
      <c r="A2121" s="29">
        <f ca="1">IF(Tanqueos[[#This Row],[PLACA]]="","",IF(Tanqueos[[#This Row],[FECHA]]="",NOW(),Tanqueos[[#This Row],[FECHA]]))</f>
        <v>45871.406984953705</v>
      </c>
      <c r="B2121" s="39" t="s">
        <v>70</v>
      </c>
      <c r="C2121" s="31">
        <v>240592</v>
      </c>
      <c r="D2121" s="56">
        <v>5</v>
      </c>
      <c r="E2121" t="s">
        <v>423</v>
      </c>
      <c r="G2121">
        <f>_xlfn.XLOOKUP(Tanqueos[[#This Row],[PLACA]],[1]Hoja1!$A:$A,[1]Hoja1!$G:$G,0)</f>
        <v>33</v>
      </c>
      <c r="H2121" t="s">
        <v>247</v>
      </c>
    </row>
    <row r="2122" spans="1:8" ht="15" hidden="1" customHeight="1">
      <c r="A2122" s="29">
        <f ca="1">IF(Tanqueos[[#This Row],[PLACA]]="","",IF(Tanqueos[[#This Row],[FECHA]]="",NOW(),Tanqueos[[#This Row],[FECHA]]))</f>
        <v>45871.40847303241</v>
      </c>
      <c r="B2122" s="39" t="s">
        <v>137</v>
      </c>
      <c r="C2122" s="31">
        <v>78003</v>
      </c>
      <c r="D2122" s="56">
        <v>5</v>
      </c>
      <c r="G2122">
        <f>_xlfn.XLOOKUP(Tanqueos[[#This Row],[PLACA]],[1]Hoja1!$A:$A,[1]Hoja1!$G:$G,0)</f>
        <v>33</v>
      </c>
      <c r="H2122" s="11" t="s">
        <v>262</v>
      </c>
    </row>
    <row r="2123" spans="1:8" ht="15" hidden="1" customHeight="1">
      <c r="A2123" s="29">
        <f ca="1">IF(Tanqueos[[#This Row],[PLACA]]="","",IF(Tanqueos[[#This Row],[FECHA]]="",NOW(),Tanqueos[[#This Row],[FECHA]]))</f>
        <v>45871.419531134263</v>
      </c>
      <c r="B2123" s="39" t="s">
        <v>20</v>
      </c>
      <c r="C2123" s="31">
        <v>209527</v>
      </c>
      <c r="D2123" s="56">
        <v>9</v>
      </c>
      <c r="G2123">
        <f>_xlfn.XLOOKUP(Tanqueos[[#This Row],[PLACA]],[1]Hoja1!$A:$A,[1]Hoja1!$G:$G,0)</f>
        <v>26</v>
      </c>
      <c r="H2123" s="11" t="s">
        <v>255</v>
      </c>
    </row>
    <row r="2124" spans="1:8" ht="15" hidden="1" customHeight="1">
      <c r="A2124" s="29">
        <f ca="1">IF(Tanqueos[[#This Row],[PLACA]]="","",IF(Tanqueos[[#This Row],[FECHA]]="",NOW(),Tanqueos[[#This Row],[FECHA]]))</f>
        <v>45871.491164699073</v>
      </c>
      <c r="B2124" s="39" t="s">
        <v>45</v>
      </c>
      <c r="C2124" s="31">
        <v>170800</v>
      </c>
      <c r="D2124" s="56">
        <v>8</v>
      </c>
      <c r="G2124">
        <f>_xlfn.XLOOKUP(Tanqueos[[#This Row],[PLACA]],[1]Hoja1!$A:$A,[1]Hoja1!$G:$G,0)</f>
        <v>29</v>
      </c>
      <c r="H2124" t="s">
        <v>197</v>
      </c>
    </row>
    <row r="2125" spans="1:8" ht="15" hidden="1" customHeight="1">
      <c r="A2125" s="29">
        <f ca="1">IF(Tanqueos[[#This Row],[PLACA]]="","",IF(Tanqueos[[#This Row],[FECHA]]="",NOW(),Tanqueos[[#This Row],[FECHA]]))</f>
        <v>45871.498839930558</v>
      </c>
      <c r="B2125" s="39" t="s">
        <v>17</v>
      </c>
      <c r="C2125" s="31">
        <v>651985</v>
      </c>
      <c r="D2125" s="56">
        <v>30</v>
      </c>
      <c r="G2125">
        <f>_xlfn.XLOOKUP(Tanqueos[[#This Row],[PLACA]],[1]Hoja1!$A:$A,[1]Hoja1!$G:$G,0)</f>
        <v>14</v>
      </c>
      <c r="H2125" t="s">
        <v>181</v>
      </c>
    </row>
    <row r="2126" spans="1:8" ht="15" hidden="1" customHeight="1">
      <c r="A2126" s="29">
        <f ca="1">IF(Tanqueos[[#This Row],[PLACA]]="","",IF(Tanqueos[[#This Row],[FECHA]]="",NOW(),Tanqueos[[#This Row],[FECHA]]))</f>
        <v>45871.507101736112</v>
      </c>
      <c r="B2126" s="39" t="s">
        <v>40</v>
      </c>
      <c r="C2126" s="31">
        <v>146072</v>
      </c>
      <c r="D2126" s="56">
        <v>5</v>
      </c>
      <c r="E2126" t="s">
        <v>424</v>
      </c>
      <c r="G2126">
        <f>_xlfn.XLOOKUP(Tanqueos[[#This Row],[PLACA]],[1]Hoja1!$A:$A,[1]Hoja1!$G:$G,0)</f>
        <v>33</v>
      </c>
      <c r="H2126" s="11" t="s">
        <v>256</v>
      </c>
    </row>
    <row r="2127" spans="1:8" ht="15" hidden="1" customHeight="1">
      <c r="A2127" s="29">
        <f ca="1">IF(Tanqueos[[#This Row],[PLACA]]="","",IF(Tanqueos[[#This Row],[FECHA]]="",NOW(),Tanqueos[[#This Row],[FECHA]]))</f>
        <v>45871.509765740739</v>
      </c>
      <c r="B2127" s="39" t="s">
        <v>35</v>
      </c>
      <c r="C2127" s="31">
        <v>65878</v>
      </c>
      <c r="D2127" s="56">
        <v>7</v>
      </c>
      <c r="G2127">
        <f>_xlfn.XLOOKUP(Tanqueos[[#This Row],[PLACA]],[1]Hoja1!$A:$A,[1]Hoja1!$G:$G,0)</f>
        <v>35</v>
      </c>
      <c r="H2127" t="s">
        <v>301</v>
      </c>
    </row>
    <row r="2128" spans="1:8" ht="15" hidden="1" customHeight="1">
      <c r="A2128" s="29">
        <f ca="1">IF(Tanqueos[[#This Row],[PLACA]]="","",IF(Tanqueos[[#This Row],[FECHA]]="",NOW(),Tanqueos[[#This Row],[FECHA]]))</f>
        <v>45871.514043518517</v>
      </c>
      <c r="B2128" s="39" t="s">
        <v>282</v>
      </c>
      <c r="C2128" s="31">
        <v>162123</v>
      </c>
      <c r="D2128" s="56">
        <v>8</v>
      </c>
      <c r="G2128">
        <f>_xlfn.XLOOKUP(Tanqueos[[#This Row],[PLACA]],[1]Hoja1!$A:$A,[1]Hoja1!$G:$G,0)</f>
        <v>38</v>
      </c>
      <c r="H2128" t="s">
        <v>313</v>
      </c>
    </row>
    <row r="2129" spans="1:8" ht="15" hidden="1" customHeight="1">
      <c r="A2129" s="29">
        <f ca="1">IF(Tanqueos[[#This Row],[PLACA]]="","",IF(Tanqueos[[#This Row],[FECHA]]="",NOW(),Tanqueos[[#This Row],[FECHA]]))</f>
        <v>45871.559338541665</v>
      </c>
      <c r="B2129" s="39" t="s">
        <v>281</v>
      </c>
      <c r="C2129" s="31">
        <v>66128</v>
      </c>
      <c r="D2129" s="56">
        <v>8</v>
      </c>
      <c r="G2129">
        <f>_xlfn.XLOOKUP(Tanqueos[[#This Row],[PLACA]],[1]Hoja1!$A:$A,[1]Hoja1!$G:$G,0)</f>
        <v>33</v>
      </c>
      <c r="H2129" t="s">
        <v>199</v>
      </c>
    </row>
    <row r="2130" spans="1:8" ht="15" customHeight="1">
      <c r="A2130" s="29">
        <f ca="1">IF(Tanqueos[[#This Row],[PLACA]]="","",IF(Tanqueos[[#This Row],[FECHA]]="",NOW(),Tanqueos[[#This Row],[FECHA]]))</f>
        <v>45871.560302546299</v>
      </c>
      <c r="B2130" s="39" t="s">
        <v>49</v>
      </c>
      <c r="C2130" s="31">
        <v>60716</v>
      </c>
      <c r="D2130" s="56">
        <v>12</v>
      </c>
      <c r="G2130">
        <f>_xlfn.XLOOKUP(Tanqueos[[#This Row],[PLACA]],[1]Hoja1!$A:$A,[1]Hoja1!$G:$G,0)</f>
        <v>35</v>
      </c>
      <c r="H2130" t="s">
        <v>239</v>
      </c>
    </row>
    <row r="2131" spans="1:8" ht="15" hidden="1" customHeight="1">
      <c r="A2131" s="29">
        <f ca="1">IF(Tanqueos[[#This Row],[PLACA]]="","",IF(Tanqueos[[#This Row],[FECHA]]="",NOW(),Tanqueos[[#This Row],[FECHA]]))</f>
        <v>45871.571761574072</v>
      </c>
      <c r="B2131" s="39" t="s">
        <v>392</v>
      </c>
      <c r="C2131" s="31">
        <v>43962</v>
      </c>
      <c r="D2131" s="56">
        <v>10</v>
      </c>
      <c r="G2131">
        <f>_xlfn.XLOOKUP(Tanqueos[[#This Row],[PLACA]],[1]Hoja1!$A:$A,[1]Hoja1!$G:$G,0)</f>
        <v>42.8</v>
      </c>
      <c r="H2131" t="s">
        <v>224</v>
      </c>
    </row>
    <row r="2132" spans="1:8" ht="15" hidden="1" customHeight="1">
      <c r="A2132" s="29">
        <f ca="1">IF(Tanqueos[[#This Row],[PLACA]]="","",IF(Tanqueos[[#This Row],[FECHA]]="",NOW(),Tanqueos[[#This Row],[FECHA]]))</f>
        <v>45871.591435532406</v>
      </c>
      <c r="B2132" s="39" t="s">
        <v>184</v>
      </c>
      <c r="C2132" s="31">
        <v>51636</v>
      </c>
      <c r="D2132" s="56">
        <v>8</v>
      </c>
      <c r="G2132">
        <f>_xlfn.XLOOKUP(Tanqueos[[#This Row],[PLACA]],[1]Hoja1!$A:$A,[1]Hoja1!$G:$G,0)</f>
        <v>33</v>
      </c>
      <c r="H2132" t="s">
        <v>250</v>
      </c>
    </row>
    <row r="2133" spans="1:8" ht="15" hidden="1" customHeight="1">
      <c r="A2133" s="29">
        <f ca="1">IF(Tanqueos[[#This Row],[PLACA]]="","",IF(Tanqueos[[#This Row],[FECHA]]="",NOW(),Tanqueos[[#This Row],[FECHA]]))</f>
        <v>45871.60391863426</v>
      </c>
      <c r="B2133" s="39" t="s">
        <v>15</v>
      </c>
      <c r="C2133" s="31">
        <v>191215</v>
      </c>
      <c r="D2133" s="56">
        <v>31</v>
      </c>
      <c r="G2133">
        <f>_xlfn.XLOOKUP(Tanqueos[[#This Row],[PLACA]],[1]Hoja1!$A:$A,[1]Hoja1!$G:$G,0)</f>
        <v>16</v>
      </c>
      <c r="H2133" s="11" t="s">
        <v>254</v>
      </c>
    </row>
    <row r="2134" spans="1:8" ht="15" hidden="1" customHeight="1">
      <c r="A2134" s="29">
        <f ca="1">IF(Tanqueos[[#This Row],[PLACA]]="","",IF(Tanqueos[[#This Row],[FECHA]]="",NOW(),Tanqueos[[#This Row],[FECHA]]))</f>
        <v>45871.606926157408</v>
      </c>
      <c r="B2134" s="39" t="s">
        <v>425</v>
      </c>
      <c r="C2134" s="31">
        <v>91815</v>
      </c>
      <c r="D2134" s="56">
        <v>10.220000000000001</v>
      </c>
      <c r="E2134" t="s">
        <v>272</v>
      </c>
      <c r="G2134">
        <f>_xlfn.XLOOKUP(Tanqueos[[#This Row],[PLACA]],[1]Hoja1!$A:$A,[1]Hoja1!$G:$G,0)</f>
        <v>33.299999999999997</v>
      </c>
      <c r="H2134" t="s">
        <v>292</v>
      </c>
    </row>
    <row r="2135" spans="1:8" ht="15" hidden="1" customHeight="1">
      <c r="A2135" s="29">
        <f ca="1">IF(Tanqueos[[#This Row],[PLACA]]="","",IF(Tanqueos[[#This Row],[FECHA]]="",NOW(),Tanqueos[[#This Row],[FECHA]]))</f>
        <v>45871.686773148147</v>
      </c>
      <c r="B2135" s="39" t="s">
        <v>21</v>
      </c>
      <c r="C2135" s="31">
        <v>68033</v>
      </c>
      <c r="D2135" s="56">
        <v>11</v>
      </c>
      <c r="G2135">
        <f>_xlfn.XLOOKUP(Tanqueos[[#This Row],[PLACA]],[1]Hoja1!$A:$A,[1]Hoja1!$G:$G,0)</f>
        <v>33</v>
      </c>
      <c r="H2135" t="s">
        <v>193</v>
      </c>
    </row>
    <row r="2136" spans="1:8" ht="15" hidden="1" customHeight="1">
      <c r="A2136" s="29">
        <f ca="1">IF(Tanqueos[[#This Row],[PLACA]]="","",IF(Tanqueos[[#This Row],[FECHA]]="",NOW(),Tanqueos[[#This Row],[FECHA]]))</f>
        <v>45871.69339803241</v>
      </c>
      <c r="B2136" s="39" t="s">
        <v>93</v>
      </c>
      <c r="C2136" s="31">
        <v>412461</v>
      </c>
      <c r="D2136" s="56">
        <v>6</v>
      </c>
      <c r="E2136" t="s">
        <v>426</v>
      </c>
      <c r="G2136">
        <f>_xlfn.XLOOKUP(Tanqueos[[#This Row],[PLACA]],[1]Hoja1!$A:$A,[1]Hoja1!$G:$G,0)</f>
        <v>30</v>
      </c>
      <c r="H2136" t="s">
        <v>203</v>
      </c>
    </row>
    <row r="2137" spans="1:8" ht="15" hidden="1" customHeight="1">
      <c r="A2137" s="29">
        <f ca="1">IF(Tanqueos[[#This Row],[PLACA]]="","",IF(Tanqueos[[#This Row],[FECHA]]="",NOW(),Tanqueos[[#This Row],[FECHA]]))</f>
        <v>45871.728158564816</v>
      </c>
      <c r="B2137" s="39" t="s">
        <v>28</v>
      </c>
      <c r="C2137" s="31">
        <v>223579</v>
      </c>
      <c r="D2137" s="56">
        <v>8</v>
      </c>
      <c r="G2137">
        <f>_xlfn.XLOOKUP(Tanqueos[[#This Row],[PLACA]],[1]Hoja1!$A:$A,[1]Hoja1!$G:$G,0)</f>
        <v>43</v>
      </c>
      <c r="H2137" t="s">
        <v>221</v>
      </c>
    </row>
    <row r="2138" spans="1:8" ht="15" hidden="1" customHeight="1">
      <c r="A2138" s="29">
        <f ca="1">IF(Tanqueos[[#This Row],[PLACA]]="","",IF(Tanqueos[[#This Row],[FECHA]]="",NOW(),Tanqueos[[#This Row],[FECHA]]))</f>
        <v>45871.841361458333</v>
      </c>
      <c r="B2138" s="39" t="s">
        <v>18</v>
      </c>
      <c r="C2138" s="31">
        <v>166975</v>
      </c>
      <c r="D2138" s="56">
        <v>9</v>
      </c>
      <c r="G2138">
        <f>_xlfn.XLOOKUP(Tanqueos[[#This Row],[PLACA]],[1]Hoja1!$A:$A,[1]Hoja1!$G:$G,0)</f>
        <v>42</v>
      </c>
      <c r="H2138" t="s">
        <v>268</v>
      </c>
    </row>
    <row r="2139" spans="1:8" ht="15" hidden="1" customHeight="1">
      <c r="A2139" s="29">
        <f ca="1">IF(Tanqueos[[#This Row],[PLACA]]="","",IF(Tanqueos[[#This Row],[FECHA]]="",NOW(),Tanqueos[[#This Row],[FECHA]]))</f>
        <v>45871.843764120371</v>
      </c>
      <c r="B2139" s="39" t="s">
        <v>394</v>
      </c>
      <c r="C2139" s="31">
        <v>31403</v>
      </c>
      <c r="D2139" s="56">
        <v>15</v>
      </c>
      <c r="G2139">
        <f>_xlfn.XLOOKUP(Tanqueos[[#This Row],[PLACA]],[1]Hoja1!$A:$A,[1]Hoja1!$G:$G,0)</f>
        <v>38</v>
      </c>
      <c r="H2139" t="s">
        <v>419</v>
      </c>
    </row>
    <row r="2140" spans="1:8" ht="15" hidden="1" customHeight="1">
      <c r="A2140" s="29">
        <f ca="1">IF(Tanqueos[[#This Row],[PLACA]]="","",IF(Tanqueos[[#This Row],[FECHA]]="",NOW(),Tanqueos[[#This Row],[FECHA]]))</f>
        <v>45871.862435532406</v>
      </c>
      <c r="B2140" s="39" t="s">
        <v>137</v>
      </c>
      <c r="C2140" s="31">
        <v>78096</v>
      </c>
      <c r="D2140" s="56">
        <v>6</v>
      </c>
      <c r="E2140" t="s">
        <v>427</v>
      </c>
      <c r="G2140">
        <f>_xlfn.XLOOKUP(Tanqueos[[#This Row],[PLACA]],[1]Hoja1!$A:$A,[1]Hoja1!$G:$G,0)</f>
        <v>33</v>
      </c>
      <c r="H2140" s="11" t="s">
        <v>262</v>
      </c>
    </row>
    <row r="2141" spans="1:8" ht="15" hidden="1" customHeight="1">
      <c r="A2141" s="29">
        <v>45872</v>
      </c>
      <c r="B2141" s="39" t="s">
        <v>232</v>
      </c>
      <c r="C2141" s="31">
        <v>346706</v>
      </c>
      <c r="D2141" s="56">
        <v>18</v>
      </c>
      <c r="G2141">
        <f>_xlfn.XLOOKUP(Tanqueos[[#This Row],[PLACA]],[1]Hoja1!$A:$A,[1]Hoja1!$G:$G,0)</f>
        <v>33</v>
      </c>
      <c r="H2141" t="s">
        <v>289</v>
      </c>
    </row>
    <row r="2142" spans="1:8" ht="15" hidden="1" customHeight="1">
      <c r="A2142" s="29">
        <v>45872</v>
      </c>
      <c r="B2142" s="39" t="s">
        <v>83</v>
      </c>
      <c r="C2142" s="31">
        <v>482354</v>
      </c>
      <c r="D2142" s="56">
        <v>67</v>
      </c>
      <c r="G2142">
        <f>_xlfn.XLOOKUP(Tanqueos[[#This Row],[PLACA]],[1]Hoja1!$A:$A,[1]Hoja1!$G:$G,0)</f>
        <v>12</v>
      </c>
      <c r="H2142" t="s">
        <v>231</v>
      </c>
    </row>
    <row r="2143" spans="1:8" ht="15" hidden="1" customHeight="1">
      <c r="A2143" s="29">
        <v>45872</v>
      </c>
      <c r="B2143" s="39" t="s">
        <v>134</v>
      </c>
      <c r="C2143" s="31">
        <v>439978</v>
      </c>
      <c r="D2143" s="56">
        <v>67</v>
      </c>
      <c r="G2143">
        <f>_xlfn.XLOOKUP(Tanqueos[[#This Row],[PLACA]],[1]Hoja1!$A:$A,[1]Hoja1!$G:$G,0)</f>
        <v>12</v>
      </c>
      <c r="H2143" s="11" t="s">
        <v>249</v>
      </c>
    </row>
    <row r="2144" spans="1:8" ht="15" hidden="1" customHeight="1">
      <c r="A2144" s="29">
        <v>45872</v>
      </c>
      <c r="B2144" s="39" t="s">
        <v>306</v>
      </c>
      <c r="C2144" s="31">
        <v>114134</v>
      </c>
      <c r="D2144" s="56">
        <v>20</v>
      </c>
      <c r="G2144">
        <f>_xlfn.XLOOKUP(Tanqueos[[#This Row],[PLACA]],[1]Hoja1!$A:$A,[1]Hoja1!$G:$G,0)</f>
        <v>33</v>
      </c>
      <c r="H2144" t="s">
        <v>428</v>
      </c>
    </row>
    <row r="2145" spans="1:8" ht="15" hidden="1" customHeight="1">
      <c r="A2145" s="29">
        <v>45872</v>
      </c>
      <c r="B2145" s="39" t="s">
        <v>15</v>
      </c>
      <c r="C2145" s="31">
        <v>191645</v>
      </c>
      <c r="D2145" s="56">
        <v>28</v>
      </c>
      <c r="G2145">
        <f>_xlfn.XLOOKUP(Tanqueos[[#This Row],[PLACA]],[1]Hoja1!$A:$A,[1]Hoja1!$G:$G,0)</f>
        <v>16</v>
      </c>
      <c r="H2145" s="11" t="s">
        <v>254</v>
      </c>
    </row>
    <row r="2146" spans="1:8" ht="15" hidden="1" customHeight="1">
      <c r="A2146" s="29">
        <v>45872</v>
      </c>
      <c r="B2146" s="39" t="s">
        <v>148</v>
      </c>
      <c r="C2146" s="31">
        <v>200859</v>
      </c>
      <c r="D2146" s="56">
        <v>32</v>
      </c>
      <c r="G2146">
        <f>_xlfn.XLOOKUP(Tanqueos[[#This Row],[PLACA]],[1]Hoja1!$A:$A,[1]Hoja1!$G:$G,0)</f>
        <v>15</v>
      </c>
      <c r="H2146" s="11" t="s">
        <v>257</v>
      </c>
    </row>
    <row r="2147" spans="1:8" ht="15" hidden="1" customHeight="1">
      <c r="A2147" s="29">
        <v>45872</v>
      </c>
      <c r="B2147" s="39" t="s">
        <v>282</v>
      </c>
      <c r="C2147" s="31">
        <v>161832</v>
      </c>
      <c r="D2147" s="56">
        <v>8</v>
      </c>
      <c r="G2147">
        <f>_xlfn.XLOOKUP(Tanqueos[[#This Row],[PLACA]],[1]Hoja1!$A:$A,[1]Hoja1!$G:$G,0)</f>
        <v>38</v>
      </c>
      <c r="H2147" t="s">
        <v>313</v>
      </c>
    </row>
    <row r="2148" spans="1:8" ht="15" hidden="1" customHeight="1">
      <c r="A2148" s="29">
        <v>45872</v>
      </c>
      <c r="B2148" s="39" t="s">
        <v>148</v>
      </c>
      <c r="D2148" s="56">
        <v>30</v>
      </c>
      <c r="G2148">
        <f>_xlfn.XLOOKUP(Tanqueos[[#This Row],[PLACA]],[1]Hoja1!$A:$A,[1]Hoja1!$G:$G,0)</f>
        <v>15</v>
      </c>
      <c r="H2148" s="11" t="s">
        <v>257</v>
      </c>
    </row>
    <row r="2149" spans="1:8" ht="15" hidden="1" customHeight="1">
      <c r="A2149" s="29">
        <v>45872</v>
      </c>
      <c r="B2149" s="39" t="s">
        <v>63</v>
      </c>
      <c r="C2149" s="31">
        <v>17686</v>
      </c>
      <c r="D2149" s="56">
        <v>11</v>
      </c>
      <c r="G2149">
        <f>_xlfn.XLOOKUP(Tanqueos[[#This Row],[PLACA]],[1]Hoja1!$A:$A,[1]Hoja1!$G:$G,0)</f>
        <v>38</v>
      </c>
      <c r="H2149" s="11" t="s">
        <v>230</v>
      </c>
    </row>
    <row r="2150" spans="1:8" ht="15" hidden="1" customHeight="1">
      <c r="A2150" s="29">
        <v>45872</v>
      </c>
      <c r="B2150" s="39" t="s">
        <v>114</v>
      </c>
      <c r="C2150" s="31">
        <v>441563</v>
      </c>
      <c r="D2150" s="56">
        <v>8</v>
      </c>
      <c r="G2150">
        <f>_xlfn.XLOOKUP(Tanqueos[[#This Row],[PLACA]],[1]Hoja1!$A:$A,[1]Hoja1!$G:$G,0)</f>
        <v>33</v>
      </c>
      <c r="H2150" s="11" t="s">
        <v>264</v>
      </c>
    </row>
    <row r="2151" spans="1:8" ht="15" hidden="1" customHeight="1">
      <c r="A2151" s="29">
        <v>45872</v>
      </c>
      <c r="B2151" s="39" t="s">
        <v>15</v>
      </c>
      <c r="C2151" s="31">
        <v>192081</v>
      </c>
      <c r="D2151" s="56">
        <v>29</v>
      </c>
      <c r="G2151">
        <f>_xlfn.XLOOKUP(Tanqueos[[#This Row],[PLACA]],[1]Hoja1!$A:$A,[1]Hoja1!$G:$G,0)</f>
        <v>16</v>
      </c>
      <c r="H2151" t="s">
        <v>237</v>
      </c>
    </row>
    <row r="2152" spans="1:8" ht="15" hidden="1" customHeight="1">
      <c r="A2152" s="29">
        <f ca="1">IF(Tanqueos[[#This Row],[PLACA]]="","",IF(Tanqueos[[#This Row],[FECHA]]="",NOW(),Tanqueos[[#This Row],[FECHA]]))</f>
        <v>45873.19871261574</v>
      </c>
      <c r="B2152" s="39" t="s">
        <v>62</v>
      </c>
      <c r="C2152" s="31">
        <v>205897</v>
      </c>
      <c r="D2152" s="56">
        <v>9</v>
      </c>
      <c r="G2152">
        <f>_xlfn.XLOOKUP(Tanqueos[[#This Row],[PLACA]],[1]Hoja1!$A:$A,[1]Hoja1!$G:$G,0)</f>
        <v>39</v>
      </c>
      <c r="H2152" t="s">
        <v>234</v>
      </c>
    </row>
    <row r="2153" spans="1:8" ht="15" hidden="1" customHeight="1">
      <c r="A2153" s="29">
        <f ca="1">IF(Tanqueos[[#This Row],[PLACA]]="","",IF(Tanqueos[[#This Row],[FECHA]]="",NOW(),Tanqueos[[#This Row],[FECHA]]))</f>
        <v>45873.258579861111</v>
      </c>
      <c r="B2153" s="39" t="s">
        <v>411</v>
      </c>
      <c r="C2153" s="31">
        <v>173765</v>
      </c>
      <c r="D2153" s="56">
        <v>12</v>
      </c>
      <c r="G2153">
        <f>_xlfn.XLOOKUP(Tanqueos[[#This Row],[PLACA]],[1]Hoja1!$A:$A,[1]Hoja1!$G:$G,0)</f>
        <v>33.299999999999997</v>
      </c>
      <c r="H2153" s="11" t="s">
        <v>256</v>
      </c>
    </row>
    <row r="2154" spans="1:8" ht="15" hidden="1" customHeight="1">
      <c r="A2154" s="29">
        <f ca="1">IF(Tanqueos[[#This Row],[PLACA]]="","",IF(Tanqueos[[#This Row],[FECHA]]="",NOW(),Tanqueos[[#This Row],[FECHA]]))</f>
        <v>45873.266910532409</v>
      </c>
      <c r="B2154" s="39" t="s">
        <v>55</v>
      </c>
      <c r="C2154" s="31">
        <v>205579</v>
      </c>
      <c r="D2154" s="56">
        <v>16</v>
      </c>
      <c r="G2154">
        <f>_xlfn.XLOOKUP(Tanqueos[[#This Row],[PLACA]],[1]Hoja1!$A:$A,[1]Hoja1!$G:$G,0)</f>
        <v>38</v>
      </c>
      <c r="H2154" t="s">
        <v>265</v>
      </c>
    </row>
    <row r="2155" spans="1:8" ht="15" hidden="1" customHeight="1">
      <c r="A2155" s="29">
        <f ca="1">IF(Tanqueos[[#This Row],[PLACA]]="","",IF(Tanqueos[[#This Row],[FECHA]]="",NOW(),Tanqueos[[#This Row],[FECHA]]))</f>
        <v>45873.27350520833</v>
      </c>
      <c r="B2155" s="39" t="s">
        <v>83</v>
      </c>
      <c r="C2155" s="31">
        <v>482354</v>
      </c>
      <c r="D2155" s="56">
        <v>67</v>
      </c>
      <c r="G2155">
        <f>_xlfn.XLOOKUP(Tanqueos[[#This Row],[PLACA]],[1]Hoja1!$A:$A,[1]Hoja1!$G:$G,0)</f>
        <v>12</v>
      </c>
      <c r="H2155" t="s">
        <v>179</v>
      </c>
    </row>
    <row r="2156" spans="1:8" ht="15" hidden="1" customHeight="1">
      <c r="A2156" s="29">
        <f ca="1">IF(Tanqueos[[#This Row],[PLACA]]="","",IF(Tanqueos[[#This Row],[FECHA]]="",NOW(),Tanqueos[[#This Row],[FECHA]]))</f>
        <v>45873.282817476851</v>
      </c>
      <c r="B2156" s="39" t="s">
        <v>156</v>
      </c>
      <c r="C2156" s="31">
        <v>108828</v>
      </c>
      <c r="D2156" s="56">
        <v>11</v>
      </c>
      <c r="G2156">
        <f>_xlfn.XLOOKUP(Tanqueos[[#This Row],[PLACA]],[1]Hoja1!$A:$A,[1]Hoja1!$G:$G,0)</f>
        <v>35</v>
      </c>
      <c r="H2156" t="s">
        <v>253</v>
      </c>
    </row>
    <row r="2157" spans="1:8" ht="15" hidden="1" customHeight="1">
      <c r="A2157" s="29">
        <f ca="1">IF(Tanqueos[[#This Row],[PLACA]]="","",IF(Tanqueos[[#This Row],[FECHA]]="",NOW(),Tanqueos[[#This Row],[FECHA]]))</f>
        <v>45873.283819791664</v>
      </c>
      <c r="B2157" s="39" t="s">
        <v>11</v>
      </c>
      <c r="C2157" s="31">
        <v>59664</v>
      </c>
      <c r="D2157" s="56">
        <v>6</v>
      </c>
      <c r="G2157">
        <f>_xlfn.XLOOKUP(Tanqueos[[#This Row],[PLACA]],[1]Hoja1!$A:$A,[1]Hoja1!$G:$G,0)</f>
        <v>35</v>
      </c>
      <c r="H2157" t="s">
        <v>248</v>
      </c>
    </row>
    <row r="2158" spans="1:8" ht="15" hidden="1" customHeight="1">
      <c r="A2158" s="29">
        <f ca="1">IF(Tanqueos[[#This Row],[PLACA]]="","",IF(Tanqueos[[#This Row],[FECHA]]="",NOW(),Tanqueos[[#This Row],[FECHA]]))</f>
        <v>45873.296703819447</v>
      </c>
      <c r="B2158" s="39" t="s">
        <v>40</v>
      </c>
      <c r="C2158" s="31">
        <v>146247</v>
      </c>
      <c r="D2158" s="56">
        <v>7</v>
      </c>
      <c r="G2158">
        <f>_xlfn.XLOOKUP(Tanqueos[[#This Row],[PLACA]],[1]Hoja1!$A:$A,[1]Hoja1!$G:$G,0)</f>
        <v>33</v>
      </c>
      <c r="H2158" s="11" t="s">
        <v>259</v>
      </c>
    </row>
    <row r="2159" spans="1:8" ht="15" hidden="1" customHeight="1">
      <c r="A2159" s="29">
        <f ca="1">IF(Tanqueos[[#This Row],[PLACA]]="","",IF(Tanqueos[[#This Row],[FECHA]]="",NOW(),Tanqueos[[#This Row],[FECHA]]))</f>
        <v>45873.32107824074</v>
      </c>
      <c r="B2159" s="39" t="s">
        <v>34</v>
      </c>
      <c r="C2159" s="31">
        <v>25501</v>
      </c>
      <c r="D2159" s="56">
        <v>11</v>
      </c>
      <c r="G2159">
        <f>_xlfn.XLOOKUP(Tanqueos[[#This Row],[PLACA]],[1]Hoja1!$A:$A,[1]Hoja1!$G:$G,0)</f>
        <v>38</v>
      </c>
      <c r="H2159" t="s">
        <v>202</v>
      </c>
    </row>
    <row r="2160" spans="1:8" ht="15" hidden="1" customHeight="1">
      <c r="A2160" s="29">
        <f ca="1">IF(Tanqueos[[#This Row],[PLACA]]="","",IF(Tanqueos[[#This Row],[FECHA]]="",NOW(),Tanqueos[[#This Row],[FECHA]]))</f>
        <v>45873.322685763887</v>
      </c>
      <c r="B2160" s="39" t="s">
        <v>29</v>
      </c>
      <c r="C2160" s="31">
        <v>416832</v>
      </c>
      <c r="D2160" s="56">
        <v>15</v>
      </c>
      <c r="G2160">
        <f>_xlfn.XLOOKUP(Tanqueos[[#This Row],[PLACA]],[1]Hoja1!$A:$A,[1]Hoja1!$G:$G,0)</f>
        <v>33</v>
      </c>
      <c r="H2160" t="s">
        <v>250</v>
      </c>
    </row>
    <row r="2161" spans="1:8" ht="15" hidden="1" customHeight="1">
      <c r="A2161" s="29">
        <f ca="1">IF(Tanqueos[[#This Row],[PLACA]]="","",IF(Tanqueos[[#This Row],[FECHA]]="",NOW(),Tanqueos[[#This Row],[FECHA]]))</f>
        <v>45873.323444444446</v>
      </c>
      <c r="B2161" s="39" t="s">
        <v>17</v>
      </c>
      <c r="C2161" s="31">
        <v>652478</v>
      </c>
      <c r="D2161" s="56">
        <v>35</v>
      </c>
      <c r="G2161">
        <f>_xlfn.XLOOKUP(Tanqueos[[#This Row],[PLACA]],[1]Hoja1!$A:$A,[1]Hoja1!$G:$G,0)</f>
        <v>14</v>
      </c>
      <c r="H2161" t="s">
        <v>280</v>
      </c>
    </row>
    <row r="2162" spans="1:8" ht="15" hidden="1" customHeight="1">
      <c r="A2162" s="29">
        <f ca="1">IF(Tanqueos[[#This Row],[PLACA]]="","",IF(Tanqueos[[#This Row],[FECHA]]="",NOW(),Tanqueos[[#This Row],[FECHA]]))</f>
        <v>45873.325431249999</v>
      </c>
      <c r="B2162" s="39" t="s">
        <v>20</v>
      </c>
      <c r="C2162" s="31">
        <v>209665</v>
      </c>
      <c r="D2162" s="56">
        <v>7</v>
      </c>
      <c r="E2162" s="31"/>
      <c r="G2162">
        <f>_xlfn.XLOOKUP(Tanqueos[[#This Row],[PLACA]],[1]Hoja1!$A:$A,[1]Hoja1!$G:$G,0)</f>
        <v>26</v>
      </c>
      <c r="H2162" s="11" t="s">
        <v>255</v>
      </c>
    </row>
    <row r="2163" spans="1:8" ht="15" hidden="1" customHeight="1">
      <c r="A2163" s="29">
        <f ca="1">IF(Tanqueos[[#This Row],[PLACA]]="","",IF(Tanqueos[[#This Row],[FECHA]]="",NOW(),Tanqueos[[#This Row],[FECHA]]))</f>
        <v>45873.345037847219</v>
      </c>
      <c r="B2163" s="39" t="s">
        <v>27</v>
      </c>
      <c r="C2163" s="31">
        <v>201884</v>
      </c>
      <c r="D2163" s="56">
        <v>7</v>
      </c>
      <c r="G2163">
        <f>_xlfn.XLOOKUP(Tanqueos[[#This Row],[PLACA]],[1]Hoja1!$A:$A,[1]Hoja1!$G:$G,0)</f>
        <v>35</v>
      </c>
      <c r="H2163" t="s">
        <v>261</v>
      </c>
    </row>
    <row r="2164" spans="1:8" ht="15" hidden="1" customHeight="1">
      <c r="A2164" s="29">
        <f ca="1">IF(Tanqueos[[#This Row],[PLACA]]="","",IF(Tanqueos[[#This Row],[FECHA]]="",NOW(),Tanqueos[[#This Row],[FECHA]]))</f>
        <v>45873.346418171299</v>
      </c>
      <c r="B2164" s="39" t="s">
        <v>36</v>
      </c>
      <c r="C2164" s="31">
        <v>97625</v>
      </c>
      <c r="D2164" s="56">
        <v>7</v>
      </c>
      <c r="G2164">
        <f>_xlfn.XLOOKUP(Tanqueos[[#This Row],[PLACA]],[1]Hoja1!$A:$A,[1]Hoja1!$G:$G,0)</f>
        <v>32</v>
      </c>
      <c r="H2164" t="s">
        <v>194</v>
      </c>
    </row>
    <row r="2165" spans="1:8" ht="15" hidden="1" customHeight="1">
      <c r="A2165" s="29">
        <f ca="1">IF(Tanqueos[[#This Row],[PLACA]]="","",IF(Tanqueos[[#This Row],[FECHA]]="",NOW(),Tanqueos[[#This Row],[FECHA]]))</f>
        <v>45873.365209374999</v>
      </c>
      <c r="B2165" s="39" t="s">
        <v>429</v>
      </c>
      <c r="C2165" s="31">
        <v>867390</v>
      </c>
      <c r="D2165" s="56">
        <v>65</v>
      </c>
      <c r="E2165" t="s">
        <v>430</v>
      </c>
      <c r="G2165">
        <f>_xlfn.XLOOKUP(Tanqueos[[#This Row],[PLACA]],[1]Hoja1!$A:$A,[1]Hoja1!$G:$G,0)</f>
        <v>0</v>
      </c>
      <c r="H2165" t="s">
        <v>289</v>
      </c>
    </row>
    <row r="2166" spans="1:8" ht="15" hidden="1" customHeight="1">
      <c r="A2166" s="29">
        <f ca="1">IF(Tanqueos[[#This Row],[PLACA]]="","",IF(Tanqueos[[#This Row],[FECHA]]="",NOW(),Tanqueos[[#This Row],[FECHA]]))</f>
        <v>45873.377572800928</v>
      </c>
      <c r="B2166" s="39" t="s">
        <v>54</v>
      </c>
      <c r="C2166" s="31">
        <v>9026</v>
      </c>
      <c r="D2166" s="56">
        <v>8</v>
      </c>
      <c r="G2166">
        <f>_xlfn.XLOOKUP(Tanqueos[[#This Row],[PLACA]],[1]Hoja1!$A:$A,[1]Hoja1!$G:$G,0)</f>
        <v>31</v>
      </c>
      <c r="H2166" t="s">
        <v>273</v>
      </c>
    </row>
    <row r="2167" spans="1:8" ht="15" hidden="1" customHeight="1">
      <c r="A2167" s="29">
        <f ca="1">IF(Tanqueos[[#This Row],[PLACA]]="","",IF(Tanqueos[[#This Row],[FECHA]]="",NOW(),Tanqueos[[#This Row],[FECHA]]))</f>
        <v>45873.380935879628</v>
      </c>
      <c r="B2167" s="39" t="s">
        <v>396</v>
      </c>
      <c r="C2167" s="31">
        <v>82636</v>
      </c>
      <c r="D2167" s="56">
        <v>7</v>
      </c>
      <c r="G2167">
        <f>_xlfn.XLOOKUP(Tanqueos[[#This Row],[PLACA]],[1]Hoja1!$A:$A,[1]Hoja1!$G:$G,0)</f>
        <v>42.8</v>
      </c>
      <c r="H2167" t="s">
        <v>431</v>
      </c>
    </row>
    <row r="2168" spans="1:8" ht="15" hidden="1" customHeight="1">
      <c r="A2168" s="29">
        <f ca="1">IF(Tanqueos[[#This Row],[PLACA]]="","",IF(Tanqueos[[#This Row],[FECHA]]="",NOW(),Tanqueos[[#This Row],[FECHA]]))</f>
        <v>45873.412057291665</v>
      </c>
      <c r="B2168" s="39" t="s">
        <v>18</v>
      </c>
      <c r="C2168" s="31">
        <v>167290</v>
      </c>
      <c r="D2168" s="56">
        <v>8</v>
      </c>
      <c r="G2168">
        <f>_xlfn.XLOOKUP(Tanqueos[[#This Row],[PLACA]],[1]Hoja1!$A:$A,[1]Hoja1!$G:$G,0)</f>
        <v>42</v>
      </c>
      <c r="H2168" s="11" t="s">
        <v>243</v>
      </c>
    </row>
    <row r="2169" spans="1:8" ht="15" hidden="1" customHeight="1">
      <c r="A2169" s="29">
        <f ca="1">IF(Tanqueos[[#This Row],[PLACA]]="","",IF(Tanqueos[[#This Row],[FECHA]]="",NOW(),Tanqueos[[#This Row],[FECHA]]))</f>
        <v>45873.415426157408</v>
      </c>
      <c r="B2169" s="39" t="s">
        <v>66</v>
      </c>
      <c r="C2169" s="31">
        <v>199920</v>
      </c>
      <c r="D2169" s="56">
        <v>9</v>
      </c>
      <c r="G2169">
        <f>_xlfn.XLOOKUP(Tanqueos[[#This Row],[PLACA]],[1]Hoja1!$A:$A,[1]Hoja1!$G:$G,0)</f>
        <v>33</v>
      </c>
      <c r="H2169" s="11" t="s">
        <v>252</v>
      </c>
    </row>
    <row r="2170" spans="1:8" ht="15" hidden="1" customHeight="1">
      <c r="A2170" s="29">
        <f ca="1">IF(Tanqueos[[#This Row],[PLACA]]="","",IF(Tanqueos[[#This Row],[FECHA]]="",NOW(),Tanqueos[[#This Row],[FECHA]]))</f>
        <v>45873.417744444443</v>
      </c>
      <c r="B2170" s="39" t="s">
        <v>72</v>
      </c>
      <c r="C2170" s="31">
        <v>306319</v>
      </c>
      <c r="D2170" s="56">
        <v>28</v>
      </c>
      <c r="G2170">
        <f>_xlfn.XLOOKUP(Tanqueos[[#This Row],[PLACA]],[1]Hoja1!$A:$A,[1]Hoja1!$G:$G,0)</f>
        <v>30</v>
      </c>
      <c r="H2170" t="s">
        <v>205</v>
      </c>
    </row>
    <row r="2171" spans="1:8" ht="15" hidden="1" customHeight="1">
      <c r="A2171" s="29">
        <f ca="1">IF(Tanqueos[[#This Row],[PLACA]]="","",IF(Tanqueos[[#This Row],[FECHA]]="",NOW(),Tanqueos[[#This Row],[FECHA]]))</f>
        <v>45873.442458217593</v>
      </c>
      <c r="B2171" s="39" t="s">
        <v>145</v>
      </c>
      <c r="C2171" s="31">
        <v>213707</v>
      </c>
      <c r="D2171" s="56">
        <v>12</v>
      </c>
      <c r="G2171">
        <f>_xlfn.XLOOKUP(Tanqueos[[#This Row],[PLACA]],[1]Hoja1!$A:$A,[1]Hoja1!$G:$G,0)</f>
        <v>40</v>
      </c>
      <c r="H2171" t="s">
        <v>201</v>
      </c>
    </row>
    <row r="2172" spans="1:8" ht="15" hidden="1" customHeight="1">
      <c r="A2172" s="29">
        <f ca="1">IF(Tanqueos[[#This Row],[PLACA]]="","",IF(Tanqueos[[#This Row],[FECHA]]="",NOW(),Tanqueos[[#This Row],[FECHA]]))</f>
        <v>45873.449108333334</v>
      </c>
      <c r="B2172" s="39" t="s">
        <v>32</v>
      </c>
      <c r="C2172" s="31">
        <v>44090</v>
      </c>
      <c r="D2172" s="56">
        <v>9</v>
      </c>
      <c r="G2172">
        <f>_xlfn.XLOOKUP(Tanqueos[[#This Row],[PLACA]],[1]Hoja1!$A:$A,[1]Hoja1!$G:$G,0)</f>
        <v>30</v>
      </c>
      <c r="H2172" t="s">
        <v>207</v>
      </c>
    </row>
    <row r="2173" spans="1:8" ht="15" hidden="1" customHeight="1">
      <c r="A2173" s="29">
        <f ca="1">IF(Tanqueos[[#This Row],[PLACA]]="","",IF(Tanqueos[[#This Row],[FECHA]]="",NOW(),Tanqueos[[#This Row],[FECHA]]))</f>
        <v>45873.458171990744</v>
      </c>
      <c r="B2173" s="39" t="s">
        <v>10</v>
      </c>
      <c r="C2173" s="31">
        <v>149138</v>
      </c>
      <c r="D2173" s="56">
        <v>7</v>
      </c>
      <c r="G2173">
        <f>_xlfn.XLOOKUP(Tanqueos[[#This Row],[PLACA]],[1]Hoja1!$A:$A,[1]Hoja1!$G:$G,0)</f>
        <v>40</v>
      </c>
      <c r="H2173" t="s">
        <v>177</v>
      </c>
    </row>
    <row r="2174" spans="1:8" ht="15" hidden="1" customHeight="1">
      <c r="A2174" s="29">
        <f ca="1">IF(Tanqueos[[#This Row],[PLACA]]="","",IF(Tanqueos[[#This Row],[FECHA]]="",NOW(),Tanqueos[[#This Row],[FECHA]]))</f>
        <v>45873.462488194447</v>
      </c>
      <c r="B2174" s="39" t="s">
        <v>331</v>
      </c>
      <c r="C2174" s="31">
        <v>336456</v>
      </c>
      <c r="D2174" s="56">
        <v>18</v>
      </c>
      <c r="G2174">
        <f>_xlfn.XLOOKUP(Tanqueos[[#This Row],[PLACA]],[1]Hoja1!$A:$A,[1]Hoja1!$G:$G,0)</f>
        <v>19</v>
      </c>
      <c r="H2174" s="11" t="s">
        <v>260</v>
      </c>
    </row>
    <row r="2175" spans="1:8" ht="15" hidden="1" customHeight="1">
      <c r="A2175" s="29">
        <f ca="1">IF(Tanqueos[[#This Row],[PLACA]]="","",IF(Tanqueos[[#This Row],[FECHA]]="",NOW(),Tanqueos[[#This Row],[FECHA]]))</f>
        <v>45873.464743287041</v>
      </c>
      <c r="B2175" s="39" t="s">
        <v>16</v>
      </c>
      <c r="C2175" s="31">
        <v>218017</v>
      </c>
      <c r="D2175" s="56">
        <v>13</v>
      </c>
      <c r="G2175">
        <f>_xlfn.XLOOKUP(Tanqueos[[#This Row],[PLACA]],[1]Hoja1!$A:$A,[1]Hoja1!$G:$G,0)</f>
        <v>33</v>
      </c>
      <c r="H2175" t="s">
        <v>219</v>
      </c>
    </row>
    <row r="2176" spans="1:8" ht="15" hidden="1" customHeight="1">
      <c r="A2176" s="29">
        <f ca="1">IF(Tanqueos[[#This Row],[PLACA]]="","",IF(Tanqueos[[#This Row],[FECHA]]="",NOW(),Tanqueos[[#This Row],[FECHA]]))</f>
        <v>45873.465872222223</v>
      </c>
      <c r="B2176" s="39" t="s">
        <v>44</v>
      </c>
      <c r="C2176" s="31">
        <v>7805</v>
      </c>
      <c r="D2176" s="56">
        <v>11</v>
      </c>
      <c r="G2176">
        <f>_xlfn.XLOOKUP(Tanqueos[[#This Row],[PLACA]],[1]Hoja1!$A:$A,[1]Hoja1!$G:$G,0)</f>
        <v>35</v>
      </c>
      <c r="H2176" t="s">
        <v>189</v>
      </c>
    </row>
    <row r="2177" spans="1:8" ht="15" hidden="1" customHeight="1">
      <c r="A2177" s="29">
        <f ca="1">IF(Tanqueos[[#This Row],[PLACA]]="","",IF(Tanqueos[[#This Row],[FECHA]]="",NOW(),Tanqueos[[#This Row],[FECHA]]))</f>
        <v>45873.492087268518</v>
      </c>
      <c r="B2177" s="39" t="s">
        <v>28</v>
      </c>
      <c r="C2177" s="31">
        <v>224224</v>
      </c>
      <c r="D2177" s="56">
        <v>13</v>
      </c>
      <c r="G2177">
        <f>_xlfn.XLOOKUP(Tanqueos[[#This Row],[PLACA]],[1]Hoja1!$A:$A,[1]Hoja1!$G:$G,0)</f>
        <v>43</v>
      </c>
      <c r="H2177" t="s">
        <v>221</v>
      </c>
    </row>
    <row r="2178" spans="1:8" ht="15" hidden="1" customHeight="1">
      <c r="A2178" s="29">
        <f ca="1">IF(Tanqueos[[#This Row],[PLACA]]="","",IF(Tanqueos[[#This Row],[FECHA]]="",NOW(),Tanqueos[[#This Row],[FECHA]]))</f>
        <v>45873.497843055557</v>
      </c>
      <c r="B2178" s="39" t="s">
        <v>65</v>
      </c>
      <c r="C2178" s="31">
        <v>68646</v>
      </c>
      <c r="D2178" s="56">
        <v>4</v>
      </c>
      <c r="G2178">
        <f>_xlfn.XLOOKUP(Tanqueos[[#This Row],[PLACA]],[1]Hoja1!$A:$A,[1]Hoja1!$G:$G,0)</f>
        <v>31</v>
      </c>
      <c r="H2178" t="s">
        <v>176</v>
      </c>
    </row>
    <row r="2179" spans="1:8" ht="15" hidden="1" customHeight="1">
      <c r="A2179" s="29">
        <f ca="1">IF(Tanqueos[[#This Row],[PLACA]]="","",IF(Tanqueos[[#This Row],[FECHA]]="",NOW(),Tanqueos[[#This Row],[FECHA]]))</f>
        <v>45873.537760185187</v>
      </c>
      <c r="B2179" s="39" t="s">
        <v>45</v>
      </c>
      <c r="C2179" s="31">
        <v>170800</v>
      </c>
      <c r="D2179" s="56">
        <v>8</v>
      </c>
      <c r="G2179">
        <f>_xlfn.XLOOKUP(Tanqueos[[#This Row],[PLACA]],[1]Hoja1!$A:$A,[1]Hoja1!$G:$G,0)</f>
        <v>29</v>
      </c>
      <c r="H2179" t="s">
        <v>197</v>
      </c>
    </row>
    <row r="2180" spans="1:8" ht="15" hidden="1" customHeight="1">
      <c r="A2180" s="29">
        <f ca="1">IF(Tanqueos[[#This Row],[PLACA]]="","",IF(Tanqueos[[#This Row],[FECHA]]="",NOW(),Tanqueos[[#This Row],[FECHA]]))</f>
        <v>45873.537914814813</v>
      </c>
      <c r="B2180" s="39" t="s">
        <v>21</v>
      </c>
      <c r="C2180" s="31">
        <v>68394</v>
      </c>
      <c r="D2180" s="56">
        <v>11</v>
      </c>
      <c r="G2180">
        <f>_xlfn.XLOOKUP(Tanqueos[[#This Row],[PLACA]],[1]Hoja1!$A:$A,[1]Hoja1!$G:$G,0)</f>
        <v>33</v>
      </c>
      <c r="H2180" t="s">
        <v>193</v>
      </c>
    </row>
    <row r="2181" spans="1:8" ht="15" hidden="1" customHeight="1">
      <c r="A2181" s="29">
        <f ca="1">IF(Tanqueos[[#This Row],[PLACA]]="","",IF(Tanqueos[[#This Row],[FECHA]]="",NOW(),Tanqueos[[#This Row],[FECHA]]))</f>
        <v>45873.507631828703</v>
      </c>
      <c r="B2181" s="39" t="s">
        <v>35</v>
      </c>
      <c r="C2181" s="31">
        <v>66241</v>
      </c>
      <c r="D2181" s="56">
        <v>11</v>
      </c>
      <c r="G2181">
        <f>_xlfn.XLOOKUP(Tanqueos[[#This Row],[PLACA]],[1]Hoja1!$A:$A,[1]Hoja1!$G:$G,0)</f>
        <v>35</v>
      </c>
      <c r="H2181" t="s">
        <v>240</v>
      </c>
    </row>
    <row r="2182" spans="1:8" ht="15" hidden="1" customHeight="1">
      <c r="A2182" s="29">
        <f ca="1">IF(Tanqueos[[#This Row],[PLACA]]="","",IF(Tanqueos[[#This Row],[FECHA]]="",NOW(),Tanqueos[[#This Row],[FECHA]]))</f>
        <v>45873.569990972224</v>
      </c>
      <c r="B2182" s="39" t="s">
        <v>114</v>
      </c>
      <c r="C2182" s="31">
        <v>441766</v>
      </c>
      <c r="D2182" s="56">
        <v>7</v>
      </c>
      <c r="G2182">
        <f>_xlfn.XLOOKUP(Tanqueos[[#This Row],[PLACA]],[1]Hoja1!$A:$A,[1]Hoja1!$G:$G,0)</f>
        <v>33</v>
      </c>
      <c r="H2182" s="11" t="s">
        <v>264</v>
      </c>
    </row>
    <row r="2183" spans="1:8" ht="15" hidden="1" customHeight="1">
      <c r="A2183" s="29">
        <f ca="1">IF(Tanqueos[[#This Row],[PLACA]]="","",IF(Tanqueos[[#This Row],[FECHA]]="",NOW(),Tanqueos[[#This Row],[FECHA]]))</f>
        <v>45873.580379861109</v>
      </c>
      <c r="B2183" s="39" t="s">
        <v>282</v>
      </c>
      <c r="C2183" s="31">
        <v>162832</v>
      </c>
      <c r="D2183" s="56">
        <v>11</v>
      </c>
      <c r="G2183">
        <f>_xlfn.XLOOKUP(Tanqueos[[#This Row],[PLACA]],[1]Hoja1!$A:$A,[1]Hoja1!$G:$G,0)</f>
        <v>38</v>
      </c>
      <c r="H2183" t="s">
        <v>300</v>
      </c>
    </row>
    <row r="2184" spans="1:8" ht="15" hidden="1" customHeight="1">
      <c r="A2184" s="29">
        <f ca="1">IF(Tanqueos[[#This Row],[PLACA]]="","",IF(Tanqueos[[#This Row],[FECHA]]="",NOW(),Tanqueos[[#This Row],[FECHA]]))</f>
        <v>45873.582615509258</v>
      </c>
      <c r="B2184" s="39" t="s">
        <v>381</v>
      </c>
      <c r="C2184" s="31">
        <v>100344</v>
      </c>
      <c r="D2184" s="56">
        <v>9</v>
      </c>
      <c r="G2184">
        <f>_xlfn.XLOOKUP(Tanqueos[[#This Row],[PLACA]],[1]Hoja1!$A:$A,[1]Hoja1!$G:$G,0)</f>
        <v>28</v>
      </c>
      <c r="H2184" t="s">
        <v>382</v>
      </c>
    </row>
    <row r="2185" spans="1:8" ht="15" hidden="1" customHeight="1">
      <c r="A2185" s="29">
        <f ca="1">IF(Tanqueos[[#This Row],[PLACA]]="","",IF(Tanqueos[[#This Row],[FECHA]]="",NOW(),Tanqueos[[#This Row],[FECHA]]))</f>
        <v>45873.583846180554</v>
      </c>
      <c r="B2185" s="39" t="s">
        <v>93</v>
      </c>
      <c r="C2185" s="31">
        <v>412602</v>
      </c>
      <c r="D2185" s="56">
        <v>10</v>
      </c>
      <c r="G2185">
        <f>_xlfn.XLOOKUP(Tanqueos[[#This Row],[PLACA]],[1]Hoja1!$A:$A,[1]Hoja1!$G:$G,0)</f>
        <v>30</v>
      </c>
      <c r="H2185" t="s">
        <v>203</v>
      </c>
    </row>
    <row r="2186" spans="1:8" ht="15" hidden="1" customHeight="1">
      <c r="A2186" s="29">
        <f ca="1">IF(Tanqueos[[#This Row],[PLACA]]="","",IF(Tanqueos[[#This Row],[FECHA]]="",NOW(),Tanqueos[[#This Row],[FECHA]]))</f>
        <v>45873.589715972223</v>
      </c>
      <c r="B2186" s="39" t="s">
        <v>148</v>
      </c>
      <c r="C2186" s="31">
        <v>201564</v>
      </c>
      <c r="D2186" s="56">
        <v>25</v>
      </c>
      <c r="G2186">
        <f>_xlfn.XLOOKUP(Tanqueos[[#This Row],[PLACA]],[1]Hoja1!$A:$A,[1]Hoja1!$G:$G,0)</f>
        <v>15</v>
      </c>
      <c r="H2186" t="s">
        <v>244</v>
      </c>
    </row>
    <row r="2187" spans="1:8" ht="15" hidden="1" customHeight="1">
      <c r="A2187" s="29">
        <f ca="1">IF(Tanqueos[[#This Row],[PLACA]]="","",IF(Tanqueos[[#This Row],[FECHA]]="",NOW(),Tanqueos[[#This Row],[FECHA]]))</f>
        <v>45873.592012615743</v>
      </c>
      <c r="B2187" s="39" t="s">
        <v>97</v>
      </c>
      <c r="C2187" s="31">
        <v>254263</v>
      </c>
      <c r="D2187" s="56">
        <v>6</v>
      </c>
      <c r="G2187">
        <f>_xlfn.XLOOKUP(Tanqueos[[#This Row],[PLACA]],[1]Hoja1!$A:$A,[1]Hoja1!$G:$G,0)</f>
        <v>28</v>
      </c>
      <c r="H2187" t="s">
        <v>204</v>
      </c>
    </row>
    <row r="2188" spans="1:8" ht="15" hidden="1" customHeight="1">
      <c r="A2188" s="29">
        <f ca="1">IF(Tanqueos[[#This Row],[PLACA]]="","",IF(Tanqueos[[#This Row],[FECHA]]="",NOW(),Tanqueos[[#This Row],[FECHA]]))</f>
        <v>45873.60586909722</v>
      </c>
      <c r="B2188" s="39" t="s">
        <v>120</v>
      </c>
      <c r="C2188" s="31">
        <v>335828</v>
      </c>
      <c r="D2188" s="56">
        <v>16</v>
      </c>
      <c r="G2188">
        <f>_xlfn.XLOOKUP(Tanqueos[[#This Row],[PLACA]],[1]Hoja1!$A:$A,[1]Hoja1!$G:$G,0)</f>
        <v>38</v>
      </c>
      <c r="H2188" s="11" t="s">
        <v>227</v>
      </c>
    </row>
    <row r="2189" spans="1:8" ht="15" hidden="1" customHeight="1">
      <c r="A2189" s="29">
        <f ca="1">IF(Tanqueos[[#This Row],[PLACA]]="","",IF(Tanqueos[[#This Row],[FECHA]]="",NOW(),Tanqueos[[#This Row],[FECHA]]))</f>
        <v>45873.618621296293</v>
      </c>
      <c r="B2189" s="39" t="s">
        <v>58</v>
      </c>
      <c r="C2189" s="31">
        <v>17309</v>
      </c>
      <c r="D2189" s="56">
        <v>14</v>
      </c>
      <c r="G2189">
        <f>_xlfn.XLOOKUP(Tanqueos[[#This Row],[PLACA]],[1]Hoja1!$A:$A,[1]Hoja1!$G:$G,0)</f>
        <v>35</v>
      </c>
      <c r="H2189" t="s">
        <v>432</v>
      </c>
    </row>
    <row r="2190" spans="1:8" ht="15" hidden="1" customHeight="1">
      <c r="A2190" s="29">
        <f ca="1">IF(Tanqueos[[#This Row],[PLACA]]="","",IF(Tanqueos[[#This Row],[FECHA]]="",NOW(),Tanqueos[[#This Row],[FECHA]]))</f>
        <v>45873.633449421293</v>
      </c>
      <c r="B2190" s="39" t="s">
        <v>62</v>
      </c>
      <c r="C2190" s="31">
        <v>206199</v>
      </c>
      <c r="D2190" s="56">
        <v>8</v>
      </c>
      <c r="G2190">
        <f>_xlfn.XLOOKUP(Tanqueos[[#This Row],[PLACA]],[1]Hoja1!$A:$A,[1]Hoja1!$G:$G,0)</f>
        <v>39</v>
      </c>
      <c r="H2190" t="s">
        <v>234</v>
      </c>
    </row>
    <row r="2191" spans="1:8" ht="15" hidden="1" customHeight="1">
      <c r="A2191" s="29">
        <f ca="1">IF(Tanqueos[[#This Row],[PLACA]]="","",IF(Tanqueos[[#This Row],[FECHA]]="",NOW(),Tanqueos[[#This Row],[FECHA]]))</f>
        <v>45873.703681944447</v>
      </c>
      <c r="B2191" s="39" t="s">
        <v>67</v>
      </c>
      <c r="C2191" s="31">
        <v>1003098</v>
      </c>
      <c r="D2191" s="56">
        <v>29</v>
      </c>
      <c r="G2191">
        <f>_xlfn.XLOOKUP(Tanqueos[[#This Row],[PLACA]],[1]Hoja1!$A:$A,[1]Hoja1!$G:$G,0)</f>
        <v>19</v>
      </c>
      <c r="H2191" t="s">
        <v>303</v>
      </c>
    </row>
    <row r="2192" spans="1:8" ht="15" hidden="1" customHeight="1">
      <c r="A2192" s="29">
        <f ca="1">IF(Tanqueos[[#This Row],[PLACA]]="","",IF(Tanqueos[[#This Row],[FECHA]]="",NOW(),Tanqueos[[#This Row],[FECHA]]))</f>
        <v>45873.706806481481</v>
      </c>
      <c r="B2192" s="39" t="s">
        <v>131</v>
      </c>
      <c r="C2192" s="31">
        <v>95927</v>
      </c>
      <c r="D2192" s="56">
        <v>12</v>
      </c>
      <c r="G2192">
        <f>_xlfn.XLOOKUP(Tanqueos[[#This Row],[PLACA]],[1]Hoja1!$A:$A,[1]Hoja1!$G:$G,0)</f>
        <v>14</v>
      </c>
      <c r="H2192" t="s">
        <v>228</v>
      </c>
    </row>
    <row r="2193" spans="1:8" ht="15" hidden="1" customHeight="1">
      <c r="A2193" s="29">
        <f ca="1">IF(Tanqueos[[#This Row],[PLACA]]="","",IF(Tanqueos[[#This Row],[FECHA]]="",NOW(),Tanqueos[[#This Row],[FECHA]]))</f>
        <v>45873.707299652779</v>
      </c>
      <c r="B2193" s="39" t="s">
        <v>99</v>
      </c>
      <c r="C2193" s="31">
        <v>20245</v>
      </c>
      <c r="D2193" s="56">
        <v>9</v>
      </c>
      <c r="G2193">
        <f>_xlfn.XLOOKUP(Tanqueos[[#This Row],[PLACA]],[1]Hoja1!$A:$A,[1]Hoja1!$G:$G,0)</f>
        <v>32</v>
      </c>
      <c r="H2193" t="s">
        <v>274</v>
      </c>
    </row>
    <row r="2194" spans="1:8" ht="15" hidden="1" customHeight="1">
      <c r="A2194" s="29">
        <f ca="1">IF(Tanqueos[[#This Row],[PLACA]]="","",IF(Tanqueos[[#This Row],[FECHA]]="",NOW(),Tanqueos[[#This Row],[FECHA]]))</f>
        <v>45873.723422569441</v>
      </c>
      <c r="B2194" s="39" t="s">
        <v>24</v>
      </c>
      <c r="C2194" s="31">
        <v>102555</v>
      </c>
      <c r="D2194" s="56">
        <v>5.2279999999999998</v>
      </c>
      <c r="G2194">
        <f>_xlfn.XLOOKUP(Tanqueos[[#This Row],[PLACA]],[1]Hoja1!$A:$A,[1]Hoja1!$G:$G,0)</f>
        <v>33</v>
      </c>
      <c r="H2194" t="s">
        <v>320</v>
      </c>
    </row>
    <row r="2195" spans="1:8" ht="15" hidden="1" customHeight="1">
      <c r="A2195" s="29">
        <f ca="1">IF(Tanqueos[[#This Row],[PLACA]]="","",IF(Tanqueos[[#This Row],[FECHA]]="",NOW(),Tanqueos[[#This Row],[FECHA]]))</f>
        <v>45873.788245138887</v>
      </c>
      <c r="B2195" s="39" t="s">
        <v>12</v>
      </c>
      <c r="C2195" s="31">
        <v>63471</v>
      </c>
      <c r="D2195" s="56">
        <v>8</v>
      </c>
      <c r="G2195">
        <f>_xlfn.XLOOKUP(Tanqueos[[#This Row],[PLACA]],[1]Hoja1!$A:$A,[1]Hoja1!$G:$G,0)</f>
        <v>33</v>
      </c>
      <c r="H2195" t="s">
        <v>415</v>
      </c>
    </row>
    <row r="2196" spans="1:8" ht="15" hidden="1" customHeight="1">
      <c r="A2196" s="29">
        <f ca="1">IF(Tanqueos[[#This Row],[PLACA]]="","",IF(Tanqueos[[#This Row],[FECHA]]="",NOW(),Tanqueos[[#This Row],[FECHA]]))</f>
        <v>45873.788245138887</v>
      </c>
      <c r="B2196" s="39" t="s">
        <v>25</v>
      </c>
      <c r="C2196" s="31">
        <v>242557</v>
      </c>
      <c r="D2196" s="56">
        <v>9</v>
      </c>
      <c r="G2196">
        <f>_xlfn.XLOOKUP(Tanqueos[[#This Row],[PLACA]],[1]Hoja1!$A:$A,[1]Hoja1!$G:$G,0)</f>
        <v>33</v>
      </c>
      <c r="H2196" t="s">
        <v>196</v>
      </c>
    </row>
    <row r="2197" spans="1:8" ht="15" hidden="1" customHeight="1">
      <c r="A2197" s="29">
        <f ca="1">IF(Tanqueos[[#This Row],[PLACA]]="","",IF(Tanqueos[[#This Row],[FECHA]]="",NOW(),Tanqueos[[#This Row],[FECHA]]))</f>
        <v>45873.788245138887</v>
      </c>
      <c r="B2197" s="39" t="s">
        <v>11</v>
      </c>
      <c r="C2197" s="31">
        <v>59855</v>
      </c>
      <c r="D2197" s="56">
        <v>9</v>
      </c>
      <c r="G2197">
        <f>_xlfn.XLOOKUP(Tanqueos[[#This Row],[PLACA]],[1]Hoja1!$A:$A,[1]Hoja1!$G:$G,0)</f>
        <v>35</v>
      </c>
      <c r="H2197" t="s">
        <v>248</v>
      </c>
    </row>
    <row r="2198" spans="1:8" ht="15" customHeight="1">
      <c r="A2198" s="29">
        <f ca="1">IF(Tanqueos[[#This Row],[PLACA]]="","",IF(Tanqueos[[#This Row],[FECHA]]="",NOW(),Tanqueos[[#This Row],[FECHA]]))</f>
        <v>45873.788245138887</v>
      </c>
      <c r="B2198" s="39" t="s">
        <v>49</v>
      </c>
      <c r="C2198" s="31">
        <v>61104</v>
      </c>
      <c r="D2198" s="56">
        <v>12</v>
      </c>
      <c r="G2198">
        <f>_xlfn.XLOOKUP(Tanqueos[[#This Row],[PLACA]],[1]Hoja1!$A:$A,[1]Hoja1!$G:$G,0)</f>
        <v>35</v>
      </c>
      <c r="H2198" t="s">
        <v>239</v>
      </c>
    </row>
    <row r="2199" spans="1:8" ht="15" hidden="1" customHeight="1">
      <c r="A2199" s="29">
        <f ca="1">IF(Tanqueos[[#This Row],[PLACA]]="","",IF(Tanqueos[[#This Row],[FECHA]]="",NOW(),Tanqueos[[#This Row],[FECHA]]))</f>
        <v>45873.788594328704</v>
      </c>
      <c r="B2199" s="39" t="s">
        <v>43</v>
      </c>
      <c r="C2199" s="31">
        <v>19865</v>
      </c>
      <c r="D2199" s="56">
        <v>11</v>
      </c>
      <c r="G2199">
        <f>_xlfn.XLOOKUP(Tanqueos[[#This Row],[PLACA]],[1]Hoja1!$A:$A,[1]Hoja1!$G:$G,0)</f>
        <v>35</v>
      </c>
      <c r="H2199" t="s">
        <v>266</v>
      </c>
    </row>
    <row r="2200" spans="1:8" ht="15" hidden="1" customHeight="1">
      <c r="A2200" s="29">
        <f ca="1">IF(Tanqueos[[#This Row],[PLACA]]="","",IF(Tanqueos[[#This Row],[FECHA]]="",NOW(),Tanqueos[[#This Row],[FECHA]]))</f>
        <v>45873.810313310183</v>
      </c>
      <c r="B2200" s="39" t="s">
        <v>69</v>
      </c>
      <c r="C2200" s="31">
        <v>8796</v>
      </c>
      <c r="D2200" s="56">
        <v>13</v>
      </c>
      <c r="G2200">
        <f>_xlfn.XLOOKUP(Tanqueos[[#This Row],[PLACA]],[1]Hoja1!$A:$A,[1]Hoja1!$G:$G,0)</f>
        <v>35</v>
      </c>
      <c r="H2200" t="s">
        <v>235</v>
      </c>
    </row>
    <row r="2201" spans="1:8" ht="15" hidden="1" customHeight="1">
      <c r="A2201" s="29">
        <f ca="1">IF(Tanqueos[[#This Row],[PLACA]]="","",IF(Tanqueos[[#This Row],[FECHA]]="",NOW(),Tanqueos[[#This Row],[FECHA]]))</f>
        <v>45873.841190277781</v>
      </c>
      <c r="B2201" s="39" t="s">
        <v>137</v>
      </c>
      <c r="C2201" s="31">
        <v>78265</v>
      </c>
      <c r="D2201" s="56">
        <v>7</v>
      </c>
      <c r="G2201">
        <f>_xlfn.XLOOKUP(Tanqueos[[#This Row],[PLACA]],[1]Hoja1!$A:$A,[1]Hoja1!$G:$G,0)</f>
        <v>33</v>
      </c>
      <c r="H2201" s="11" t="s">
        <v>262</v>
      </c>
    </row>
    <row r="2202" spans="1:8" ht="15" hidden="1" customHeight="1">
      <c r="A2202" s="29">
        <f ca="1">IF(Tanqueos[[#This Row],[PLACA]]="","",IF(Tanqueos[[#This Row],[FECHA]]="",NOW(),Tanqueos[[#This Row],[FECHA]]))</f>
        <v>45873.843573495367</v>
      </c>
      <c r="B2202" s="39" t="s">
        <v>15</v>
      </c>
      <c r="C2202" s="31">
        <v>192556</v>
      </c>
      <c r="D2202" s="56">
        <v>30</v>
      </c>
      <c r="G2202">
        <f>_xlfn.XLOOKUP(Tanqueos[[#This Row],[PLACA]],[1]Hoja1!$A:$A,[1]Hoja1!$G:$G,0)</f>
        <v>16</v>
      </c>
      <c r="H2202" t="s">
        <v>237</v>
      </c>
    </row>
    <row r="2203" spans="1:8" ht="15" hidden="1" customHeight="1">
      <c r="A2203" s="29">
        <f ca="1">IF(Tanqueos[[#This Row],[PLACA]]="","",IF(Tanqueos[[#This Row],[FECHA]]="",NOW(),Tanqueos[[#This Row],[FECHA]]))</f>
        <v>45873.875810185185</v>
      </c>
      <c r="B2203" s="39" t="s">
        <v>114</v>
      </c>
      <c r="C2203" s="31">
        <v>441922</v>
      </c>
      <c r="D2203" s="56">
        <v>8</v>
      </c>
      <c r="G2203">
        <f>_xlfn.XLOOKUP(Tanqueos[[#This Row],[PLACA]],[1]Hoja1!$A:$A,[1]Hoja1!$G:$G,0)</f>
        <v>33</v>
      </c>
      <c r="H2203" s="11" t="s">
        <v>264</v>
      </c>
    </row>
    <row r="2204" spans="1:8" ht="15" hidden="1" customHeight="1">
      <c r="A2204" s="29">
        <f ca="1">IF(Tanqueos[[#This Row],[PLACA]]="","",IF(Tanqueos[[#This Row],[FECHA]]="",NOW(),Tanqueos[[#This Row],[FECHA]]))</f>
        <v>45873.877282986112</v>
      </c>
      <c r="B2204" s="39" t="s">
        <v>39</v>
      </c>
      <c r="C2204" s="31">
        <v>46380</v>
      </c>
      <c r="D2204" s="56">
        <v>9</v>
      </c>
      <c r="G2204">
        <f>_xlfn.XLOOKUP(Tanqueos[[#This Row],[PLACA]],[1]Hoja1!$A:$A,[1]Hoja1!$G:$G,0)</f>
        <v>35</v>
      </c>
      <c r="H2204" t="s">
        <v>198</v>
      </c>
    </row>
    <row r="2205" spans="1:8" ht="15" hidden="1" customHeight="1">
      <c r="A2205" s="29">
        <f ca="1">IF(Tanqueos[[#This Row],[PLACA]]="","",IF(Tanqueos[[#This Row],[FECHA]]="",NOW(),Tanqueos[[#This Row],[FECHA]]))</f>
        <v>0</v>
      </c>
      <c r="B2205" s="39" t="s">
        <v>433</v>
      </c>
      <c r="C2205" s="31">
        <v>30525</v>
      </c>
      <c r="D2205" s="56">
        <v>28</v>
      </c>
      <c r="G2205">
        <f>_xlfn.XLOOKUP(Tanqueos[[#This Row],[PLACA]],[1]Hoja1!$A:$A,[1]Hoja1!$G:$G,0)</f>
        <v>18</v>
      </c>
      <c r="H2205" t="s">
        <v>276</v>
      </c>
    </row>
    <row r="2206" spans="1:8" ht="15" hidden="1" customHeight="1">
      <c r="A2206" s="29">
        <f ca="1">IF(Tanqueos[[#This Row],[PLACA]]="","",IF(Tanqueos[[#This Row],[FECHA]]="",NOW(),Tanqueos[[#This Row],[FECHA]]))</f>
        <v>0</v>
      </c>
      <c r="B2206" s="39" t="s">
        <v>131</v>
      </c>
      <c r="C2206" s="31">
        <v>96686</v>
      </c>
      <c r="D2206" s="56">
        <v>9</v>
      </c>
      <c r="G2206">
        <f>_xlfn.XLOOKUP(Tanqueos[[#This Row],[PLACA]],[1]Hoja1!$A:$A,[1]Hoja1!$G:$G,0)</f>
        <v>14</v>
      </c>
      <c r="H2206" t="s">
        <v>228</v>
      </c>
    </row>
    <row r="2207" spans="1:8" ht="15" hidden="1" customHeight="1">
      <c r="A2207" s="29">
        <f ca="1">IF(Tanqueos[[#This Row],[PLACA]]="","",IF(Tanqueos[[#This Row],[FECHA]]="",NOW(),Tanqueos[[#This Row],[FECHA]]))</f>
        <v>0</v>
      </c>
      <c r="B2207" s="39" t="s">
        <v>62</v>
      </c>
      <c r="C2207" s="31">
        <v>206354</v>
      </c>
      <c r="D2207" s="56">
        <v>9</v>
      </c>
      <c r="G2207">
        <f>_xlfn.XLOOKUP(Tanqueos[[#This Row],[PLACA]],[1]Hoja1!$A:$A,[1]Hoja1!$G:$G,0)</f>
        <v>39</v>
      </c>
      <c r="H2207" t="s">
        <v>234</v>
      </c>
    </row>
    <row r="2208" spans="1:8" ht="15" hidden="1" customHeight="1">
      <c r="A2208" s="29">
        <f ca="1">IF(Tanqueos[[#This Row],[PLACA]]="","",IF(Tanqueos[[#This Row],[FECHA]]="",NOW(),Tanqueos[[#This Row],[FECHA]]))</f>
        <v>0</v>
      </c>
      <c r="B2208" s="39" t="s">
        <v>72</v>
      </c>
      <c r="C2208" s="31">
        <v>306681</v>
      </c>
      <c r="D2208" s="56">
        <v>12</v>
      </c>
      <c r="G2208">
        <f>_xlfn.XLOOKUP(Tanqueos[[#This Row],[PLACA]],[1]Hoja1!$A:$A,[1]Hoja1!$G:$G,0)</f>
        <v>30</v>
      </c>
      <c r="H2208" s="11" t="s">
        <v>243</v>
      </c>
    </row>
    <row r="2209" spans="1:8" ht="15" hidden="1" customHeight="1">
      <c r="A2209" s="29">
        <f ca="1">IF(Tanqueos[[#This Row],[PLACA]]="","",IF(Tanqueos[[#This Row],[FECHA]]="",NOW(),Tanqueos[[#This Row],[FECHA]]))</f>
        <v>0</v>
      </c>
      <c r="B2209" s="39" t="s">
        <v>18</v>
      </c>
      <c r="C2209" s="31">
        <v>167710</v>
      </c>
      <c r="D2209" s="56">
        <v>10</v>
      </c>
      <c r="G2209">
        <f>_xlfn.XLOOKUP(Tanqueos[[#This Row],[PLACA]],[1]Hoja1!$A:$A,[1]Hoja1!$G:$G,0)</f>
        <v>42</v>
      </c>
      <c r="H2209" t="s">
        <v>205</v>
      </c>
    </row>
    <row r="2210" spans="1:8" ht="15" hidden="1" customHeight="1">
      <c r="A2210" s="29">
        <f ca="1">IF(Tanqueos[[#This Row],[PLACA]]="","",IF(Tanqueos[[#This Row],[FECHA]]="",NOW(),Tanqueos[[#This Row],[FECHA]]))</f>
        <v>45874.585767476849</v>
      </c>
      <c r="B2210" s="39" t="s">
        <v>411</v>
      </c>
      <c r="C2210" s="31">
        <v>174107</v>
      </c>
      <c r="D2210" s="56">
        <v>11</v>
      </c>
      <c r="G2210">
        <f>_xlfn.XLOOKUP(Tanqueos[[#This Row],[PLACA]],[1]Hoja1!$A:$A,[1]Hoja1!$G:$G,0)</f>
        <v>33.299999999999997</v>
      </c>
      <c r="H2210" t="s">
        <v>434</v>
      </c>
    </row>
    <row r="2211" spans="1:8" ht="15" hidden="1" customHeight="1">
      <c r="A2211" s="29">
        <f ca="1">IF(Tanqueos[[#This Row],[PLACA]]="","",IF(Tanqueos[[#This Row],[FECHA]]="",NOW(),Tanqueos[[#This Row],[FECHA]]))</f>
        <v>45874.585768750003</v>
      </c>
      <c r="B2211" s="39" t="s">
        <v>331</v>
      </c>
      <c r="C2211" s="31">
        <v>336456</v>
      </c>
      <c r="D2211" s="56">
        <v>16</v>
      </c>
      <c r="G2211">
        <f>_xlfn.XLOOKUP(Tanqueos[[#This Row],[PLACA]],[1]Hoja1!$A:$A,[1]Hoja1!$G:$G,0)</f>
        <v>19</v>
      </c>
      <c r="H2211" s="11" t="s">
        <v>260</v>
      </c>
    </row>
    <row r="2212" spans="1:8" ht="15" hidden="1" customHeight="1">
      <c r="A2212" s="29">
        <f ca="1">IF(Tanqueos[[#This Row],[PLACA]]="","",IF(Tanqueos[[#This Row],[FECHA]]="",NOW(),Tanqueos[[#This Row],[FECHA]]))</f>
        <v>45874.585768750003</v>
      </c>
      <c r="B2212" s="39" t="s">
        <v>40</v>
      </c>
      <c r="C2212" s="31">
        <v>146358</v>
      </c>
      <c r="D2212" s="56">
        <v>5</v>
      </c>
      <c r="G2212">
        <f>_xlfn.XLOOKUP(Tanqueos[[#This Row],[PLACA]],[1]Hoja1!$A:$A,[1]Hoja1!$G:$G,0)</f>
        <v>33</v>
      </c>
      <c r="H2212" s="11" t="s">
        <v>259</v>
      </c>
    </row>
    <row r="2213" spans="1:8" ht="15" hidden="1" customHeight="1">
      <c r="A2213" s="29">
        <f ca="1">IF(Tanqueos[[#This Row],[PLACA]]="","",IF(Tanqueos[[#This Row],[FECHA]]="",NOW(),Tanqueos[[#This Row],[FECHA]]))</f>
        <v>45874.585769791665</v>
      </c>
      <c r="B2213" s="39" t="s">
        <v>32</v>
      </c>
      <c r="C2213" s="31">
        <v>44296</v>
      </c>
      <c r="D2213" s="56">
        <v>8</v>
      </c>
      <c r="G2213">
        <f>_xlfn.XLOOKUP(Tanqueos[[#This Row],[PLACA]],[1]Hoja1!$A:$A,[1]Hoja1!$G:$G,0)</f>
        <v>30</v>
      </c>
      <c r="H2213" t="s">
        <v>207</v>
      </c>
    </row>
    <row r="2214" spans="1:8" ht="15" hidden="1" customHeight="1">
      <c r="A2214" s="29">
        <f ca="1">IF(Tanqueos[[#This Row],[PLACA]]="","",IF(Tanqueos[[#This Row],[FECHA]]="",NOW(),Tanqueos[[#This Row],[FECHA]]))</f>
        <v>45874.585770601851</v>
      </c>
      <c r="B2214" s="39" t="s">
        <v>17</v>
      </c>
      <c r="C2214" s="31">
        <v>652842</v>
      </c>
      <c r="D2214" s="56">
        <v>28</v>
      </c>
      <c r="G2214">
        <f>_xlfn.XLOOKUP(Tanqueos[[#This Row],[PLACA]],[1]Hoja1!$A:$A,[1]Hoja1!$G:$G,0)</f>
        <v>14</v>
      </c>
      <c r="H2214" t="s">
        <v>263</v>
      </c>
    </row>
    <row r="2215" spans="1:8" ht="15" hidden="1" customHeight="1">
      <c r="A2215" s="29">
        <f ca="1">IF(Tanqueos[[#This Row],[PLACA]]="","",IF(Tanqueos[[#This Row],[FECHA]]="",NOW(),Tanqueos[[#This Row],[FECHA]]))</f>
        <v>45874.585771874998</v>
      </c>
      <c r="B2215" s="39" t="s">
        <v>36</v>
      </c>
      <c r="C2215" s="31">
        <v>97815</v>
      </c>
      <c r="D2215" s="56">
        <v>7</v>
      </c>
      <c r="G2215">
        <f>_xlfn.XLOOKUP(Tanqueos[[#This Row],[PLACA]],[1]Hoja1!$A:$A,[1]Hoja1!$G:$G,0)</f>
        <v>32</v>
      </c>
      <c r="H2215" t="s">
        <v>194</v>
      </c>
    </row>
    <row r="2216" spans="1:8" ht="15" hidden="1" customHeight="1">
      <c r="A2216" s="29">
        <f ca="1">IF(Tanqueos[[#This Row],[PLACA]]="","",IF(Tanqueos[[#This Row],[FECHA]]="",NOW(),Tanqueos[[#This Row],[FECHA]]))</f>
        <v>45874.585772685183</v>
      </c>
      <c r="B2216" s="39" t="s">
        <v>392</v>
      </c>
      <c r="C2216" s="31">
        <v>44356</v>
      </c>
      <c r="D2216" s="56">
        <v>10</v>
      </c>
      <c r="G2216">
        <f>_xlfn.XLOOKUP(Tanqueos[[#This Row],[PLACA]],[1]Hoja1!$A:$A,[1]Hoja1!$G:$G,0)</f>
        <v>42.8</v>
      </c>
      <c r="H2216" t="s">
        <v>224</v>
      </c>
    </row>
    <row r="2217" spans="1:8" ht="15" hidden="1" customHeight="1">
      <c r="A2217" s="29">
        <f ca="1">IF(Tanqueos[[#This Row],[PLACA]]="","",IF(Tanqueos[[#This Row],[FECHA]]="",NOW(),Tanqueos[[#This Row],[FECHA]]))</f>
        <v>45874.585774074076</v>
      </c>
      <c r="B2217" s="39" t="s">
        <v>30</v>
      </c>
      <c r="C2217" s="31">
        <v>86632</v>
      </c>
      <c r="D2217" s="56">
        <v>8</v>
      </c>
      <c r="E2217" t="s">
        <v>390</v>
      </c>
      <c r="G2217">
        <f>_xlfn.XLOOKUP(Tanqueos[[#This Row],[PLACA]],[1]Hoja1!$A:$A,[1]Hoja1!$G:$G,0)</f>
        <v>33</v>
      </c>
      <c r="H2217" t="s">
        <v>435</v>
      </c>
    </row>
    <row r="2218" spans="1:8" ht="15" hidden="1" customHeight="1">
      <c r="A2218" s="29">
        <f ca="1">IF(Tanqueos[[#This Row],[PLACA]]="","",IF(Tanqueos[[#This Row],[FECHA]]="",NOW(),Tanqueos[[#This Row],[FECHA]]))</f>
        <v>45874.585775462961</v>
      </c>
      <c r="B2218" s="39" t="s">
        <v>148</v>
      </c>
      <c r="C2218" s="31">
        <v>201999</v>
      </c>
      <c r="D2218" s="56">
        <v>30</v>
      </c>
      <c r="G2218">
        <f>_xlfn.XLOOKUP(Tanqueos[[#This Row],[PLACA]],[1]Hoja1!$A:$A,[1]Hoja1!$G:$G,0)</f>
        <v>15</v>
      </c>
      <c r="H2218" s="11" t="s">
        <v>257</v>
      </c>
    </row>
    <row r="2219" spans="1:8" ht="15" hidden="1" customHeight="1">
      <c r="A2219" s="29">
        <f ca="1">IF(Tanqueos[[#This Row],[PLACA]]="","",IF(Tanqueos[[#This Row],[FECHA]]="",NOW(),Tanqueos[[#This Row],[FECHA]]))</f>
        <v>45874.585776157408</v>
      </c>
      <c r="B2219" s="39" t="s">
        <v>15</v>
      </c>
      <c r="C2219" s="31">
        <v>193052</v>
      </c>
      <c r="D2219" s="56">
        <v>31</v>
      </c>
      <c r="G2219">
        <f>_xlfn.XLOOKUP(Tanqueos[[#This Row],[PLACA]],[1]Hoja1!$A:$A,[1]Hoja1!$G:$G,0)</f>
        <v>16</v>
      </c>
      <c r="H2219" t="s">
        <v>237</v>
      </c>
    </row>
    <row r="2220" spans="1:8" ht="15" hidden="1" customHeight="1">
      <c r="A2220" s="29">
        <f ca="1">IF(Tanqueos[[#This Row],[PLACA]]="","",IF(Tanqueos[[#This Row],[FECHA]]="",NOW(),Tanqueos[[#This Row],[FECHA]]))</f>
        <v>45874.585777777778</v>
      </c>
      <c r="B2220" s="39" t="s">
        <v>425</v>
      </c>
      <c r="C2220" s="31">
        <v>92030</v>
      </c>
      <c r="D2220" s="56">
        <v>10</v>
      </c>
      <c r="G2220">
        <f>_xlfn.XLOOKUP(Tanqueos[[#This Row],[PLACA]],[1]Hoja1!$A:$A,[1]Hoja1!$G:$G,0)</f>
        <v>33.299999999999997</v>
      </c>
      <c r="H2220" t="s">
        <v>292</v>
      </c>
    </row>
    <row r="2221" spans="1:8" ht="15" customHeight="1">
      <c r="A2221" s="29">
        <f ca="1">IF(Tanqueos[[#This Row],[PLACA]]="","",IF(Tanqueos[[#This Row],[FECHA]]="",NOW(),Tanqueos[[#This Row],[FECHA]]))</f>
        <v>45874.585778703702</v>
      </c>
      <c r="B2221" s="39" t="s">
        <v>49</v>
      </c>
      <c r="C2221" s="31">
        <v>61441</v>
      </c>
      <c r="D2221" s="56">
        <v>11</v>
      </c>
      <c r="G2221">
        <f>_xlfn.XLOOKUP(Tanqueos[[#This Row],[PLACA]],[1]Hoja1!$A:$A,[1]Hoja1!$G:$G,0)</f>
        <v>35</v>
      </c>
      <c r="H2221" t="s">
        <v>301</v>
      </c>
    </row>
    <row r="2222" spans="1:8" ht="15" hidden="1" customHeight="1">
      <c r="A2222" s="29">
        <f ca="1">IF(Tanqueos[[#This Row],[PLACA]]="","",IF(Tanqueos[[#This Row],[FECHA]]="",NOW(),Tanqueos[[#This Row],[FECHA]]))</f>
        <v>45874.585779513887</v>
      </c>
      <c r="B2222" s="39" t="s">
        <v>385</v>
      </c>
      <c r="C2222" s="31">
        <v>315584</v>
      </c>
      <c r="D2222" s="56">
        <v>5</v>
      </c>
      <c r="G2222">
        <f>_xlfn.XLOOKUP(Tanqueos[[#This Row],[PLACA]],[1]Hoja1!$A:$A,[1]Hoja1!$G:$G,0)</f>
        <v>33.299999999999997</v>
      </c>
      <c r="H2222" t="s">
        <v>247</v>
      </c>
    </row>
    <row r="2223" spans="1:8" ht="15" hidden="1" customHeight="1">
      <c r="A2223" s="29">
        <f ca="1">IF(Tanqueos[[#This Row],[PLACA]]="","",IF(Tanqueos[[#This Row],[FECHA]]="",NOW(),Tanqueos[[#This Row],[FECHA]]))</f>
        <v>45874.585780671296</v>
      </c>
      <c r="B2223" s="39" t="s">
        <v>48</v>
      </c>
      <c r="C2223" s="31">
        <v>9394</v>
      </c>
      <c r="D2223" s="56">
        <v>9</v>
      </c>
      <c r="G2223">
        <f>_xlfn.XLOOKUP(Tanqueos[[#This Row],[PLACA]],[1]Hoja1!$A:$A,[1]Hoja1!$G:$G,0)</f>
        <v>38</v>
      </c>
      <c r="H2223" t="s">
        <v>246</v>
      </c>
    </row>
    <row r="2224" spans="1:8" ht="15" hidden="1" customHeight="1">
      <c r="A2224" s="29">
        <f ca="1">IF(Tanqueos[[#This Row],[PLACA]]="","",IF(Tanqueos[[#This Row],[FECHA]]="",NOW(),Tanqueos[[#This Row],[FECHA]]))</f>
        <v>45874.585781365742</v>
      </c>
      <c r="B2224" s="39" t="s">
        <v>35</v>
      </c>
      <c r="C2224" s="31">
        <v>66592</v>
      </c>
      <c r="D2224" s="56">
        <v>10</v>
      </c>
      <c r="G2224">
        <f>_xlfn.XLOOKUP(Tanqueos[[#This Row],[PLACA]],[1]Hoja1!$A:$A,[1]Hoja1!$G:$G,0)</f>
        <v>35</v>
      </c>
      <c r="H2224" t="s">
        <v>240</v>
      </c>
    </row>
    <row r="2225" spans="1:8" ht="15" hidden="1" customHeight="1">
      <c r="A2225" s="29">
        <f ca="1">IF(Tanqueos[[#This Row],[PLACA]]="","",IF(Tanqueos[[#This Row],[FECHA]]="",NOW(),Tanqueos[[#This Row],[FECHA]]))</f>
        <v>45874.585782638889</v>
      </c>
      <c r="B2225" s="39" t="s">
        <v>184</v>
      </c>
      <c r="C2225" s="31">
        <v>51805</v>
      </c>
      <c r="D2225" s="56">
        <v>6</v>
      </c>
      <c r="G2225">
        <f>_xlfn.XLOOKUP(Tanqueos[[#This Row],[PLACA]],[1]Hoja1!$A:$A,[1]Hoja1!$G:$G,0)</f>
        <v>33</v>
      </c>
      <c r="H2225" t="s">
        <v>204</v>
      </c>
    </row>
    <row r="2226" spans="1:8" ht="15" hidden="1" customHeight="1">
      <c r="A2226" s="29">
        <f ca="1">IF(Tanqueos[[#This Row],[PLACA]]="","",IF(Tanqueos[[#This Row],[FECHA]]="",NOW(),Tanqueos[[#This Row],[FECHA]]))</f>
        <v>45874.585783680559</v>
      </c>
      <c r="B2226" s="39" t="s">
        <v>20</v>
      </c>
      <c r="C2226" s="31">
        <v>209871</v>
      </c>
      <c r="D2226" s="56">
        <v>9</v>
      </c>
      <c r="G2226">
        <f>_xlfn.XLOOKUP(Tanqueos[[#This Row],[PLACA]],[1]Hoja1!$A:$A,[1]Hoja1!$G:$G,0)</f>
        <v>26</v>
      </c>
      <c r="H2226" s="11" t="s">
        <v>255</v>
      </c>
    </row>
    <row r="2227" spans="1:8" ht="15" hidden="1" customHeight="1">
      <c r="A2227" s="29">
        <f ca="1">IF(Tanqueos[[#This Row],[PLACA]]="","",IF(Tanqueos[[#This Row],[FECHA]]="",NOW(),Tanqueos[[#This Row],[FECHA]]))</f>
        <v>45874.58578483796</v>
      </c>
      <c r="B2227" s="39" t="s">
        <v>38</v>
      </c>
      <c r="C2227" s="31">
        <v>457239</v>
      </c>
      <c r="D2227" s="56">
        <v>30</v>
      </c>
      <c r="G2227">
        <f>_xlfn.XLOOKUP(Tanqueos[[#This Row],[PLACA]],[1]Hoja1!$A:$A,[1]Hoja1!$G:$G,0)</f>
        <v>15</v>
      </c>
      <c r="H2227" t="s">
        <v>181</v>
      </c>
    </row>
    <row r="2228" spans="1:8" ht="15" hidden="1" customHeight="1">
      <c r="A2228" s="29">
        <f ca="1">IF(Tanqueos[[#This Row],[PLACA]]="","",IF(Tanqueos[[#This Row],[FECHA]]="",NOW(),Tanqueos[[#This Row],[FECHA]]))</f>
        <v>45874.585785763891</v>
      </c>
      <c r="B2228" s="39" t="s">
        <v>120</v>
      </c>
      <c r="C2228" s="31">
        <v>336509</v>
      </c>
      <c r="D2228" s="56">
        <v>16</v>
      </c>
      <c r="G2228">
        <f>_xlfn.XLOOKUP(Tanqueos[[#This Row],[PLACA]],[1]Hoja1!$A:$A,[1]Hoja1!$G:$G,0)</f>
        <v>38</v>
      </c>
      <c r="H2228" t="s">
        <v>205</v>
      </c>
    </row>
    <row r="2229" spans="1:8" ht="15" hidden="1" customHeight="1">
      <c r="A2229" s="29">
        <f ca="1">IF(Tanqueos[[#This Row],[PLACA]]="","",IF(Tanqueos[[#This Row],[FECHA]]="",NOW(),Tanqueos[[#This Row],[FECHA]]))</f>
        <v>45874.585786689815</v>
      </c>
      <c r="B2229" s="39" t="s">
        <v>45</v>
      </c>
      <c r="C2229" s="31">
        <v>170800</v>
      </c>
      <c r="D2229" s="56">
        <v>12</v>
      </c>
      <c r="G2229">
        <f>_xlfn.XLOOKUP(Tanqueos[[#This Row],[PLACA]],[1]Hoja1!$A:$A,[1]Hoja1!$G:$G,0)</f>
        <v>29</v>
      </c>
      <c r="H2229" t="s">
        <v>197</v>
      </c>
    </row>
    <row r="2230" spans="1:8" ht="15" hidden="1" customHeight="1">
      <c r="A2230" s="29">
        <f ca="1">IF(Tanqueos[[#This Row],[PLACA]]="","",IF(Tanqueos[[#This Row],[FECHA]]="",NOW(),Tanqueos[[#This Row],[FECHA]]))</f>
        <v>45874.585789236109</v>
      </c>
      <c r="B2230" s="39" t="s">
        <v>156</v>
      </c>
      <c r="C2230" s="31">
        <v>109223</v>
      </c>
      <c r="D2230" s="56">
        <v>11</v>
      </c>
      <c r="G2230">
        <f>_xlfn.XLOOKUP(Tanqueos[[#This Row],[PLACA]],[1]Hoja1!$A:$A,[1]Hoja1!$G:$G,0)</f>
        <v>35</v>
      </c>
      <c r="H2230" t="s">
        <v>253</v>
      </c>
    </row>
    <row r="2231" spans="1:8" ht="15" hidden="1" customHeight="1">
      <c r="A2231" s="29">
        <f ca="1">IF(Tanqueos[[#This Row],[PLACA]]="","",IF(Tanqueos[[#This Row],[FECHA]]="",NOW(),Tanqueos[[#This Row],[FECHA]]))</f>
        <v>45874.585790046294</v>
      </c>
      <c r="B2231" s="39" t="s">
        <v>29</v>
      </c>
      <c r="C2231" s="31">
        <v>416832</v>
      </c>
      <c r="D2231" s="56">
        <v>15</v>
      </c>
      <c r="G2231">
        <f>_xlfn.XLOOKUP(Tanqueos[[#This Row],[PLACA]],[1]Hoja1!$A:$A,[1]Hoja1!$G:$G,0)</f>
        <v>33</v>
      </c>
      <c r="H2231" t="s">
        <v>250</v>
      </c>
    </row>
    <row r="2232" spans="1:8" ht="15" hidden="1" customHeight="1">
      <c r="A2232" s="29">
        <f ca="1">IF(Tanqueos[[#This Row],[PLACA]]="","",IF(Tanqueos[[#This Row],[FECHA]]="",NOW(),Tanqueos[[#This Row],[FECHA]]))</f>
        <v>45874.585791203703</v>
      </c>
      <c r="B2232" s="39" t="s">
        <v>282</v>
      </c>
      <c r="C2232" s="31">
        <v>163266</v>
      </c>
      <c r="D2232" s="56">
        <v>12</v>
      </c>
      <c r="G2232">
        <f>_xlfn.XLOOKUP(Tanqueos[[#This Row],[PLACA]],[1]Hoja1!$A:$A,[1]Hoja1!$G:$G,0)</f>
        <v>38</v>
      </c>
      <c r="H2232" t="s">
        <v>313</v>
      </c>
    </row>
    <row r="2233" spans="1:8" ht="15" hidden="1" customHeight="1">
      <c r="A2233" s="29">
        <f ca="1">IF(Tanqueos[[#This Row],[PLACA]]="","",IF(Tanqueos[[#This Row],[FECHA]]="",NOW(),Tanqueos[[#This Row],[FECHA]]))</f>
        <v>45874.585791898149</v>
      </c>
      <c r="B2233" s="39" t="s">
        <v>396</v>
      </c>
      <c r="C2233" s="31">
        <v>83033</v>
      </c>
      <c r="D2233" s="56">
        <v>10</v>
      </c>
      <c r="G2233">
        <f>_xlfn.XLOOKUP(Tanqueos[[#This Row],[PLACA]],[1]Hoja1!$A:$A,[1]Hoja1!$G:$G,0)</f>
        <v>42.8</v>
      </c>
      <c r="H2233" t="s">
        <v>431</v>
      </c>
    </row>
    <row r="2234" spans="1:8" ht="15" hidden="1" customHeight="1">
      <c r="A2234" s="29">
        <f ca="1">IF(Tanqueos[[#This Row],[PLACA]]="","",IF(Tanqueos[[#This Row],[FECHA]]="",NOW(),Tanqueos[[#This Row],[FECHA]]))</f>
        <v>45874.611463194444</v>
      </c>
      <c r="B2234" s="39" t="s">
        <v>93</v>
      </c>
      <c r="C2234" s="31">
        <v>412762</v>
      </c>
      <c r="D2234" s="56">
        <v>5</v>
      </c>
      <c r="G2234">
        <f>_xlfn.XLOOKUP(Tanqueos[[#This Row],[PLACA]],[1]Hoja1!$A:$A,[1]Hoja1!$G:$G,0)</f>
        <v>30</v>
      </c>
      <c r="H2234" t="s">
        <v>203</v>
      </c>
    </row>
    <row r="2235" spans="1:8" ht="15" hidden="1" customHeight="1">
      <c r="A2235" s="29">
        <f ca="1">IF(Tanqueos[[#This Row],[PLACA]]="","",IF(Tanqueos[[#This Row],[FECHA]]="",NOW(),Tanqueos[[#This Row],[FECHA]]))</f>
        <v>45874.611463194444</v>
      </c>
      <c r="B2235" s="39" t="s">
        <v>25</v>
      </c>
      <c r="C2235" s="31">
        <v>242790</v>
      </c>
      <c r="D2235" s="56">
        <v>7</v>
      </c>
      <c r="G2235">
        <f>_xlfn.XLOOKUP(Tanqueos[[#This Row],[PLACA]],[1]Hoja1!$A:$A,[1]Hoja1!$G:$G,0)</f>
        <v>33</v>
      </c>
      <c r="H2235" t="s">
        <v>196</v>
      </c>
    </row>
    <row r="2236" spans="1:8" ht="15" hidden="1" customHeight="1">
      <c r="A2236" s="29">
        <f ca="1">IF(Tanqueos[[#This Row],[PLACA]]="","",IF(Tanqueos[[#This Row],[FECHA]]="",NOW(),Tanqueos[[#This Row],[FECHA]]))</f>
        <v>45874.611463194444</v>
      </c>
      <c r="B2236" s="39" t="s">
        <v>72</v>
      </c>
      <c r="C2236" s="31">
        <v>307407</v>
      </c>
      <c r="D2236" s="56">
        <v>24</v>
      </c>
      <c r="G2236">
        <f>_xlfn.XLOOKUP(Tanqueos[[#This Row],[PLACA]],[1]Hoja1!$A:$A,[1]Hoja1!$G:$G,0)</f>
        <v>30</v>
      </c>
      <c r="H2236" s="11" t="s">
        <v>243</v>
      </c>
    </row>
    <row r="2237" spans="1:8" ht="15" hidden="1" customHeight="1">
      <c r="A2237" s="29">
        <f ca="1">IF(Tanqueos[[#This Row],[PLACA]]="","",IF(Tanqueos[[#This Row],[FECHA]]="",NOW(),Tanqueos[[#This Row],[FECHA]]))</f>
        <v>45874.655274074074</v>
      </c>
      <c r="B2237" s="39" t="s">
        <v>34</v>
      </c>
      <c r="C2237" s="31">
        <v>25929</v>
      </c>
      <c r="D2237" s="56">
        <v>11</v>
      </c>
      <c r="E2237" s="31"/>
      <c r="G2237">
        <f>_xlfn.XLOOKUP(Tanqueos[[#This Row],[PLACA]],[1]Hoja1!$A:$A,[1]Hoja1!$G:$G,0)</f>
        <v>38</v>
      </c>
      <c r="H2237" t="s">
        <v>202</v>
      </c>
    </row>
    <row r="2238" spans="1:8" ht="15" hidden="1" customHeight="1">
      <c r="A2238" s="29">
        <f ca="1">IF(Tanqueos[[#This Row],[PLACA]]="","",IF(Tanqueos[[#This Row],[FECHA]]="",NOW(),Tanqueos[[#This Row],[FECHA]]))</f>
        <v>45874.670773611113</v>
      </c>
      <c r="B2238" s="39" t="s">
        <v>65</v>
      </c>
      <c r="C2238" s="31">
        <v>68867</v>
      </c>
      <c r="D2238" s="56">
        <v>7</v>
      </c>
      <c r="G2238">
        <f>_xlfn.XLOOKUP(Tanqueos[[#This Row],[PLACA]],[1]Hoja1!$A:$A,[1]Hoja1!$G:$G,0)</f>
        <v>31</v>
      </c>
      <c r="H2238" t="s">
        <v>176</v>
      </c>
    </row>
    <row r="2239" spans="1:8" ht="15" hidden="1" customHeight="1">
      <c r="A2239" s="29">
        <f ca="1">IF(Tanqueos[[#This Row],[PLACA]]="","",IF(Tanqueos[[#This Row],[FECHA]]="",NOW(),Tanqueos[[#This Row],[FECHA]]))</f>
        <v>45874.679335300927</v>
      </c>
      <c r="B2239" s="39" t="s">
        <v>411</v>
      </c>
      <c r="C2239" s="31">
        <v>174414</v>
      </c>
      <c r="D2239" s="56">
        <v>9</v>
      </c>
      <c r="E2239" t="s">
        <v>436</v>
      </c>
      <c r="G2239">
        <f>_xlfn.XLOOKUP(Tanqueos[[#This Row],[PLACA]],[1]Hoja1!$A:$A,[1]Hoja1!$G:$G,0)</f>
        <v>33.299999999999997</v>
      </c>
      <c r="H2239" t="s">
        <v>434</v>
      </c>
    </row>
    <row r="2240" spans="1:8" ht="15" hidden="1" customHeight="1">
      <c r="A2240" s="29">
        <f ca="1">IF(Tanqueos[[#This Row],[PLACA]]="","",IF(Tanqueos[[#This Row],[FECHA]]="",NOW(),Tanqueos[[#This Row],[FECHA]]))</f>
        <v>45874.690500810182</v>
      </c>
      <c r="B2240" s="39" t="s">
        <v>433</v>
      </c>
      <c r="C2240" s="31">
        <v>30525</v>
      </c>
      <c r="D2240" s="56">
        <v>15</v>
      </c>
      <c r="G2240">
        <f>_xlfn.XLOOKUP(Tanqueos[[#This Row],[PLACA]],[1]Hoja1!$A:$A,[1]Hoja1!$G:$G,0)</f>
        <v>18</v>
      </c>
      <c r="H2240" t="s">
        <v>276</v>
      </c>
    </row>
    <row r="2241" spans="1:8" ht="15" hidden="1" customHeight="1">
      <c r="A2241" s="29">
        <f ca="1">IF(Tanqueos[[#This Row],[PLACA]]="","",IF(Tanqueos[[#This Row],[FECHA]]="",NOW(),Tanqueos[[#This Row],[FECHA]]))</f>
        <v>45874.698504166663</v>
      </c>
      <c r="B2241" s="39" t="s">
        <v>16</v>
      </c>
      <c r="C2241" s="31">
        <v>218438</v>
      </c>
      <c r="D2241" s="56">
        <v>13</v>
      </c>
      <c r="G2241">
        <f>_xlfn.XLOOKUP(Tanqueos[[#This Row],[PLACA]],[1]Hoja1!$A:$A,[1]Hoja1!$G:$G,0)</f>
        <v>33</v>
      </c>
      <c r="H2241" t="s">
        <v>219</v>
      </c>
    </row>
    <row r="2242" spans="1:8" ht="15" hidden="1" customHeight="1">
      <c r="A2242" s="29">
        <f ca="1">IF(Tanqueos[[#This Row],[PLACA]]="","",IF(Tanqueos[[#This Row],[FECHA]]="",NOW(),Tanqueos[[#This Row],[FECHA]]))</f>
        <v>45874.70396608796</v>
      </c>
      <c r="B2242" s="39" t="s">
        <v>394</v>
      </c>
      <c r="C2242" s="31">
        <v>31720</v>
      </c>
      <c r="D2242" s="56">
        <v>8</v>
      </c>
      <c r="G2242">
        <f>_xlfn.XLOOKUP(Tanqueos[[#This Row],[PLACA]],[1]Hoja1!$A:$A,[1]Hoja1!$G:$G,0)</f>
        <v>38</v>
      </c>
      <c r="H2242" t="s">
        <v>419</v>
      </c>
    </row>
    <row r="2243" spans="1:8" ht="15" hidden="1" customHeight="1">
      <c r="A2243" s="29">
        <f ca="1">IF(Tanqueos[[#This Row],[PLACA]]="","",IF(Tanqueos[[#This Row],[FECHA]]="",NOW(),Tanqueos[[#This Row],[FECHA]]))</f>
        <v>45874.704057407405</v>
      </c>
      <c r="B2243" s="39" t="s">
        <v>28</v>
      </c>
      <c r="C2243" s="31">
        <v>224569</v>
      </c>
      <c r="D2243" s="56">
        <v>9</v>
      </c>
      <c r="G2243">
        <f>_xlfn.XLOOKUP(Tanqueos[[#This Row],[PLACA]],[1]Hoja1!$A:$A,[1]Hoja1!$G:$G,0)</f>
        <v>43</v>
      </c>
      <c r="H2243" t="s">
        <v>221</v>
      </c>
    </row>
    <row r="2244" spans="1:8" ht="15" hidden="1" customHeight="1">
      <c r="A2244" s="29">
        <f ca="1">IF(Tanqueos[[#This Row],[PLACA]]="","",IF(Tanqueos[[#This Row],[FECHA]]="",NOW(),Tanqueos[[#This Row],[FECHA]]))</f>
        <v>45874.728836921298</v>
      </c>
      <c r="B2244" s="39" t="s">
        <v>331</v>
      </c>
      <c r="C2244" s="31">
        <v>336456</v>
      </c>
      <c r="D2244" s="56">
        <v>16</v>
      </c>
      <c r="G2244">
        <f>_xlfn.XLOOKUP(Tanqueos[[#This Row],[PLACA]],[1]Hoja1!$A:$A,[1]Hoja1!$G:$G,0)</f>
        <v>19</v>
      </c>
      <c r="H2244" s="11" t="s">
        <v>260</v>
      </c>
    </row>
    <row r="2245" spans="1:8" ht="15" hidden="1" customHeight="1">
      <c r="A2245" s="29">
        <f ca="1">IF(Tanqueos[[#This Row],[PLACA]]="","",IF(Tanqueos[[#This Row],[FECHA]]="",NOW(),Tanqueos[[#This Row],[FECHA]]))</f>
        <v>45874.730547916668</v>
      </c>
      <c r="B2245" s="39" t="s">
        <v>42</v>
      </c>
      <c r="C2245" s="31">
        <v>2784</v>
      </c>
      <c r="D2245" s="56">
        <v>10</v>
      </c>
      <c r="G2245">
        <f>_xlfn.XLOOKUP(Tanqueos[[#This Row],[PLACA]],[1]Hoja1!$A:$A,[1]Hoja1!$G:$G,0)</f>
        <v>38</v>
      </c>
      <c r="H2245" s="11" t="s">
        <v>256</v>
      </c>
    </row>
    <row r="2246" spans="1:8" ht="15" hidden="1" customHeight="1">
      <c r="A2246" s="29">
        <f ca="1">IF(Tanqueos[[#This Row],[PLACA]]="","",IF(Tanqueos[[#This Row],[FECHA]]="",NOW(),Tanqueos[[#This Row],[FECHA]]))</f>
        <v>45874.734120601854</v>
      </c>
      <c r="B2246" s="39" t="s">
        <v>11</v>
      </c>
      <c r="C2246" s="31">
        <v>60046</v>
      </c>
      <c r="D2246" s="56">
        <v>6</v>
      </c>
      <c r="G2246">
        <f>_xlfn.XLOOKUP(Tanqueos[[#This Row],[PLACA]],[1]Hoja1!$A:$A,[1]Hoja1!$G:$G,0)</f>
        <v>35</v>
      </c>
      <c r="H2246" t="s">
        <v>248</v>
      </c>
    </row>
    <row r="2247" spans="1:8" ht="15" hidden="1" customHeight="1">
      <c r="A2247" s="29">
        <f ca="1">IF(Tanqueos[[#This Row],[PLACA]]="","",IF(Tanqueos[[#This Row],[FECHA]]="",NOW(),Tanqueos[[#This Row],[FECHA]]))</f>
        <v>45874.745878009257</v>
      </c>
      <c r="B2247" s="39" t="s">
        <v>62</v>
      </c>
      <c r="C2247" s="31">
        <v>206781</v>
      </c>
      <c r="D2247" s="56">
        <v>11</v>
      </c>
      <c r="G2247">
        <f>_xlfn.XLOOKUP(Tanqueos[[#This Row],[PLACA]],[1]Hoja1!$A:$A,[1]Hoja1!$G:$G,0)</f>
        <v>39</v>
      </c>
      <c r="H2247" t="s">
        <v>337</v>
      </c>
    </row>
    <row r="2248" spans="1:8" ht="15" hidden="1" customHeight="1">
      <c r="A2248" s="29">
        <f ca="1">IF(Tanqueos[[#This Row],[PLACA]]="","",IF(Tanqueos[[#This Row],[FECHA]]="",NOW(),Tanqueos[[#This Row],[FECHA]]))</f>
        <v>45874.803780439812</v>
      </c>
      <c r="B2248" s="39" t="s">
        <v>24</v>
      </c>
      <c r="C2248" s="31">
        <v>102690</v>
      </c>
      <c r="D2248" s="56">
        <v>6</v>
      </c>
      <c r="G2248">
        <f>_xlfn.XLOOKUP(Tanqueos[[#This Row],[PLACA]],[1]Hoja1!$A:$A,[1]Hoja1!$G:$G,0)</f>
        <v>33</v>
      </c>
      <c r="H2248" t="s">
        <v>320</v>
      </c>
    </row>
    <row r="2249" spans="1:8" ht="15" hidden="1" customHeight="1">
      <c r="A2249" s="29">
        <f ca="1">IF(Tanqueos[[#This Row],[PLACA]]="","",IF(Tanqueos[[#This Row],[FECHA]]="",NOW(),Tanqueos[[#This Row],[FECHA]]))</f>
        <v>45874.809640740743</v>
      </c>
      <c r="B2249" s="39" t="s">
        <v>63</v>
      </c>
      <c r="C2249" s="31">
        <v>18100</v>
      </c>
      <c r="D2249" s="56">
        <v>11</v>
      </c>
      <c r="G2249">
        <f>_xlfn.XLOOKUP(Tanqueos[[#This Row],[PLACA]],[1]Hoja1!$A:$A,[1]Hoja1!$G:$G,0)</f>
        <v>38</v>
      </c>
      <c r="H2249" s="11" t="s">
        <v>230</v>
      </c>
    </row>
    <row r="2250" spans="1:8" ht="15" hidden="1" customHeight="1">
      <c r="A2250" s="29">
        <f ca="1">IF(Tanqueos[[#This Row],[PLACA]]="","",IF(Tanqueos[[#This Row],[FECHA]]="",NOW(),Tanqueos[[#This Row],[FECHA]]))</f>
        <v>45874.824122106482</v>
      </c>
      <c r="B2250" s="39" t="s">
        <v>18</v>
      </c>
      <c r="C2250" s="31">
        <v>168120</v>
      </c>
      <c r="D2250" s="56">
        <v>10</v>
      </c>
      <c r="G2250">
        <f>_xlfn.XLOOKUP(Tanqueos[[#This Row],[PLACA]],[1]Hoja1!$A:$A,[1]Hoja1!$G:$G,0)</f>
        <v>42</v>
      </c>
      <c r="H2250" s="11" t="s">
        <v>249</v>
      </c>
    </row>
    <row r="2251" spans="1:8" ht="15" hidden="1" customHeight="1">
      <c r="A2251" s="29">
        <v>45875</v>
      </c>
      <c r="B2251" s="39" t="s">
        <v>148</v>
      </c>
      <c r="C2251" s="31">
        <v>202244</v>
      </c>
      <c r="D2251" s="56">
        <v>16</v>
      </c>
      <c r="E2251" t="s">
        <v>437</v>
      </c>
      <c r="G2251">
        <f>_xlfn.XLOOKUP(Tanqueos[[#This Row],[PLACA]],[1]Hoja1!$A:$A,[1]Hoja1!$G:$G,0)</f>
        <v>15</v>
      </c>
    </row>
    <row r="2252" spans="1:8" ht="15" hidden="1" customHeight="1">
      <c r="A2252" s="29">
        <f ca="1">IF(Tanqueos[[#This Row],[PLACA]]="","",IF(Tanqueos[[#This Row],[FECHA]]="",NOW(),Tanqueos[[#This Row],[FECHA]]))</f>
        <v>45874.836515972223</v>
      </c>
      <c r="B2252" s="39" t="s">
        <v>137</v>
      </c>
      <c r="C2252" s="31">
        <v>78449</v>
      </c>
      <c r="D2252" s="56">
        <v>6</v>
      </c>
      <c r="G2252">
        <f>_xlfn.XLOOKUP(Tanqueos[[#This Row],[PLACA]],[1]Hoja1!$A:$A,[1]Hoja1!$G:$G,0)</f>
        <v>33</v>
      </c>
      <c r="H2252" s="11" t="s">
        <v>262</v>
      </c>
    </row>
    <row r="2253" spans="1:8" ht="15" customHeight="1">
      <c r="A2253" s="29">
        <f ca="1">IF(Tanqueos[[#This Row],[PLACA]]="","",IF(Tanqueos[[#This Row],[FECHA]]="",NOW(),Tanqueos[[#This Row],[FECHA]]))</f>
        <v>45874.837101736113</v>
      </c>
      <c r="B2253" s="39" t="s">
        <v>49</v>
      </c>
      <c r="C2253" s="31">
        <v>61675</v>
      </c>
      <c r="D2253" s="56">
        <v>7</v>
      </c>
      <c r="G2253">
        <f>_xlfn.XLOOKUP(Tanqueos[[#This Row],[PLACA]],[1]Hoja1!$A:$A,[1]Hoja1!$G:$G,0)</f>
        <v>35</v>
      </c>
      <c r="H2253" t="s">
        <v>301</v>
      </c>
    </row>
    <row r="2254" spans="1:8" ht="15" hidden="1" customHeight="1">
      <c r="A2254" s="29">
        <f ca="1">IF(Tanqueos[[#This Row],[PLACA]]="","",IF(Tanqueos[[#This Row],[FECHA]]="",NOW(),Tanqueos[[#This Row],[FECHA]]))</f>
        <v>45874.859542013888</v>
      </c>
      <c r="B2254" s="39" t="s">
        <v>26</v>
      </c>
      <c r="C2254" s="31">
        <v>632925</v>
      </c>
      <c r="D2254" s="56">
        <v>21</v>
      </c>
      <c r="G2254">
        <f>_xlfn.XLOOKUP(Tanqueos[[#This Row],[PLACA]],[1]Hoja1!$A:$A,[1]Hoja1!$G:$G,0)</f>
        <v>17</v>
      </c>
    </row>
    <row r="2255" spans="1:8" ht="15" hidden="1" customHeight="1">
      <c r="A2255" s="29">
        <f ca="1">IF(Tanqueos[[#This Row],[PLACA]]="","",IF(Tanqueos[[#This Row],[FECHA]]="",NOW(),Tanqueos[[#This Row],[FECHA]]))</f>
        <v>45874.871527546296</v>
      </c>
      <c r="B2255" s="39" t="s">
        <v>385</v>
      </c>
      <c r="C2255" s="31">
        <v>315665</v>
      </c>
      <c r="D2255" s="59">
        <v>3</v>
      </c>
      <c r="G2255">
        <f>_xlfn.XLOOKUP(Tanqueos[[#This Row],[PLACA]],[1]Hoja1!$A:$A,[1]Hoja1!$G:$G,0)</f>
        <v>33.299999999999997</v>
      </c>
      <c r="H2255" s="11" t="s">
        <v>264</v>
      </c>
    </row>
    <row r="2256" spans="1:8" ht="15" hidden="1" customHeight="1">
      <c r="A2256" s="29">
        <f ca="1">IF(Tanqueos[[#This Row],[PLACA]]="","",IF(Tanqueos[[#This Row],[FECHA]]="",NOW(),Tanqueos[[#This Row],[FECHA]]))</f>
        <v>45874.905229745367</v>
      </c>
      <c r="B2256" s="39" t="s">
        <v>67</v>
      </c>
      <c r="C2256" s="31">
        <v>1003342</v>
      </c>
      <c r="D2256" s="56">
        <v>13</v>
      </c>
      <c r="G2256">
        <f>_xlfn.XLOOKUP(Tanqueos[[#This Row],[PLACA]],[1]Hoja1!$A:$A,[1]Hoja1!$G:$G,0)</f>
        <v>19</v>
      </c>
      <c r="H2256" t="s">
        <v>303</v>
      </c>
    </row>
    <row r="2257" spans="1:8" ht="15" hidden="1" customHeight="1">
      <c r="A2257" s="29">
        <f ca="1">IF(Tanqueos[[#This Row],[PLACA]]="","",IF(Tanqueos[[#This Row],[FECHA]]="",NOW(),Tanqueos[[#This Row],[FECHA]]))</f>
        <v>45875.246715393521</v>
      </c>
      <c r="B2257" s="39" t="s">
        <v>32</v>
      </c>
      <c r="C2257" s="31">
        <v>44621</v>
      </c>
      <c r="D2257" s="56">
        <v>11</v>
      </c>
      <c r="G2257">
        <f>_xlfn.XLOOKUP(Tanqueos[[#This Row],[PLACA]],[1]Hoja1!$A:$A,[1]Hoja1!$G:$G,0)</f>
        <v>30</v>
      </c>
      <c r="H2257" t="s">
        <v>207</v>
      </c>
    </row>
    <row r="2258" spans="1:8" ht="15" hidden="1" customHeight="1">
      <c r="A2258" s="29">
        <f ca="1">IF(Tanqueos[[#This Row],[PLACA]]="","",IF(Tanqueos[[#This Row],[FECHA]]="",NOW(),Tanqueos[[#This Row],[FECHA]]))</f>
        <v>45875.268645023149</v>
      </c>
      <c r="B2258" s="39" t="s">
        <v>36</v>
      </c>
      <c r="C2258" s="31">
        <v>97978</v>
      </c>
      <c r="D2258" s="56">
        <v>6</v>
      </c>
      <c r="G2258">
        <f>_xlfn.XLOOKUP(Tanqueos[[#This Row],[PLACA]],[1]Hoja1!$A:$A,[1]Hoja1!$G:$G,0)</f>
        <v>32</v>
      </c>
      <c r="H2258" t="s">
        <v>194</v>
      </c>
    </row>
    <row r="2259" spans="1:8" ht="15" hidden="1" customHeight="1">
      <c r="A2259" s="29">
        <f ca="1">IF(Tanqueos[[#This Row],[PLACA]]="","",IF(Tanqueos[[#This Row],[FECHA]]="",NOW(),Tanqueos[[#This Row],[FECHA]]))</f>
        <v>45875.269677893521</v>
      </c>
      <c r="B2259" s="39" t="s">
        <v>12</v>
      </c>
      <c r="C2259" s="31">
        <v>63687</v>
      </c>
      <c r="D2259" s="56">
        <v>8</v>
      </c>
      <c r="G2259">
        <f>_xlfn.XLOOKUP(Tanqueos[[#This Row],[PLACA]],[1]Hoja1!$A:$A,[1]Hoja1!$G:$G,0)</f>
        <v>33</v>
      </c>
      <c r="H2259" t="s">
        <v>415</v>
      </c>
    </row>
    <row r="2260" spans="1:8" ht="15" hidden="1" customHeight="1">
      <c r="A2260" s="29">
        <f ca="1">IF(Tanqueos[[#This Row],[PLACA]]="","",IF(Tanqueos[[#This Row],[FECHA]]="",NOW(),Tanqueos[[#This Row],[FECHA]]))</f>
        <v>45875.280275115743</v>
      </c>
      <c r="B2260" s="39" t="s">
        <v>15</v>
      </c>
      <c r="C2260" s="31">
        <v>193602</v>
      </c>
      <c r="D2260" s="56">
        <v>34</v>
      </c>
      <c r="G2260">
        <f>_xlfn.XLOOKUP(Tanqueos[[#This Row],[PLACA]],[1]Hoja1!$A:$A,[1]Hoja1!$G:$G,0)</f>
        <v>16</v>
      </c>
      <c r="H2260" s="11" t="s">
        <v>254</v>
      </c>
    </row>
    <row r="2261" spans="1:8" ht="15" hidden="1" customHeight="1">
      <c r="A2261" s="29">
        <f ca="1">IF(Tanqueos[[#This Row],[PLACA]]="","",IF(Tanqueos[[#This Row],[FECHA]]="",NOW(),Tanqueos[[#This Row],[FECHA]]))</f>
        <v>45875.295629282409</v>
      </c>
      <c r="B2261" s="39" t="s">
        <v>281</v>
      </c>
      <c r="C2261" s="31">
        <v>66540</v>
      </c>
      <c r="D2261" s="60">
        <v>12</v>
      </c>
      <c r="G2261">
        <f>_xlfn.XLOOKUP(Tanqueos[[#This Row],[PLACA]],[1]Hoja1!$A:$A,[1]Hoja1!$G:$G,0)</f>
        <v>33</v>
      </c>
      <c r="H2261" t="s">
        <v>199</v>
      </c>
    </row>
    <row r="2262" spans="1:8" ht="15" hidden="1" customHeight="1">
      <c r="A2262" s="29">
        <f ca="1">IF(Tanqueos[[#This Row],[PLACA]]="","",IF(Tanqueos[[#This Row],[FECHA]]="",NOW(),Tanqueos[[#This Row],[FECHA]]))</f>
        <v>45875.301913888892</v>
      </c>
      <c r="B2262" s="39" t="s">
        <v>40</v>
      </c>
      <c r="C2262" s="31">
        <v>146486</v>
      </c>
      <c r="D2262" s="56">
        <v>5</v>
      </c>
      <c r="G2262">
        <f>_xlfn.XLOOKUP(Tanqueos[[#This Row],[PLACA]],[1]Hoja1!$A:$A,[1]Hoja1!$G:$G,0)</f>
        <v>33</v>
      </c>
      <c r="H2262" s="11" t="s">
        <v>259</v>
      </c>
    </row>
    <row r="2263" spans="1:8" ht="15" hidden="1" customHeight="1">
      <c r="A2263" s="29">
        <f ca="1">IF(Tanqueos[[#This Row],[PLACA]]="","",IF(Tanqueos[[#This Row],[FECHA]]="",NOW(),Tanqueos[[#This Row],[FECHA]]))</f>
        <v>45875.310735648149</v>
      </c>
      <c r="B2263" s="39" t="s">
        <v>27</v>
      </c>
      <c r="C2263" s="31">
        <v>202095</v>
      </c>
      <c r="D2263" s="56">
        <v>7</v>
      </c>
      <c r="G2263">
        <f>_xlfn.XLOOKUP(Tanqueos[[#This Row],[PLACA]],[1]Hoja1!$A:$A,[1]Hoja1!$G:$G,0)</f>
        <v>35</v>
      </c>
      <c r="H2263" t="s">
        <v>261</v>
      </c>
    </row>
    <row r="2264" spans="1:8" ht="15" hidden="1" customHeight="1">
      <c r="A2264" s="29">
        <f ca="1">IF(Tanqueos[[#This Row],[PLACA]]="","",IF(Tanqueos[[#This Row],[FECHA]]="",NOW(),Tanqueos[[#This Row],[FECHA]]))</f>
        <v>45875.314838310187</v>
      </c>
      <c r="B2264" s="39" t="s">
        <v>25</v>
      </c>
      <c r="C2264" s="31">
        <v>242960</v>
      </c>
      <c r="D2264" s="56">
        <v>7</v>
      </c>
      <c r="G2264">
        <f>_xlfn.XLOOKUP(Tanqueos[[#This Row],[PLACA]],[1]Hoja1!$A:$A,[1]Hoja1!$G:$G,0)</f>
        <v>33</v>
      </c>
      <c r="H2264" t="s">
        <v>196</v>
      </c>
    </row>
    <row r="2265" spans="1:8" ht="15" hidden="1" customHeight="1">
      <c r="A2265" s="29">
        <f ca="1">IF(Tanqueos[[#This Row],[PLACA]]="","",IF(Tanqueos[[#This Row],[FECHA]]="",NOW(),Tanqueos[[#This Row],[FECHA]]))</f>
        <v>45875.342495486111</v>
      </c>
      <c r="B2265" s="39" t="s">
        <v>21</v>
      </c>
      <c r="C2265" s="31">
        <v>68785</v>
      </c>
      <c r="D2265" s="56">
        <v>12</v>
      </c>
      <c r="G2265">
        <f>_xlfn.XLOOKUP(Tanqueos[[#This Row],[PLACA]],[1]Hoja1!$A:$A,[1]Hoja1!$G:$G,0)</f>
        <v>33</v>
      </c>
      <c r="H2265" t="s">
        <v>193</v>
      </c>
    </row>
    <row r="2266" spans="1:8" ht="15" hidden="1" customHeight="1">
      <c r="A2266" s="29">
        <f ca="1">IF(Tanqueos[[#This Row],[PLACA]]="","",IF(Tanqueos[[#This Row],[FECHA]]="",NOW(),Tanqueos[[#This Row],[FECHA]]))</f>
        <v>45875.342496412035</v>
      </c>
      <c r="B2266" s="39" t="s">
        <v>17</v>
      </c>
      <c r="C2266" s="31">
        <v>653253</v>
      </c>
      <c r="D2266" s="56">
        <v>30</v>
      </c>
      <c r="G2266">
        <f>_xlfn.XLOOKUP(Tanqueos[[#This Row],[PLACA]],[1]Hoja1!$A:$A,[1]Hoja1!$G:$G,0)</f>
        <v>14</v>
      </c>
      <c r="H2266" t="s">
        <v>263</v>
      </c>
    </row>
    <row r="2267" spans="1:8" ht="15" hidden="1" customHeight="1">
      <c r="A2267" s="29">
        <f ca="1">IF(Tanqueos[[#This Row],[PLACA]]="","",IF(Tanqueos[[#This Row],[FECHA]]="",NOW(),Tanqueos[[#This Row],[FECHA]]))</f>
        <v>45875.342501851854</v>
      </c>
      <c r="B2267" s="39" t="s">
        <v>54</v>
      </c>
      <c r="C2267" s="31">
        <v>9273</v>
      </c>
      <c r="D2267" s="56">
        <v>9</v>
      </c>
      <c r="G2267">
        <f>_xlfn.XLOOKUP(Tanqueos[[#This Row],[PLACA]],[1]Hoja1!$A:$A,[1]Hoja1!$G:$G,0)</f>
        <v>31</v>
      </c>
      <c r="H2267" t="s">
        <v>273</v>
      </c>
    </row>
    <row r="2268" spans="1:8" ht="15" hidden="1" customHeight="1">
      <c r="A2268" s="29">
        <f ca="1">IF(Tanqueos[[#This Row],[PLACA]]="","",IF(Tanqueos[[#This Row],[FECHA]]="",NOW(),Tanqueos[[#This Row],[FECHA]]))</f>
        <v>45875.342502893516</v>
      </c>
      <c r="B2268" s="39" t="s">
        <v>20</v>
      </c>
      <c r="C2268" s="31">
        <v>210042</v>
      </c>
      <c r="D2268" s="56">
        <v>9</v>
      </c>
      <c r="G2268">
        <f>_xlfn.XLOOKUP(Tanqueos[[#This Row],[PLACA]],[1]Hoja1!$A:$A,[1]Hoja1!$G:$G,0)</f>
        <v>26</v>
      </c>
      <c r="H2268" s="11" t="s">
        <v>255</v>
      </c>
    </row>
    <row r="2269" spans="1:8" ht="15" hidden="1" customHeight="1">
      <c r="A2269" s="29">
        <f ca="1">IF(Tanqueos[[#This Row],[PLACA]]="","",IF(Tanqueos[[#This Row],[FECHA]]="",NOW(),Tanqueos[[#This Row],[FECHA]]))</f>
        <v>45875.342504050925</v>
      </c>
      <c r="B2269" s="39" t="s">
        <v>66</v>
      </c>
      <c r="C2269" s="31">
        <v>200262</v>
      </c>
      <c r="D2269" s="56">
        <v>10</v>
      </c>
      <c r="G2269">
        <f>_xlfn.XLOOKUP(Tanqueos[[#This Row],[PLACA]],[1]Hoja1!$A:$A,[1]Hoja1!$G:$G,0)</f>
        <v>33</v>
      </c>
      <c r="H2269" s="11" t="s">
        <v>252</v>
      </c>
    </row>
    <row r="2270" spans="1:8" ht="15" hidden="1" customHeight="1">
      <c r="A2270" s="41">
        <f ca="1">IF(Tanqueos[[#This Row],[PLACA]]="","",IF(Tanqueos[[#This Row],[FECHA]]="",NOW(),Tanqueos[[#This Row],[FECHA]]))</f>
        <v>45875.346065740741</v>
      </c>
      <c r="B2270" s="42" t="s">
        <v>148</v>
      </c>
      <c r="C2270" s="43">
        <v>202450</v>
      </c>
      <c r="D2270" s="57">
        <v>14</v>
      </c>
      <c r="E2270" s="44" t="s">
        <v>438</v>
      </c>
      <c r="F2270" s="44"/>
      <c r="G2270" s="44">
        <f>_xlfn.XLOOKUP(Tanqueos[[#This Row],[PLACA]],[1]Hoja1!$A:$A,[1]Hoja1!$G:$G,0)</f>
        <v>15</v>
      </c>
      <c r="H2270" t="s">
        <v>244</v>
      </c>
    </row>
    <row r="2271" spans="1:8" ht="15" hidden="1" customHeight="1">
      <c r="A2271" s="29">
        <f ca="1">IF(Tanqueos[[#This Row],[PLACA]]="","",IF(Tanqueos[[#This Row],[FECHA]]="",NOW(),Tanqueos[[#This Row],[FECHA]]))</f>
        <v>45875.352147569443</v>
      </c>
      <c r="B2271" s="39" t="s">
        <v>38</v>
      </c>
      <c r="C2271" s="31">
        <v>457660</v>
      </c>
      <c r="D2271" s="56">
        <v>30</v>
      </c>
      <c r="G2271">
        <f>_xlfn.XLOOKUP(Tanqueos[[#This Row],[PLACA]],[1]Hoja1!$A:$A,[1]Hoja1!$G:$G,0)</f>
        <v>15</v>
      </c>
      <c r="H2271" t="s">
        <v>181</v>
      </c>
    </row>
    <row r="2272" spans="1:8" ht="15" hidden="1" customHeight="1">
      <c r="A2272" s="29">
        <f ca="1">IF(Tanqueos[[#This Row],[PLACA]]="","",IF(Tanqueos[[#This Row],[FECHA]]="",NOW(),Tanqueos[[#This Row],[FECHA]]))</f>
        <v>45875.372030555554</v>
      </c>
      <c r="B2272" s="39" t="s">
        <v>35</v>
      </c>
      <c r="C2272" s="31">
        <v>66938</v>
      </c>
      <c r="D2272" s="56">
        <v>10</v>
      </c>
      <c r="G2272">
        <f>_xlfn.XLOOKUP(Tanqueos[[#This Row],[PLACA]],[1]Hoja1!$A:$A,[1]Hoja1!$G:$G,0)</f>
        <v>35</v>
      </c>
      <c r="H2272" t="s">
        <v>240</v>
      </c>
    </row>
    <row r="2273" spans="1:8" ht="15" hidden="1" customHeight="1">
      <c r="A2273" s="29">
        <f ca="1">IF(Tanqueos[[#This Row],[PLACA]]="","",IF(Tanqueos[[#This Row],[FECHA]]="",NOW(),Tanqueos[[#This Row],[FECHA]]))</f>
        <v>45875.374252430556</v>
      </c>
      <c r="B2273" s="39" t="s">
        <v>43</v>
      </c>
      <c r="C2273" s="31">
        <v>20456</v>
      </c>
      <c r="D2273" s="56">
        <v>13</v>
      </c>
      <c r="E2273" t="s">
        <v>439</v>
      </c>
      <c r="G2273">
        <f>_xlfn.XLOOKUP(Tanqueos[[#This Row],[PLACA]],[1]Hoja1!$A:$A,[1]Hoja1!$G:$G,0)</f>
        <v>35</v>
      </c>
      <c r="H2273" t="s">
        <v>266</v>
      </c>
    </row>
    <row r="2274" spans="1:8" ht="15" hidden="1" customHeight="1">
      <c r="A2274" s="29">
        <f ca="1">IF(Tanqueos[[#This Row],[PLACA]]="","",IF(Tanqueos[[#This Row],[FECHA]]="",NOW(),Tanqueos[[#This Row],[FECHA]]))</f>
        <v>45875.375891435186</v>
      </c>
      <c r="B2274" s="39" t="s">
        <v>59</v>
      </c>
      <c r="C2274" s="31">
        <v>279650</v>
      </c>
      <c r="D2274" s="56">
        <v>8</v>
      </c>
      <c r="E2274" t="s">
        <v>440</v>
      </c>
      <c r="G2274">
        <f>_xlfn.XLOOKUP(Tanqueos[[#This Row],[PLACA]],[1]Hoja1!$A:$A,[1]Hoja1!$G:$G,0)</f>
        <v>28</v>
      </c>
      <c r="H2274" t="s">
        <v>247</v>
      </c>
    </row>
    <row r="2275" spans="1:8" ht="15" hidden="1" customHeight="1">
      <c r="A2275" s="29">
        <f ca="1">IF(Tanqueos[[#This Row],[PLACA]]="","",IF(Tanqueos[[#This Row],[FECHA]]="",NOW(),Tanqueos[[#This Row],[FECHA]]))</f>
        <v>45875.411370254631</v>
      </c>
      <c r="B2275" s="39" t="s">
        <v>441</v>
      </c>
      <c r="C2275" s="31">
        <v>218240</v>
      </c>
      <c r="D2275" s="56">
        <v>20</v>
      </c>
      <c r="E2275" t="s">
        <v>442</v>
      </c>
      <c r="G2275">
        <f>_xlfn.XLOOKUP(Tanqueos[[#This Row],[PLACA]],[1]Hoja1!$A:$A,[1]Hoja1!$G:$G,0)</f>
        <v>17.850000000000001</v>
      </c>
      <c r="H2275" t="s">
        <v>349</v>
      </c>
    </row>
    <row r="2276" spans="1:8" ht="15" hidden="1" customHeight="1">
      <c r="A2276" s="29">
        <f ca="1">IF(Tanqueos[[#This Row],[PLACA]]="","",IF(Tanqueos[[#This Row],[FECHA]]="",NOW(),Tanqueos[[#This Row],[FECHA]]))</f>
        <v>45875.420623958336</v>
      </c>
      <c r="B2276" s="39" t="s">
        <v>120</v>
      </c>
      <c r="C2276" s="31">
        <v>336898</v>
      </c>
      <c r="D2276" s="56">
        <v>11</v>
      </c>
      <c r="G2276">
        <f>_xlfn.XLOOKUP(Tanqueos[[#This Row],[PLACA]],[1]Hoja1!$A:$A,[1]Hoja1!$G:$G,0)</f>
        <v>38</v>
      </c>
      <c r="H2276" s="11" t="s">
        <v>227</v>
      </c>
    </row>
    <row r="2277" spans="1:8" ht="15" hidden="1" customHeight="1">
      <c r="A2277" s="29">
        <f ca="1">IF(Tanqueos[[#This Row],[PLACA]]="","",IF(Tanqueos[[#This Row],[FECHA]]="",NOW(),Tanqueos[[#This Row],[FECHA]]))</f>
        <v>45875.446382060189</v>
      </c>
      <c r="B2277" s="39" t="s">
        <v>10</v>
      </c>
      <c r="C2277" s="31">
        <v>149477</v>
      </c>
      <c r="D2277" s="56">
        <v>9</v>
      </c>
      <c r="G2277">
        <f>_xlfn.XLOOKUP(Tanqueos[[#This Row],[PLACA]],[1]Hoja1!$A:$A,[1]Hoja1!$G:$G,0)</f>
        <v>40</v>
      </c>
      <c r="H2277" t="s">
        <v>177</v>
      </c>
    </row>
    <row r="2278" spans="1:8" ht="15" hidden="1" customHeight="1">
      <c r="A2278" s="29">
        <f ca="1">IF(Tanqueos[[#This Row],[PLACA]]="","",IF(Tanqueos[[#This Row],[FECHA]]="",NOW(),Tanqueos[[#This Row],[FECHA]]))</f>
        <v>45875.49283171296</v>
      </c>
      <c r="B2278" s="39" t="s">
        <v>24</v>
      </c>
      <c r="C2278" s="31">
        <v>102901</v>
      </c>
      <c r="D2278" s="56">
        <v>8</v>
      </c>
      <c r="G2278">
        <f>_xlfn.XLOOKUP(Tanqueos[[#This Row],[PLACA]],[1]Hoja1!$A:$A,[1]Hoja1!$G:$G,0)</f>
        <v>33</v>
      </c>
      <c r="H2278" t="s">
        <v>320</v>
      </c>
    </row>
    <row r="2279" spans="1:8" ht="15" hidden="1" customHeight="1">
      <c r="A2279" s="29">
        <f ca="1">IF(Tanqueos[[#This Row],[PLACA]]="","",IF(Tanqueos[[#This Row],[FECHA]]="",NOW(),Tanqueos[[#This Row],[FECHA]]))</f>
        <v>45875.504704861109</v>
      </c>
      <c r="B2279" s="39" t="s">
        <v>45</v>
      </c>
      <c r="C2279" s="31">
        <v>170800</v>
      </c>
      <c r="D2279" s="56">
        <v>9</v>
      </c>
      <c r="G2279">
        <f>_xlfn.XLOOKUP(Tanqueos[[#This Row],[PLACA]],[1]Hoja1!$A:$A,[1]Hoja1!$G:$G,0)</f>
        <v>29</v>
      </c>
      <c r="H2279" t="s">
        <v>197</v>
      </c>
    </row>
    <row r="2280" spans="1:8" ht="15" hidden="1" customHeight="1">
      <c r="A2280" s="29">
        <f ca="1">IF(Tanqueos[[#This Row],[PLACA]]="","",IF(Tanqueos[[#This Row],[FECHA]]="",NOW(),Tanqueos[[#This Row],[FECHA]]))</f>
        <v>45875.505252199073</v>
      </c>
      <c r="B2280" s="39" t="s">
        <v>29</v>
      </c>
      <c r="C2280" s="31">
        <v>416832</v>
      </c>
      <c r="D2280" s="56">
        <v>15</v>
      </c>
      <c r="G2280">
        <f>_xlfn.XLOOKUP(Tanqueos[[#This Row],[PLACA]],[1]Hoja1!$A:$A,[1]Hoja1!$G:$G,0)</f>
        <v>33</v>
      </c>
      <c r="H2280" t="s">
        <v>250</v>
      </c>
    </row>
    <row r="2281" spans="1:8" ht="15" hidden="1" customHeight="1">
      <c r="A2281" s="29">
        <f ca="1">IF(Tanqueos[[#This Row],[PLACA]]="","",IF(Tanqueos[[#This Row],[FECHA]]="",NOW(),Tanqueos[[#This Row],[FECHA]]))</f>
        <v>45875.51072997685</v>
      </c>
      <c r="B2281" s="39" t="s">
        <v>411</v>
      </c>
      <c r="C2281" s="31">
        <v>174696</v>
      </c>
      <c r="D2281" s="56">
        <v>9</v>
      </c>
      <c r="G2281">
        <f>_xlfn.XLOOKUP(Tanqueos[[#This Row],[PLACA]],[1]Hoja1!$A:$A,[1]Hoja1!$G:$G,0)</f>
        <v>33.299999999999997</v>
      </c>
      <c r="H2281" t="s">
        <v>434</v>
      </c>
    </row>
    <row r="2282" spans="1:8" ht="15" hidden="1" customHeight="1">
      <c r="A2282" s="29">
        <f ca="1">IF(Tanqueos[[#This Row],[PLACA]]="","",IF(Tanqueos[[#This Row],[FECHA]]="",NOW(),Tanqueos[[#This Row],[FECHA]]))</f>
        <v>45875.553670486108</v>
      </c>
      <c r="B2282" s="39" t="s">
        <v>381</v>
      </c>
      <c r="C2282" s="31">
        <v>100683</v>
      </c>
      <c r="D2282" s="56">
        <v>12</v>
      </c>
      <c r="G2282">
        <f>_xlfn.XLOOKUP(Tanqueos[[#This Row],[PLACA]],[1]Hoja1!$A:$A,[1]Hoja1!$G:$G,0)</f>
        <v>28</v>
      </c>
      <c r="H2282" t="s">
        <v>382</v>
      </c>
    </row>
    <row r="2283" spans="1:8" ht="15" hidden="1" customHeight="1">
      <c r="A2283" s="29">
        <f ca="1">IF(Tanqueos[[#This Row],[PLACA]]="","",IF(Tanqueos[[#This Row],[FECHA]]="",NOW(),Tanqueos[[#This Row],[FECHA]]))</f>
        <v>45875.561844328702</v>
      </c>
      <c r="B2283" s="39" t="s">
        <v>392</v>
      </c>
      <c r="C2283" s="31">
        <v>44848</v>
      </c>
      <c r="D2283" s="56">
        <v>12</v>
      </c>
      <c r="G2283">
        <f>_xlfn.XLOOKUP(Tanqueos[[#This Row],[PLACA]],[1]Hoja1!$A:$A,[1]Hoja1!$G:$G,0)</f>
        <v>42.8</v>
      </c>
      <c r="H2283" t="s">
        <v>224</v>
      </c>
    </row>
    <row r="2284" spans="1:8" ht="15" hidden="1" customHeight="1">
      <c r="A2284" s="29">
        <f ca="1">IF(Tanqueos[[#This Row],[PLACA]]="","",IF(Tanqueos[[#This Row],[FECHA]]="",NOW(),Tanqueos[[#This Row],[FECHA]]))</f>
        <v>45875.586990046293</v>
      </c>
      <c r="B2284" s="39" t="s">
        <v>282</v>
      </c>
      <c r="C2284" s="31">
        <v>163739</v>
      </c>
      <c r="D2284" s="56">
        <v>11</v>
      </c>
      <c r="G2284">
        <f>_xlfn.XLOOKUP(Tanqueos[[#This Row],[PLACA]],[1]Hoja1!$A:$A,[1]Hoja1!$G:$G,0)</f>
        <v>38</v>
      </c>
      <c r="H2284" t="s">
        <v>300</v>
      </c>
    </row>
    <row r="2285" spans="1:8" ht="15" hidden="1" customHeight="1">
      <c r="A2285" s="29">
        <f ca="1">IF(Tanqueos[[#This Row],[PLACA]]="","",IF(Tanqueos[[#This Row],[FECHA]]="",NOW(),Tanqueos[[#This Row],[FECHA]]))</f>
        <v>45875.593517361114</v>
      </c>
      <c r="B2285" s="39" t="s">
        <v>55</v>
      </c>
      <c r="C2285" s="31">
        <v>206023</v>
      </c>
      <c r="D2285" s="56">
        <v>12</v>
      </c>
      <c r="E2285" s="31"/>
      <c r="G2285">
        <f>_xlfn.XLOOKUP(Tanqueos[[#This Row],[PLACA]],[1]Hoja1!$A:$A,[1]Hoja1!$G:$G,0)</f>
        <v>38</v>
      </c>
      <c r="H2285" t="s">
        <v>265</v>
      </c>
    </row>
    <row r="2286" spans="1:8" ht="15" hidden="1" customHeight="1">
      <c r="A2286" s="29">
        <f ca="1">IF(Tanqueos[[#This Row],[PLACA]]="","",IF(Tanqueos[[#This Row],[FECHA]]="",NOW(),Tanqueos[[#This Row],[FECHA]]))</f>
        <v>45875.603576041663</v>
      </c>
      <c r="B2286" s="39" t="s">
        <v>137</v>
      </c>
      <c r="C2286" s="31">
        <v>78574</v>
      </c>
      <c r="D2286" s="56">
        <v>6</v>
      </c>
      <c r="G2286">
        <f>_xlfn.XLOOKUP(Tanqueos[[#This Row],[PLACA]],[1]Hoja1!$A:$A,[1]Hoja1!$G:$G,0)</f>
        <v>33</v>
      </c>
      <c r="H2286" s="11" t="s">
        <v>262</v>
      </c>
    </row>
    <row r="2287" spans="1:8" ht="15" hidden="1" customHeight="1">
      <c r="A2287" s="29">
        <f ca="1">IF(Tanqueos[[#This Row],[PLACA]]="","",IF(Tanqueos[[#This Row],[FECHA]]="",NOW(),Tanqueos[[#This Row],[FECHA]]))</f>
        <v>45875.631354745368</v>
      </c>
      <c r="B2287" s="39" t="s">
        <v>72</v>
      </c>
      <c r="C2287" s="31">
        <v>308010</v>
      </c>
      <c r="D2287" s="56">
        <v>19</v>
      </c>
      <c r="G2287">
        <f>_xlfn.XLOOKUP(Tanqueos[[#This Row],[PLACA]],[1]Hoja1!$A:$A,[1]Hoja1!$G:$G,0)</f>
        <v>30</v>
      </c>
      <c r="H2287" s="11" t="s">
        <v>243</v>
      </c>
    </row>
    <row r="2288" spans="1:8" ht="15" hidden="1" customHeight="1">
      <c r="A2288" s="29">
        <f ca="1">IF(Tanqueos[[#This Row],[PLACA]]="","",IF(Tanqueos[[#This Row],[FECHA]]="",NOW(),Tanqueos[[#This Row],[FECHA]]))</f>
        <v>45875.636078240743</v>
      </c>
      <c r="B2288" s="39" t="s">
        <v>44</v>
      </c>
      <c r="C2288" s="31">
        <v>8112</v>
      </c>
      <c r="D2288" s="56">
        <v>9</v>
      </c>
      <c r="G2288">
        <f>_xlfn.XLOOKUP(Tanqueos[[#This Row],[PLACA]],[1]Hoja1!$A:$A,[1]Hoja1!$G:$G,0)</f>
        <v>35</v>
      </c>
      <c r="H2288" t="s">
        <v>189</v>
      </c>
    </row>
    <row r="2289" spans="1:8" ht="15" hidden="1" customHeight="1">
      <c r="A2289" s="29">
        <f ca="1">IF(Tanqueos[[#This Row],[PLACA]]="","",IF(Tanqueos[[#This Row],[FECHA]]="",NOW(),Tanqueos[[#This Row],[FECHA]]))</f>
        <v>45875.638796412037</v>
      </c>
      <c r="B2289" s="39" t="s">
        <v>148</v>
      </c>
      <c r="C2289" s="31">
        <v>202630</v>
      </c>
      <c r="D2289" s="56">
        <v>12</v>
      </c>
      <c r="G2289">
        <f>_xlfn.XLOOKUP(Tanqueos[[#This Row],[PLACA]],[1]Hoja1!$A:$A,[1]Hoja1!$G:$G,0)</f>
        <v>15</v>
      </c>
      <c r="H2289" t="s">
        <v>244</v>
      </c>
    </row>
    <row r="2290" spans="1:8" ht="15" hidden="1" customHeight="1">
      <c r="A2290" s="29">
        <f ca="1">IF(Tanqueos[[#This Row],[PLACA]]="","",IF(Tanqueos[[#This Row],[FECHA]]="",NOW(),Tanqueos[[#This Row],[FECHA]]))</f>
        <v>45875.638796412037</v>
      </c>
      <c r="B2290" s="39" t="s">
        <v>148</v>
      </c>
      <c r="C2290" s="31">
        <v>202873</v>
      </c>
      <c r="D2290" s="56">
        <v>28</v>
      </c>
      <c r="G2290">
        <f>_xlfn.XLOOKUP(Tanqueos[[#This Row],[PLACA]],[1]Hoja1!$A:$A,[1]Hoja1!$G:$G,0)</f>
        <v>15</v>
      </c>
      <c r="H2290" t="s">
        <v>244</v>
      </c>
    </row>
    <row r="2291" spans="1:8" ht="15" hidden="1" customHeight="1">
      <c r="A2291" s="29">
        <f ca="1">IF(Tanqueos[[#This Row],[PLACA]]="","",IF(Tanqueos[[#This Row],[FECHA]]="",NOW(),Tanqueos[[#This Row],[FECHA]]))</f>
        <v>45875.640869328701</v>
      </c>
      <c r="B2291" s="39" t="s">
        <v>385</v>
      </c>
      <c r="C2291" s="31">
        <v>315840</v>
      </c>
      <c r="D2291" s="56">
        <v>6</v>
      </c>
      <c r="G2291">
        <f>_xlfn.XLOOKUP(Tanqueos[[#This Row],[PLACA]],[1]Hoja1!$A:$A,[1]Hoja1!$G:$G,0)</f>
        <v>33.299999999999997</v>
      </c>
      <c r="H2291" s="11" t="s">
        <v>264</v>
      </c>
    </row>
    <row r="2292" spans="1:8" ht="15" hidden="1" customHeight="1">
      <c r="A2292" s="29">
        <f ca="1">IF(Tanqueos[[#This Row],[PLACA]]="","",IF(Tanqueos[[#This Row],[FECHA]]="",NOW(),Tanqueos[[#This Row],[FECHA]]))</f>
        <v>45875.644014467594</v>
      </c>
      <c r="B2292" s="39" t="s">
        <v>28</v>
      </c>
      <c r="C2292" s="31">
        <v>224806</v>
      </c>
      <c r="D2292" s="56">
        <v>6</v>
      </c>
      <c r="G2292">
        <f>_xlfn.XLOOKUP(Tanqueos[[#This Row],[PLACA]],[1]Hoja1!$A:$A,[1]Hoja1!$G:$G,0)</f>
        <v>43</v>
      </c>
      <c r="H2292" t="s">
        <v>221</v>
      </c>
    </row>
    <row r="2293" spans="1:8" ht="15" hidden="1" customHeight="1">
      <c r="A2293" s="29">
        <f ca="1">IF(Tanqueos[[#This Row],[PLACA]]="","",IF(Tanqueos[[#This Row],[FECHA]]="",NOW(),Tanqueos[[#This Row],[FECHA]]))</f>
        <v>45875.651624999999</v>
      </c>
      <c r="B2293" s="39" t="s">
        <v>26</v>
      </c>
      <c r="C2293" s="31">
        <v>633078</v>
      </c>
      <c r="D2293" s="56">
        <v>9</v>
      </c>
      <c r="G2293">
        <f>_xlfn.XLOOKUP(Tanqueos[[#This Row],[PLACA]],[1]Hoja1!$A:$A,[1]Hoja1!$G:$G,0)</f>
        <v>17</v>
      </c>
      <c r="H2293" t="s">
        <v>228</v>
      </c>
    </row>
    <row r="2294" spans="1:8" ht="15" hidden="1" customHeight="1">
      <c r="A2294" s="29">
        <f ca="1">IF(Tanqueos[[#This Row],[PLACA]]="","",IF(Tanqueos[[#This Row],[FECHA]]="",NOW(),Tanqueos[[#This Row],[FECHA]]))</f>
        <v>45875.682739814816</v>
      </c>
      <c r="B2294" s="39" t="s">
        <v>68</v>
      </c>
      <c r="C2294" s="31">
        <v>213100</v>
      </c>
      <c r="D2294" s="56">
        <v>4</v>
      </c>
      <c r="G2294">
        <f>_xlfn.XLOOKUP(Tanqueos[[#This Row],[PLACA]],[1]Hoja1!$A:$A,[1]Hoja1!$G:$G,0)</f>
        <v>33</v>
      </c>
      <c r="H2294" t="s">
        <v>285</v>
      </c>
    </row>
    <row r="2295" spans="1:8" ht="15" hidden="1" customHeight="1">
      <c r="A2295" s="29">
        <f ca="1">IF(Tanqueos[[#This Row],[PLACA]]="","",IF(Tanqueos[[#This Row],[FECHA]]="",NOW(),Tanqueos[[#This Row],[FECHA]]))</f>
        <v>45875.687615393515</v>
      </c>
      <c r="B2295" s="39" t="s">
        <v>11</v>
      </c>
      <c r="C2295" s="31">
        <v>60290</v>
      </c>
      <c r="D2295" s="56">
        <v>8</v>
      </c>
      <c r="G2295">
        <f>_xlfn.XLOOKUP(Tanqueos[[#This Row],[PLACA]],[1]Hoja1!$A:$A,[1]Hoja1!$G:$G,0)</f>
        <v>35</v>
      </c>
      <c r="H2295" t="s">
        <v>248</v>
      </c>
    </row>
    <row r="2296" spans="1:8" ht="15" hidden="1" customHeight="1">
      <c r="A2296" s="29">
        <f ca="1">IF(Tanqueos[[#This Row],[PLACA]]="","",IF(Tanqueos[[#This Row],[FECHA]]="",NOW(),Tanqueos[[#This Row],[FECHA]]))</f>
        <v>45875.702414236112</v>
      </c>
      <c r="B2296" s="39" t="s">
        <v>93</v>
      </c>
      <c r="C2296" s="31">
        <v>412921</v>
      </c>
      <c r="D2296" s="56">
        <v>6</v>
      </c>
      <c r="G2296">
        <f>_xlfn.XLOOKUP(Tanqueos[[#This Row],[PLACA]],[1]Hoja1!$A:$A,[1]Hoja1!$G:$G,0)</f>
        <v>30</v>
      </c>
      <c r="H2296" t="s">
        <v>203</v>
      </c>
    </row>
    <row r="2297" spans="1:8" ht="15" customHeight="1">
      <c r="A2297" s="29">
        <f ca="1">IF(Tanqueos[[#This Row],[PLACA]]="","",IF(Tanqueos[[#This Row],[FECHA]]="",NOW(),Tanqueos[[#This Row],[FECHA]]))</f>
        <v>45875.716505902776</v>
      </c>
      <c r="B2297" s="39" t="s">
        <v>49</v>
      </c>
      <c r="C2297" s="31">
        <v>61883</v>
      </c>
      <c r="D2297" s="56">
        <v>6</v>
      </c>
      <c r="G2297">
        <f>_xlfn.XLOOKUP(Tanqueos[[#This Row],[PLACA]],[1]Hoja1!$A:$A,[1]Hoja1!$G:$G,0)</f>
        <v>35</v>
      </c>
      <c r="H2297" t="s">
        <v>239</v>
      </c>
    </row>
    <row r="2298" spans="1:8" ht="15" hidden="1" customHeight="1">
      <c r="A2298" s="29">
        <f ca="1">IF(Tanqueos[[#This Row],[PLACA]]="","",IF(Tanqueos[[#This Row],[FECHA]]="",NOW(),Tanqueos[[#This Row],[FECHA]]))</f>
        <v>45875.718169444444</v>
      </c>
      <c r="B2298" s="39" t="s">
        <v>67</v>
      </c>
      <c r="C2298" s="31">
        <v>1003708</v>
      </c>
      <c r="D2298" s="56">
        <v>20</v>
      </c>
      <c r="G2298">
        <f>_xlfn.XLOOKUP(Tanqueos[[#This Row],[PLACA]],[1]Hoja1!$A:$A,[1]Hoja1!$G:$G,0)</f>
        <v>19</v>
      </c>
      <c r="H2298" t="s">
        <v>303</v>
      </c>
    </row>
    <row r="2299" spans="1:8" ht="15" hidden="1" customHeight="1">
      <c r="A2299" s="29">
        <f ca="1">IF(Tanqueos[[#This Row],[PLACA]]="","",IF(Tanqueos[[#This Row],[FECHA]]="",NOW(),Tanqueos[[#This Row],[FECHA]]))</f>
        <v>45875.719702314818</v>
      </c>
      <c r="B2299" s="39" t="s">
        <v>184</v>
      </c>
      <c r="C2299" s="31">
        <v>51974</v>
      </c>
      <c r="D2299" s="56">
        <v>5</v>
      </c>
      <c r="G2299">
        <f>_xlfn.XLOOKUP(Tanqueos[[#This Row],[PLACA]],[1]Hoja1!$A:$A,[1]Hoja1!$G:$G,0)</f>
        <v>33</v>
      </c>
      <c r="H2299" t="s">
        <v>204</v>
      </c>
    </row>
    <row r="2300" spans="1:8" ht="15" hidden="1" customHeight="1">
      <c r="A2300" s="29">
        <f ca="1">IF(Tanqueos[[#This Row],[PLACA]]="","",IF(Tanqueos[[#This Row],[FECHA]]="",NOW(),Tanqueos[[#This Row],[FECHA]]))</f>
        <v>45875.727601273145</v>
      </c>
      <c r="B2300" s="39" t="s">
        <v>99</v>
      </c>
      <c r="C2300" s="31">
        <v>20465</v>
      </c>
      <c r="D2300" s="56">
        <v>9</v>
      </c>
      <c r="G2300">
        <f>_xlfn.XLOOKUP(Tanqueos[[#This Row],[PLACA]],[1]Hoja1!$A:$A,[1]Hoja1!$G:$G,0)</f>
        <v>32</v>
      </c>
      <c r="H2300" t="s">
        <v>274</v>
      </c>
    </row>
    <row r="2301" spans="1:8" ht="15" hidden="1" customHeight="1">
      <c r="A2301" s="29">
        <f ca="1">IF(Tanqueos[[#This Row],[PLACA]]="","",IF(Tanqueos[[#This Row],[FECHA]]="",NOW(),Tanqueos[[#This Row],[FECHA]]))</f>
        <v>45875.734436574072</v>
      </c>
      <c r="B2301" s="39" t="s">
        <v>331</v>
      </c>
      <c r="C2301" s="31">
        <v>336456</v>
      </c>
      <c r="D2301" s="56">
        <v>16</v>
      </c>
      <c r="G2301">
        <f>_xlfn.XLOOKUP(Tanqueos[[#This Row],[PLACA]],[1]Hoja1!$A:$A,[1]Hoja1!$G:$G,0)</f>
        <v>19</v>
      </c>
      <c r="H2301" s="11" t="s">
        <v>260</v>
      </c>
    </row>
    <row r="2302" spans="1:8" ht="15" hidden="1" customHeight="1">
      <c r="A2302" s="29">
        <f ca="1">IF(Tanqueos[[#This Row],[PLACA]]="","",IF(Tanqueos[[#This Row],[FECHA]]="",NOW(),Tanqueos[[#This Row],[FECHA]]))</f>
        <v>45875.743189120367</v>
      </c>
      <c r="B2302" s="39" t="s">
        <v>156</v>
      </c>
      <c r="C2302" s="31">
        <v>109563</v>
      </c>
      <c r="D2302" s="56">
        <v>9</v>
      </c>
      <c r="G2302">
        <f>_xlfn.XLOOKUP(Tanqueos[[#This Row],[PLACA]],[1]Hoja1!$A:$A,[1]Hoja1!$G:$G,0)</f>
        <v>35</v>
      </c>
      <c r="H2302" t="s">
        <v>253</v>
      </c>
    </row>
    <row r="2303" spans="1:8" ht="15" hidden="1" customHeight="1">
      <c r="A2303" s="29">
        <f ca="1">IF(Tanqueos[[#This Row],[PLACA]]="","",IF(Tanqueos[[#This Row],[FECHA]]="",NOW(),Tanqueos[[#This Row],[FECHA]]))</f>
        <v>45875.77087615741</v>
      </c>
      <c r="B2303" s="39" t="s">
        <v>396</v>
      </c>
      <c r="C2303" s="31">
        <v>83318</v>
      </c>
      <c r="D2303" s="56">
        <v>7</v>
      </c>
      <c r="G2303">
        <f>_xlfn.XLOOKUP(Tanqueos[[#This Row],[PLACA]],[1]Hoja1!$A:$A,[1]Hoja1!$G:$G,0)</f>
        <v>42.8</v>
      </c>
      <c r="H2303" t="s">
        <v>431</v>
      </c>
    </row>
    <row r="2304" spans="1:8" ht="15" hidden="1" customHeight="1">
      <c r="A2304" s="29">
        <f ca="1">IF(Tanqueos[[#This Row],[PLACA]]="","",IF(Tanqueos[[#This Row],[FECHA]]="",NOW(),Tanqueos[[#This Row],[FECHA]]))</f>
        <v>45875.77087615741</v>
      </c>
      <c r="B2304" s="39" t="s">
        <v>61</v>
      </c>
      <c r="D2304" s="56">
        <v>16</v>
      </c>
      <c r="G2304">
        <f>_xlfn.XLOOKUP(Tanqueos[[#This Row],[PLACA]],[1]Hoja1!$A:$A,[1]Hoja1!$G:$G,0)</f>
        <v>29</v>
      </c>
      <c r="H2304" t="s">
        <v>182</v>
      </c>
    </row>
    <row r="2305" spans="1:8" ht="15" hidden="1" customHeight="1">
      <c r="A2305" s="29">
        <f ca="1">IF(Tanqueos[[#This Row],[PLACA]]="","",IF(Tanqueos[[#This Row],[FECHA]]="",NOW(),Tanqueos[[#This Row],[FECHA]]))</f>
        <v>45875.793861226855</v>
      </c>
      <c r="B2305" s="39" t="s">
        <v>443</v>
      </c>
      <c r="C2305" s="31">
        <v>352264</v>
      </c>
      <c r="D2305" s="56">
        <v>33</v>
      </c>
      <c r="G2305">
        <f>_xlfn.XLOOKUP(Tanqueos[[#This Row],[PLACA]],[1]Hoja1!$A:$A,[1]Hoja1!$G:$G,0)</f>
        <v>16</v>
      </c>
      <c r="H2305" t="s">
        <v>444</v>
      </c>
    </row>
    <row r="2306" spans="1:8" ht="15" hidden="1" customHeight="1">
      <c r="A2306" s="29">
        <f ca="1">IF(Tanqueos[[#This Row],[PLACA]]="","",IF(Tanqueos[[#This Row],[FECHA]]="",NOW(),Tanqueos[[#This Row],[FECHA]]))</f>
        <v>45875.805838888889</v>
      </c>
      <c r="B2306" s="39" t="s">
        <v>56</v>
      </c>
      <c r="C2306" s="31">
        <v>13267</v>
      </c>
      <c r="D2306" s="56">
        <v>11</v>
      </c>
      <c r="G2306">
        <f>_xlfn.XLOOKUP(Tanqueos[[#This Row],[PLACA]],[1]Hoja1!$A:$A,[1]Hoja1!$G:$G,0)</f>
        <v>33</v>
      </c>
      <c r="H2306" t="s">
        <v>258</v>
      </c>
    </row>
    <row r="2307" spans="1:8" ht="15" hidden="1" customHeight="1">
      <c r="A2307" s="29">
        <f ca="1">IF(Tanqueos[[#This Row],[PLACA]]="","",IF(Tanqueos[[#This Row],[FECHA]]="",NOW(),Tanqueos[[#This Row],[FECHA]]))</f>
        <v>45875.825683449075</v>
      </c>
      <c r="B2307" s="39" t="s">
        <v>65</v>
      </c>
      <c r="C2307" s="31">
        <v>69045</v>
      </c>
      <c r="D2307" s="56">
        <v>6</v>
      </c>
      <c r="G2307">
        <f>_xlfn.XLOOKUP(Tanqueos[[#This Row],[PLACA]],[1]Hoja1!$A:$A,[1]Hoja1!$G:$G,0)</f>
        <v>31</v>
      </c>
      <c r="H2307" t="s">
        <v>176</v>
      </c>
    </row>
    <row r="2308" spans="1:8" ht="15" hidden="1" customHeight="1">
      <c r="A2308" s="29">
        <f ca="1">IF(Tanqueos[[#This Row],[PLACA]]="","",IF(Tanqueos[[#This Row],[FECHA]]="",NOW(),Tanqueos[[#This Row],[FECHA]]))</f>
        <v>45875.826080671293</v>
      </c>
      <c r="B2308" s="39" t="s">
        <v>62</v>
      </c>
      <c r="C2308" s="31">
        <v>207254</v>
      </c>
      <c r="D2308" s="56">
        <v>11</v>
      </c>
      <c r="G2308">
        <f>_xlfn.XLOOKUP(Tanqueos[[#This Row],[PLACA]],[1]Hoja1!$A:$A,[1]Hoja1!$G:$G,0)</f>
        <v>39</v>
      </c>
      <c r="H2308" t="s">
        <v>234</v>
      </c>
    </row>
    <row r="2309" spans="1:8" ht="15" hidden="1" customHeight="1">
      <c r="A2309" s="29">
        <f ca="1">IF(Tanqueos[[#This Row],[PLACA]]="","",IF(Tanqueos[[#This Row],[FECHA]]="",NOW(),Tanqueos[[#This Row],[FECHA]]))</f>
        <v>45875.837379398145</v>
      </c>
      <c r="B2309" s="39" t="s">
        <v>70</v>
      </c>
      <c r="C2309" s="31">
        <v>240746</v>
      </c>
      <c r="D2309" s="56">
        <v>6</v>
      </c>
      <c r="G2309">
        <f>_xlfn.XLOOKUP(Tanqueos[[#This Row],[PLACA]],[1]Hoja1!$A:$A,[1]Hoja1!$G:$G,0)</f>
        <v>33</v>
      </c>
      <c r="H2309" t="s">
        <v>247</v>
      </c>
    </row>
    <row r="2310" spans="1:8" ht="15" hidden="1" customHeight="1">
      <c r="A2310" s="29">
        <f ca="1">IF(Tanqueos[[#This Row],[PLACA]]="","",IF(Tanqueos[[#This Row],[FECHA]]="",NOW(),Tanqueos[[#This Row],[FECHA]]))</f>
        <v>45875.840595949077</v>
      </c>
      <c r="B2310" s="39" t="s">
        <v>32</v>
      </c>
      <c r="C2310" s="31">
        <v>44817</v>
      </c>
      <c r="D2310" s="56">
        <v>7</v>
      </c>
      <c r="E2310" t="s">
        <v>445</v>
      </c>
      <c r="G2310">
        <f>_xlfn.XLOOKUP(Tanqueos[[#This Row],[PLACA]],[1]Hoja1!$A:$A,[1]Hoja1!$G:$G,0)</f>
        <v>30</v>
      </c>
      <c r="H2310" t="s">
        <v>207</v>
      </c>
    </row>
    <row r="2311" spans="1:8" ht="15" hidden="1" customHeight="1">
      <c r="A2311" s="29">
        <f ca="1">IF(Tanqueos[[#This Row],[PLACA]]="","",IF(Tanqueos[[#This Row],[FECHA]]="",NOW(),Tanqueos[[#This Row],[FECHA]]))</f>
        <v>45875.841151967594</v>
      </c>
      <c r="B2311" s="39" t="s">
        <v>18</v>
      </c>
      <c r="C2311" s="31">
        <v>168433</v>
      </c>
      <c r="D2311" s="56">
        <v>8</v>
      </c>
      <c r="G2311">
        <f>_xlfn.XLOOKUP(Tanqueos[[#This Row],[PLACA]],[1]Hoja1!$A:$A,[1]Hoja1!$G:$G,0)</f>
        <v>42</v>
      </c>
      <c r="H2311" t="s">
        <v>268</v>
      </c>
    </row>
    <row r="2312" spans="1:8" ht="15" hidden="1" customHeight="1">
      <c r="A2312" s="29">
        <f ca="1">IF(Tanqueos[[#This Row],[PLACA]]="","",IF(Tanqueos[[#This Row],[FECHA]]="",NOW(),Tanqueos[[#This Row],[FECHA]]))</f>
        <v>45875.844006828702</v>
      </c>
      <c r="B2312" s="39" t="s">
        <v>385</v>
      </c>
      <c r="C2312" s="31">
        <v>315978</v>
      </c>
      <c r="D2312" s="56">
        <v>5</v>
      </c>
      <c r="G2312">
        <f>_xlfn.XLOOKUP(Tanqueos[[#This Row],[PLACA]],[1]Hoja1!$A:$A,[1]Hoja1!$G:$G,0)</f>
        <v>33.299999999999997</v>
      </c>
      <c r="H2312" s="11" t="s">
        <v>264</v>
      </c>
    </row>
    <row r="2313" spans="1:8" ht="15" hidden="1" customHeight="1">
      <c r="A2313" s="29">
        <f ca="1">IF(Tanqueos[[#This Row],[PLACA]]="","",IF(Tanqueos[[#This Row],[FECHA]]="",NOW(),Tanqueos[[#This Row],[FECHA]]))</f>
        <v>45875.847979861108</v>
      </c>
      <c r="B2313" s="39" t="s">
        <v>39</v>
      </c>
      <c r="C2313" s="31">
        <v>46598</v>
      </c>
      <c r="D2313" s="56">
        <v>7</v>
      </c>
      <c r="G2313">
        <f>_xlfn.XLOOKUP(Tanqueos[[#This Row],[PLACA]],[1]Hoja1!$A:$A,[1]Hoja1!$G:$G,0)</f>
        <v>35</v>
      </c>
    </row>
    <row r="2314" spans="1:8" ht="15" hidden="1" customHeight="1">
      <c r="A2314" s="29">
        <f ca="1">IF(Tanqueos[[#This Row],[PLACA]]="","",IF(Tanqueos[[#This Row],[FECHA]]="",NOW(),Tanqueos[[#This Row],[FECHA]]))</f>
        <v>45875.882085648147</v>
      </c>
      <c r="B2314" s="39" t="s">
        <v>26</v>
      </c>
      <c r="C2314" s="31">
        <v>633226</v>
      </c>
      <c r="D2314" s="56">
        <v>9</v>
      </c>
      <c r="G2314">
        <f>_xlfn.XLOOKUP(Tanqueos[[#This Row],[PLACA]],[1]Hoja1!$A:$A,[1]Hoja1!$G:$G,0)</f>
        <v>17</v>
      </c>
      <c r="H2314" t="s">
        <v>228</v>
      </c>
    </row>
    <row r="2315" spans="1:8" ht="15" hidden="1" customHeight="1">
      <c r="A2315" s="29">
        <f ca="1">IF(Tanqueos[[#This Row],[PLACA]]="","",IF(Tanqueos[[#This Row],[FECHA]]="",NOW(),Tanqueos[[#This Row],[FECHA]]))</f>
        <v>45875.882085648147</v>
      </c>
      <c r="B2315" s="39" t="s">
        <v>311</v>
      </c>
      <c r="C2315" s="31">
        <v>118550</v>
      </c>
      <c r="D2315" s="56">
        <v>20</v>
      </c>
      <c r="G2315">
        <f>_xlfn.XLOOKUP(Tanqueos[[#This Row],[PLACA]],[1]Hoja1!$A:$A,[1]Hoja1!$G:$G,0)</f>
        <v>33</v>
      </c>
    </row>
    <row r="2316" spans="1:8" ht="15" hidden="1" customHeight="1">
      <c r="A2316" s="29">
        <f ca="1">IF(Tanqueos[[#This Row],[PLACA]]="","",IF(Tanqueos[[#This Row],[FECHA]]="",NOW(),Tanqueos[[#This Row],[FECHA]]))</f>
        <v>45875.882085648147</v>
      </c>
      <c r="B2316" s="39" t="s">
        <v>306</v>
      </c>
      <c r="C2316" s="31">
        <v>115296</v>
      </c>
      <c r="D2316" s="56">
        <v>17.315999999999999</v>
      </c>
      <c r="G2316">
        <f>_xlfn.XLOOKUP(Tanqueos[[#This Row],[PLACA]],[1]Hoja1!$A:$A,[1]Hoja1!$G:$G,0)</f>
        <v>33</v>
      </c>
    </row>
    <row r="2317" spans="1:8" ht="15" hidden="1" customHeight="1">
      <c r="A2317" s="29">
        <f ca="1">IF(Tanqueos[[#This Row],[PLACA]]="","",IF(Tanqueos[[#This Row],[FECHA]]="",NOW(),Tanqueos[[#This Row],[FECHA]]))</f>
        <v>45875.882085648147</v>
      </c>
      <c r="B2317" s="39" t="s">
        <v>446</v>
      </c>
      <c r="C2317" s="31">
        <v>49332</v>
      </c>
      <c r="D2317" s="56">
        <v>65</v>
      </c>
      <c r="G2317">
        <f>_xlfn.XLOOKUP(Tanqueos[[#This Row],[PLACA]],[1]Hoja1!$A:$A,[1]Hoja1!$G:$G,0)</f>
        <v>0</v>
      </c>
    </row>
    <row r="2318" spans="1:8" ht="15" hidden="1" customHeight="1">
      <c r="A2318" s="29">
        <f ca="1">IF(Tanqueos[[#This Row],[PLACA]]="","",IF(Tanqueos[[#This Row],[FECHA]]="",NOW(),Tanqueos[[#This Row],[FECHA]]))</f>
        <v>45876.375852083336</v>
      </c>
      <c r="B2318" s="39" t="s">
        <v>15</v>
      </c>
      <c r="C2318" s="31">
        <v>194027</v>
      </c>
      <c r="D2318" s="56">
        <v>28</v>
      </c>
      <c r="G2318">
        <f>_xlfn.XLOOKUP(Tanqueos[[#This Row],[PLACA]],[1]Hoja1!$A:$A,[1]Hoja1!$G:$G,0)</f>
        <v>16</v>
      </c>
      <c r="H2318" t="s">
        <v>237</v>
      </c>
    </row>
    <row r="2319" spans="1:8" ht="15" hidden="1" customHeight="1">
      <c r="A2319" s="29">
        <f ca="1">IF(Tanqueos[[#This Row],[PLACA]]="","",IF(Tanqueos[[#This Row],[FECHA]]="",NOW(),Tanqueos[[#This Row],[FECHA]]))</f>
        <v>45876.375858217594</v>
      </c>
      <c r="B2319" s="39" t="s">
        <v>21</v>
      </c>
      <c r="C2319" s="31">
        <v>69136</v>
      </c>
      <c r="D2319" s="56">
        <v>12</v>
      </c>
      <c r="G2319">
        <f>_xlfn.XLOOKUP(Tanqueos[[#This Row],[PLACA]],[1]Hoja1!$A:$A,[1]Hoja1!$G:$G,0)</f>
        <v>33</v>
      </c>
      <c r="H2319" t="s">
        <v>193</v>
      </c>
    </row>
    <row r="2320" spans="1:8" ht="15" hidden="1" customHeight="1">
      <c r="A2320" s="29">
        <f ca="1">IF(Tanqueos[[#This Row],[PLACA]]="","",IF(Tanqueos[[#This Row],[FECHA]]="",NOW(),Tanqueos[[#This Row],[FECHA]]))</f>
        <v>45876.375862962966</v>
      </c>
      <c r="B2320" s="39" t="s">
        <v>58</v>
      </c>
      <c r="C2320" s="31">
        <v>17696</v>
      </c>
      <c r="D2320" s="56">
        <v>11</v>
      </c>
      <c r="G2320">
        <f>_xlfn.XLOOKUP(Tanqueos[[#This Row],[PLACA]],[1]Hoja1!$A:$A,[1]Hoja1!$G:$G,0)</f>
        <v>35</v>
      </c>
      <c r="H2320" t="s">
        <v>432</v>
      </c>
    </row>
    <row r="2321" spans="1:8" ht="15" hidden="1" customHeight="1">
      <c r="A2321" s="29">
        <f ca="1">IF(Tanqueos[[#This Row],[PLACA]]="","",IF(Tanqueos[[#This Row],[FECHA]]="",NOW(),Tanqueos[[#This Row],[FECHA]]))</f>
        <v>45876.37587650463</v>
      </c>
      <c r="B2321" s="39" t="s">
        <v>36</v>
      </c>
      <c r="C2321" s="31">
        <v>98099</v>
      </c>
      <c r="D2321" s="56">
        <v>6</v>
      </c>
      <c r="E2321" t="s">
        <v>447</v>
      </c>
      <c r="G2321">
        <f>_xlfn.XLOOKUP(Tanqueos[[#This Row],[PLACA]],[1]Hoja1!$A:$A,[1]Hoja1!$G:$G,0)</f>
        <v>32</v>
      </c>
      <c r="H2321" t="s">
        <v>194</v>
      </c>
    </row>
    <row r="2322" spans="1:8" ht="15" hidden="1" customHeight="1">
      <c r="A2322" s="29">
        <f ca="1">IF(Tanqueos[[#This Row],[PLACA]]="","",IF(Tanqueos[[#This Row],[FECHA]]="",NOW(),Tanqueos[[#This Row],[FECHA]]))</f>
        <v>45876.375937962963</v>
      </c>
      <c r="B2322" s="39" t="s">
        <v>443</v>
      </c>
      <c r="C2322" s="31">
        <v>352644</v>
      </c>
      <c r="D2322" s="56">
        <v>25</v>
      </c>
      <c r="E2322" s="31"/>
      <c r="G2322">
        <f>_xlfn.XLOOKUP(Tanqueos[[#This Row],[PLACA]],[1]Hoja1!$A:$A,[1]Hoja1!$G:$G,0)</f>
        <v>16</v>
      </c>
      <c r="H2322" s="11" t="s">
        <v>243</v>
      </c>
    </row>
    <row r="2323" spans="1:8" ht="15" hidden="1" customHeight="1">
      <c r="A2323" s="29">
        <f ca="1">IF(Tanqueos[[#This Row],[PLACA]]="","",IF(Tanqueos[[#This Row],[FECHA]]="",NOW(),Tanqueos[[#This Row],[FECHA]]))</f>
        <v>45876.386812615739</v>
      </c>
      <c r="B2323" s="39" t="s">
        <v>425</v>
      </c>
      <c r="C2323" s="31">
        <v>92275</v>
      </c>
      <c r="D2323" s="56">
        <v>8</v>
      </c>
      <c r="G2323">
        <f>_xlfn.XLOOKUP(Tanqueos[[#This Row],[PLACA]],[1]Hoja1!$A:$A,[1]Hoja1!$G:$G,0)</f>
        <v>33.299999999999997</v>
      </c>
      <c r="H2323" t="s">
        <v>292</v>
      </c>
    </row>
    <row r="2324" spans="1:8" ht="15" hidden="1" customHeight="1">
      <c r="A2324" s="29">
        <f ca="1">IF(Tanqueos[[#This Row],[PLACA]]="","",IF(Tanqueos[[#This Row],[FECHA]]="",NOW(),Tanqueos[[#This Row],[FECHA]]))</f>
        <v>45876.415403125</v>
      </c>
      <c r="B2324" s="39" t="s">
        <v>137</v>
      </c>
      <c r="C2324" s="31">
        <v>78663</v>
      </c>
      <c r="D2324" s="56">
        <v>3</v>
      </c>
      <c r="G2324">
        <f>_xlfn.XLOOKUP(Tanqueos[[#This Row],[PLACA]],[1]Hoja1!$A:$A,[1]Hoja1!$G:$G,0)</f>
        <v>33</v>
      </c>
      <c r="H2324" s="11" t="s">
        <v>262</v>
      </c>
    </row>
    <row r="2325" spans="1:8" ht="15" hidden="1" customHeight="1">
      <c r="A2325" s="29">
        <f ca="1">IF(Tanqueos[[#This Row],[PLACA]]="","",IF(Tanqueos[[#This Row],[FECHA]]="",NOW(),Tanqueos[[#This Row],[FECHA]]))</f>
        <v>45876.423071296296</v>
      </c>
      <c r="B2325" s="39" t="s">
        <v>54</v>
      </c>
      <c r="C2325" s="31">
        <v>9475</v>
      </c>
      <c r="D2325" s="56">
        <v>6</v>
      </c>
      <c r="G2325">
        <f>_xlfn.XLOOKUP(Tanqueos[[#This Row],[PLACA]],[1]Hoja1!$A:$A,[1]Hoja1!$G:$G,0)</f>
        <v>31</v>
      </c>
      <c r="H2325" t="s">
        <v>273</v>
      </c>
    </row>
    <row r="2326" spans="1:8" ht="15" hidden="1" customHeight="1">
      <c r="A2326" s="29">
        <f ca="1">IF(Tanqueos[[#This Row],[PLACA]]="","",IF(Tanqueos[[#This Row],[FECHA]]="",NOW(),Tanqueos[[#This Row],[FECHA]]))</f>
        <v>45876.433569328707</v>
      </c>
      <c r="B2326" s="39" t="s">
        <v>134</v>
      </c>
      <c r="C2326" s="31">
        <v>440100</v>
      </c>
      <c r="D2326" s="56">
        <v>12</v>
      </c>
      <c r="E2326" t="s">
        <v>448</v>
      </c>
      <c r="G2326">
        <f>_xlfn.XLOOKUP(Tanqueos[[#This Row],[PLACA]],[1]Hoja1!$A:$A,[1]Hoja1!$G:$G,0)</f>
        <v>12</v>
      </c>
      <c r="H2326" s="11" t="s">
        <v>249</v>
      </c>
    </row>
    <row r="2327" spans="1:8" ht="15" hidden="1" customHeight="1">
      <c r="A2327" s="29">
        <f ca="1">IF(Tanqueos[[#This Row],[PLACA]]="","",IF(Tanqueos[[#This Row],[FECHA]]="",NOW(),Tanqueos[[#This Row],[FECHA]]))</f>
        <v>45876.462838541665</v>
      </c>
      <c r="B2327" s="39" t="s">
        <v>16</v>
      </c>
      <c r="C2327" s="31">
        <v>218840</v>
      </c>
      <c r="D2327" s="56">
        <v>13</v>
      </c>
      <c r="G2327">
        <f>_xlfn.XLOOKUP(Tanqueos[[#This Row],[PLACA]],[1]Hoja1!$A:$A,[1]Hoja1!$G:$G,0)</f>
        <v>33</v>
      </c>
      <c r="H2327" t="s">
        <v>219</v>
      </c>
    </row>
    <row r="2328" spans="1:8" ht="15" hidden="1" customHeight="1">
      <c r="A2328" s="29">
        <f ca="1">IF(Tanqueos[[#This Row],[PLACA]]="","",IF(Tanqueos[[#This Row],[FECHA]]="",NOW(),Tanqueos[[#This Row],[FECHA]]))</f>
        <v>45876.464057060184</v>
      </c>
      <c r="B2328" s="39" t="s">
        <v>281</v>
      </c>
      <c r="C2328" s="31">
        <v>66907</v>
      </c>
      <c r="D2328" s="56">
        <v>12</v>
      </c>
      <c r="G2328">
        <f>_xlfn.XLOOKUP(Tanqueos[[#This Row],[PLACA]],[1]Hoja1!$A:$A,[1]Hoja1!$G:$G,0)</f>
        <v>33</v>
      </c>
      <c r="H2328" t="s">
        <v>250</v>
      </c>
    </row>
    <row r="2329" spans="1:8" ht="15" hidden="1" customHeight="1">
      <c r="A2329" s="29">
        <f ca="1">IF(Tanqueos[[#This Row],[PLACA]]="","",IF(Tanqueos[[#This Row],[FECHA]]="",NOW(),Tanqueos[[#This Row],[FECHA]]))</f>
        <v>45876.465199305552</v>
      </c>
      <c r="B2329" s="39" t="s">
        <v>59</v>
      </c>
      <c r="C2329" s="31">
        <v>279751</v>
      </c>
      <c r="D2329" s="56">
        <v>4</v>
      </c>
      <c r="G2329">
        <f>_xlfn.XLOOKUP(Tanqueos[[#This Row],[PLACA]],[1]Hoja1!$A:$A,[1]Hoja1!$G:$G,0)</f>
        <v>28</v>
      </c>
      <c r="H2329" s="11" t="s">
        <v>256</v>
      </c>
    </row>
    <row r="2330" spans="1:8" ht="15" hidden="1" customHeight="1">
      <c r="A2330" s="29">
        <f ca="1">IF(Tanqueos[[#This Row],[PLACA]]="","",IF(Tanqueos[[#This Row],[FECHA]]="",NOW(),Tanqueos[[#This Row],[FECHA]]))</f>
        <v>45876.468392939816</v>
      </c>
      <c r="B2330" s="39" t="s">
        <v>40</v>
      </c>
      <c r="C2330" s="31">
        <v>146674</v>
      </c>
      <c r="D2330" s="56">
        <v>6</v>
      </c>
      <c r="G2330">
        <f>_xlfn.XLOOKUP(Tanqueos[[#This Row],[PLACA]],[1]Hoja1!$A:$A,[1]Hoja1!$G:$G,0)</f>
        <v>33</v>
      </c>
      <c r="H2330" s="11" t="s">
        <v>259</v>
      </c>
    </row>
    <row r="2331" spans="1:8" ht="15" hidden="1" customHeight="1">
      <c r="A2331" s="29">
        <f ca="1">IF(Tanqueos[[#This Row],[PLACA]]="","",IF(Tanqueos[[#This Row],[FECHA]]="",NOW(),Tanqueos[[#This Row],[FECHA]]))</f>
        <v>45876.484068171296</v>
      </c>
      <c r="B2331" s="39" t="s">
        <v>34</v>
      </c>
      <c r="C2331" s="31">
        <v>26354</v>
      </c>
      <c r="D2331" s="56">
        <v>12</v>
      </c>
      <c r="G2331">
        <f>_xlfn.XLOOKUP(Tanqueos[[#This Row],[PLACA]],[1]Hoja1!$A:$A,[1]Hoja1!$G:$G,0)</f>
        <v>38</v>
      </c>
      <c r="H2331" t="s">
        <v>202</v>
      </c>
    </row>
    <row r="2332" spans="1:8" ht="15" hidden="1" customHeight="1">
      <c r="A2332" s="29">
        <f ca="1">IF(Tanqueos[[#This Row],[PLACA]]="","",IF(Tanqueos[[#This Row],[FECHA]]="",NOW(),Tanqueos[[#This Row],[FECHA]]))</f>
        <v>45876.48504699074</v>
      </c>
      <c r="B2332" s="39" t="s">
        <v>29</v>
      </c>
      <c r="C2332" s="31">
        <v>416832</v>
      </c>
      <c r="D2332" s="56">
        <v>15</v>
      </c>
      <c r="G2332">
        <f>_xlfn.XLOOKUP(Tanqueos[[#This Row],[PLACA]],[1]Hoja1!$A:$A,[1]Hoja1!$G:$G,0)</f>
        <v>33</v>
      </c>
      <c r="H2332" t="s">
        <v>250</v>
      </c>
    </row>
    <row r="2333" spans="1:8" ht="15" hidden="1" customHeight="1">
      <c r="A2333" s="29">
        <f ca="1">IF(Tanqueos[[#This Row],[PLACA]]="","",IF(Tanqueos[[#This Row],[FECHA]]="",NOW(),Tanqueos[[#This Row],[FECHA]]))</f>
        <v>45876.50235127315</v>
      </c>
      <c r="B2333" s="39" t="s">
        <v>282</v>
      </c>
      <c r="C2333" s="31">
        <v>164175</v>
      </c>
      <c r="D2333" s="56">
        <v>12</v>
      </c>
      <c r="G2333">
        <f>_xlfn.XLOOKUP(Tanqueos[[#This Row],[PLACA]],[1]Hoja1!$A:$A,[1]Hoja1!$G:$G,0)</f>
        <v>38</v>
      </c>
      <c r="H2333" t="s">
        <v>313</v>
      </c>
    </row>
    <row r="2334" spans="1:8" ht="15" hidden="1" customHeight="1">
      <c r="A2334" s="29">
        <f ca="1">IF(Tanqueos[[#This Row],[PLACA]]="","",IF(Tanqueos[[#This Row],[FECHA]]="",NOW(),Tanqueos[[#This Row],[FECHA]]))</f>
        <v>45876.503692013888</v>
      </c>
      <c r="B2334" s="39" t="s">
        <v>35</v>
      </c>
      <c r="C2334" s="31">
        <v>67178</v>
      </c>
      <c r="D2334" s="56">
        <v>7</v>
      </c>
      <c r="G2334">
        <f>_xlfn.XLOOKUP(Tanqueos[[#This Row],[PLACA]],[1]Hoja1!$A:$A,[1]Hoja1!$G:$G,0)</f>
        <v>35</v>
      </c>
      <c r="H2334" t="s">
        <v>240</v>
      </c>
    </row>
    <row r="2335" spans="1:8" ht="15" hidden="1" customHeight="1">
      <c r="A2335" s="29">
        <f ca="1">IF(Tanqueos[[#This Row],[PLACA]]="","",IF(Tanqueos[[#This Row],[FECHA]]="",NOW(),Tanqueos[[#This Row],[FECHA]]))</f>
        <v>45876.519346180554</v>
      </c>
      <c r="B2335" s="39" t="s">
        <v>156</v>
      </c>
      <c r="C2335" s="31">
        <v>109770</v>
      </c>
      <c r="D2335" s="56">
        <v>6</v>
      </c>
      <c r="G2335">
        <f>_xlfn.XLOOKUP(Tanqueos[[#This Row],[PLACA]],[1]Hoja1!$A:$A,[1]Hoja1!$G:$G,0)</f>
        <v>35</v>
      </c>
      <c r="H2335" t="s">
        <v>253</v>
      </c>
    </row>
    <row r="2336" spans="1:8" ht="15" hidden="1" customHeight="1">
      <c r="A2336" s="29">
        <f ca="1">IF(Tanqueos[[#This Row],[PLACA]]="","",IF(Tanqueos[[#This Row],[FECHA]]="",NOW(),Tanqueos[[#This Row],[FECHA]]))</f>
        <v>45876.581008796296</v>
      </c>
      <c r="B2336" s="39" t="s">
        <v>120</v>
      </c>
      <c r="C2336" s="31">
        <v>337532</v>
      </c>
      <c r="D2336" s="56">
        <v>17</v>
      </c>
      <c r="G2336">
        <f>_xlfn.XLOOKUP(Tanqueos[[#This Row],[PLACA]],[1]Hoja1!$A:$A,[1]Hoja1!$G:$G,0)</f>
        <v>38</v>
      </c>
      <c r="H2336" s="11" t="s">
        <v>227</v>
      </c>
    </row>
    <row r="2337" spans="1:8" ht="15" hidden="1" customHeight="1">
      <c r="A2337" s="29">
        <f ca="1">IF(Tanqueos[[#This Row],[PLACA]]="","",IF(Tanqueos[[#This Row],[FECHA]]="",NOW(),Tanqueos[[#This Row],[FECHA]]))</f>
        <v>45876.592527083332</v>
      </c>
      <c r="B2337" s="39" t="s">
        <v>62</v>
      </c>
      <c r="C2337" s="31">
        <v>207693</v>
      </c>
      <c r="D2337" s="56">
        <v>12</v>
      </c>
      <c r="G2337">
        <f>_xlfn.XLOOKUP(Tanqueos[[#This Row],[PLACA]],[1]Hoja1!$A:$A,[1]Hoja1!$G:$G,0)</f>
        <v>39</v>
      </c>
      <c r="H2337" t="s">
        <v>234</v>
      </c>
    </row>
    <row r="2338" spans="1:8" ht="15" hidden="1" customHeight="1">
      <c r="A2338" s="29">
        <f ca="1">IF(Tanqueos[[#This Row],[PLACA]]="","",IF(Tanqueos[[#This Row],[FECHA]]="",NOW(),Tanqueos[[#This Row],[FECHA]]))</f>
        <v>45876.635908796299</v>
      </c>
      <c r="B2338" s="39" t="s">
        <v>26</v>
      </c>
      <c r="C2338" s="31">
        <v>633364</v>
      </c>
      <c r="D2338" s="56">
        <v>9</v>
      </c>
      <c r="G2338">
        <f>_xlfn.XLOOKUP(Tanqueos[[#This Row],[PLACA]],[1]Hoja1!$A:$A,[1]Hoja1!$G:$G,0)</f>
        <v>17</v>
      </c>
      <c r="H2338" t="s">
        <v>228</v>
      </c>
    </row>
    <row r="2339" spans="1:8" ht="15" hidden="1" customHeight="1">
      <c r="A2339" s="29">
        <f ca="1">IF(Tanqueos[[#This Row],[PLACA]]="","",IF(Tanqueos[[#This Row],[FECHA]]="",NOW(),Tanqueos[[#This Row],[FECHA]]))</f>
        <v>45876.67184722222</v>
      </c>
      <c r="B2339" s="39" t="s">
        <v>411</v>
      </c>
      <c r="C2339" s="31">
        <v>174848</v>
      </c>
      <c r="D2339" s="56">
        <v>6</v>
      </c>
      <c r="G2339">
        <f>_xlfn.XLOOKUP(Tanqueos[[#This Row],[PLACA]],[1]Hoja1!$A:$A,[1]Hoja1!$G:$G,0)</f>
        <v>33.299999999999997</v>
      </c>
      <c r="H2339" t="s">
        <v>434</v>
      </c>
    </row>
    <row r="2340" spans="1:8" ht="15" hidden="1" customHeight="1">
      <c r="A2340" s="29">
        <f ca="1">IF(Tanqueos[[#This Row],[PLACA]]="","",IF(Tanqueos[[#This Row],[FECHA]]="",NOW(),Tanqueos[[#This Row],[FECHA]]))</f>
        <v>45876.678457754628</v>
      </c>
      <c r="B2340" s="39" t="s">
        <v>24</v>
      </c>
      <c r="C2340" s="31">
        <v>103178</v>
      </c>
      <c r="D2340" s="56">
        <v>10</v>
      </c>
      <c r="G2340">
        <f>_xlfn.XLOOKUP(Tanqueos[[#This Row],[PLACA]],[1]Hoja1!$A:$A,[1]Hoja1!$G:$G,0)</f>
        <v>33</v>
      </c>
      <c r="H2340" t="s">
        <v>320</v>
      </c>
    </row>
    <row r="2341" spans="1:8" ht="15" customHeight="1">
      <c r="A2341" s="29">
        <f ca="1">IF(Tanqueos[[#This Row],[PLACA]]="","",IF(Tanqueos[[#This Row],[FECHA]]="",NOW(),Tanqueos[[#This Row],[FECHA]]))</f>
        <v>45876.686834722219</v>
      </c>
      <c r="B2341" s="39" t="s">
        <v>49</v>
      </c>
      <c r="C2341" s="31">
        <v>62019</v>
      </c>
      <c r="D2341" s="56">
        <v>4</v>
      </c>
      <c r="G2341">
        <f>_xlfn.XLOOKUP(Tanqueos[[#This Row],[PLACA]],[1]Hoja1!$A:$A,[1]Hoja1!$G:$G,0)</f>
        <v>35</v>
      </c>
      <c r="H2341" t="s">
        <v>239</v>
      </c>
    </row>
    <row r="2342" spans="1:8" ht="15" hidden="1" customHeight="1">
      <c r="A2342" s="29">
        <f ca="1">IF(Tanqueos[[#This Row],[PLACA]]="","",IF(Tanqueos[[#This Row],[FECHA]]="",NOW(),Tanqueos[[#This Row],[FECHA]]))</f>
        <v>45876.717420833331</v>
      </c>
      <c r="B2342" s="39" t="s">
        <v>28</v>
      </c>
      <c r="C2342" s="31">
        <v>225175</v>
      </c>
      <c r="D2342" s="56">
        <v>9</v>
      </c>
      <c r="G2342">
        <f>_xlfn.XLOOKUP(Tanqueos[[#This Row],[PLACA]],[1]Hoja1!$A:$A,[1]Hoja1!$G:$G,0)</f>
        <v>43</v>
      </c>
      <c r="H2342" t="s">
        <v>221</v>
      </c>
    </row>
    <row r="2343" spans="1:8" ht="15" hidden="1" customHeight="1">
      <c r="A2343" s="29">
        <f ca="1">IF(Tanqueos[[#This Row],[PLACA]]="","",IF(Tanqueos[[#This Row],[FECHA]]="",NOW(),Tanqueos[[#This Row],[FECHA]]))</f>
        <v>45876.745114583333</v>
      </c>
      <c r="B2343" s="39" t="s">
        <v>441</v>
      </c>
      <c r="C2343" s="31">
        <v>218562</v>
      </c>
      <c r="D2343" s="56">
        <v>22</v>
      </c>
      <c r="G2343">
        <f>_xlfn.XLOOKUP(Tanqueos[[#This Row],[PLACA]],[1]Hoja1!$A:$A,[1]Hoja1!$G:$G,0)</f>
        <v>17.850000000000001</v>
      </c>
      <c r="H2343" t="s">
        <v>300</v>
      </c>
    </row>
    <row r="2344" spans="1:8" ht="15" hidden="1" customHeight="1">
      <c r="A2344" s="29">
        <f ca="1">IF(Tanqueos[[#This Row],[PLACA]]="","",IF(Tanqueos[[#This Row],[FECHA]]="",NOW(),Tanqueos[[#This Row],[FECHA]]))</f>
        <v>45876.820276157407</v>
      </c>
      <c r="B2344" s="39" t="s">
        <v>26</v>
      </c>
      <c r="C2344" s="31">
        <v>633490</v>
      </c>
      <c r="D2344" s="56">
        <v>8</v>
      </c>
      <c r="G2344">
        <f>_xlfn.XLOOKUP(Tanqueos[[#This Row],[PLACA]],[1]Hoja1!$A:$A,[1]Hoja1!$G:$G,0)</f>
        <v>17</v>
      </c>
      <c r="H2344" t="s">
        <v>228</v>
      </c>
    </row>
    <row r="2345" spans="1:8" ht="15" hidden="1" customHeight="1">
      <c r="A2345" s="29">
        <v>45877</v>
      </c>
      <c r="B2345" s="39" t="s">
        <v>21</v>
      </c>
      <c r="C2345" s="31">
        <v>69496</v>
      </c>
      <c r="D2345" s="56">
        <v>11</v>
      </c>
      <c r="E2345" t="s">
        <v>449</v>
      </c>
      <c r="G2345">
        <f>_xlfn.XLOOKUP(Tanqueos[[#This Row],[PLACA]],[1]Hoja1!$A:$A,[1]Hoja1!$G:$G,0)</f>
        <v>33</v>
      </c>
      <c r="H2345" t="s">
        <v>193</v>
      </c>
    </row>
    <row r="2346" spans="1:8" ht="15" hidden="1" customHeight="1">
      <c r="A2346" s="29">
        <f ca="1">IF(Tanqueos[[#This Row],[PLACA]]="","",IF(Tanqueos[[#This Row],[FECHA]]="",NOW(),Tanqueos[[#This Row],[FECHA]]))</f>
        <v>45876.94033449074</v>
      </c>
      <c r="B2346" s="39" t="s">
        <v>15</v>
      </c>
      <c r="C2346" s="31">
        <v>194600</v>
      </c>
      <c r="D2346" s="56">
        <v>36</v>
      </c>
      <c r="G2346">
        <f>_xlfn.XLOOKUP(Tanqueos[[#This Row],[PLACA]],[1]Hoja1!$A:$A,[1]Hoja1!$G:$G,0)</f>
        <v>16</v>
      </c>
      <c r="H2346" t="s">
        <v>237</v>
      </c>
    </row>
    <row r="2347" spans="1:8" ht="15" hidden="1" customHeight="1">
      <c r="A2347" s="29">
        <f ca="1">IF(Tanqueos[[#This Row],[PLACA]]="","",IF(Tanqueos[[#This Row],[FECHA]]="",NOW(),Tanqueos[[#This Row],[FECHA]]))</f>
        <v>45876.94033449074</v>
      </c>
      <c r="B2347" s="39" t="s">
        <v>311</v>
      </c>
      <c r="C2347" s="31">
        <v>119103</v>
      </c>
      <c r="D2347" s="56">
        <v>20</v>
      </c>
      <c r="G2347">
        <f>_xlfn.XLOOKUP(Tanqueos[[#This Row],[PLACA]],[1]Hoja1!$A:$A,[1]Hoja1!$G:$G,0)</f>
        <v>33</v>
      </c>
    </row>
    <row r="2348" spans="1:8" ht="15" hidden="1" customHeight="1">
      <c r="A2348" s="29">
        <f ca="1">IF(Tanqueos[[#This Row],[PLACA]]="","",IF(Tanqueos[[#This Row],[FECHA]]="",NOW(),Tanqueos[[#This Row],[FECHA]]))</f>
        <v>45876.94033449074</v>
      </c>
      <c r="B2348" s="39" t="s">
        <v>71</v>
      </c>
      <c r="C2348" s="31">
        <v>740417</v>
      </c>
      <c r="D2348" s="56">
        <v>17</v>
      </c>
      <c r="G2348">
        <f>_xlfn.XLOOKUP(Tanqueos[[#This Row],[PLACA]],[1]Hoja1!$A:$A,[1]Hoja1!$G:$G,0)</f>
        <v>33</v>
      </c>
    </row>
    <row r="2349" spans="1:8" ht="15" hidden="1" customHeight="1">
      <c r="A2349" s="29">
        <f ca="1">IF(Tanqueos[[#This Row],[PLACA]]="","",IF(Tanqueos[[#This Row],[FECHA]]="",NOW(),Tanqueos[[#This Row],[FECHA]]))</f>
        <v>45877.239274189815</v>
      </c>
      <c r="B2349" s="39" t="s">
        <v>72</v>
      </c>
      <c r="C2349" s="31">
        <v>308780</v>
      </c>
      <c r="D2349" s="56">
        <v>25</v>
      </c>
      <c r="G2349">
        <f>_xlfn.XLOOKUP(Tanqueos[[#This Row],[PLACA]],[1]Hoja1!$A:$A,[1]Hoja1!$G:$G,0)</f>
        <v>30</v>
      </c>
      <c r="H2349" t="s">
        <v>205</v>
      </c>
    </row>
    <row r="2350" spans="1:8" ht="15" hidden="1" customHeight="1">
      <c r="A2350" s="29">
        <f ca="1">IF(Tanqueos[[#This Row],[PLACA]]="","",IF(Tanqueos[[#This Row],[FECHA]]="",NOW(),Tanqueos[[#This Row],[FECHA]]))</f>
        <v>45877.261669907406</v>
      </c>
      <c r="B2350" s="39" t="s">
        <v>134</v>
      </c>
      <c r="C2350" s="31">
        <v>440719</v>
      </c>
      <c r="D2350" s="56">
        <v>52</v>
      </c>
      <c r="G2350">
        <f>_xlfn.XLOOKUP(Tanqueos[[#This Row],[PLACA]],[1]Hoja1!$A:$A,[1]Hoja1!$G:$G,0)</f>
        <v>12</v>
      </c>
      <c r="H2350" s="11" t="s">
        <v>249</v>
      </c>
    </row>
    <row r="2351" spans="1:8" ht="15" hidden="1" customHeight="1">
      <c r="A2351" s="29">
        <f ca="1">IF(Tanqueos[[#This Row],[PLACA]]="","",IF(Tanqueos[[#This Row],[FECHA]]="",NOW(),Tanqueos[[#This Row],[FECHA]]))</f>
        <v>45877.303342824074</v>
      </c>
      <c r="B2351" s="39" t="s">
        <v>45</v>
      </c>
      <c r="C2351" s="31">
        <v>170800</v>
      </c>
      <c r="D2351" s="56">
        <v>9</v>
      </c>
      <c r="G2351">
        <f>_xlfn.XLOOKUP(Tanqueos[[#This Row],[PLACA]],[1]Hoja1!$A:$A,[1]Hoja1!$G:$G,0)</f>
        <v>29</v>
      </c>
      <c r="H2351" t="s">
        <v>197</v>
      </c>
    </row>
    <row r="2352" spans="1:8" ht="15" hidden="1" customHeight="1">
      <c r="A2352" s="29">
        <f ca="1">IF(Tanqueos[[#This Row],[PLACA]]="","",IF(Tanqueos[[#This Row],[FECHA]]="",NOW(),Tanqueos[[#This Row],[FECHA]]))</f>
        <v>45877.327451041667</v>
      </c>
      <c r="B2352" s="39" t="s">
        <v>17</v>
      </c>
      <c r="C2352" s="31">
        <v>653617</v>
      </c>
      <c r="D2352" s="56">
        <v>28</v>
      </c>
      <c r="G2352">
        <f>_xlfn.XLOOKUP(Tanqueos[[#This Row],[PLACA]],[1]Hoja1!$A:$A,[1]Hoja1!$G:$G,0)</f>
        <v>14</v>
      </c>
      <c r="H2352" t="s">
        <v>181</v>
      </c>
    </row>
    <row r="2353" spans="1:8" ht="15" hidden="1" customHeight="1">
      <c r="A2353" s="29">
        <f ca="1">IF(Tanqueos[[#This Row],[PLACA]]="","",IF(Tanqueos[[#This Row],[FECHA]]="",NOW(),Tanqueos[[#This Row],[FECHA]]))</f>
        <v>45877.328390856484</v>
      </c>
      <c r="B2353" s="39" t="s">
        <v>40</v>
      </c>
      <c r="C2353" s="31">
        <v>146808</v>
      </c>
      <c r="D2353" s="56">
        <v>6</v>
      </c>
      <c r="E2353" t="s">
        <v>450</v>
      </c>
      <c r="G2353">
        <f>_xlfn.XLOOKUP(Tanqueos[[#This Row],[PLACA]],[1]Hoja1!$A:$A,[1]Hoja1!$G:$G,0)</f>
        <v>33</v>
      </c>
      <c r="H2353" s="11" t="s">
        <v>259</v>
      </c>
    </row>
    <row r="2354" spans="1:8" ht="15" hidden="1" customHeight="1">
      <c r="A2354" s="29">
        <f ca="1">IF(Tanqueos[[#This Row],[PLACA]]="","",IF(Tanqueos[[#This Row],[FECHA]]="",NOW(),Tanqueos[[#This Row],[FECHA]]))</f>
        <v>45877.33737685185</v>
      </c>
      <c r="B2354" s="39" t="s">
        <v>20</v>
      </c>
      <c r="C2354" s="31">
        <v>210192</v>
      </c>
      <c r="D2354" s="56">
        <v>7</v>
      </c>
      <c r="G2354">
        <f>_xlfn.XLOOKUP(Tanqueos[[#This Row],[PLACA]],[1]Hoja1!$A:$A,[1]Hoja1!$G:$G,0)</f>
        <v>26</v>
      </c>
      <c r="H2354" s="11" t="s">
        <v>255</v>
      </c>
    </row>
    <row r="2355" spans="1:8" ht="15" hidden="1" customHeight="1">
      <c r="A2355" s="29">
        <f ca="1">IF(Tanqueos[[#This Row],[PLACA]]="","",IF(Tanqueos[[#This Row],[FECHA]]="",NOW(),Tanqueos[[#This Row],[FECHA]]))</f>
        <v>45877.351755902775</v>
      </c>
      <c r="B2355" s="39" t="s">
        <v>30</v>
      </c>
      <c r="C2355" s="31">
        <v>86898</v>
      </c>
      <c r="D2355" s="56">
        <v>8</v>
      </c>
      <c r="G2355">
        <f>_xlfn.XLOOKUP(Tanqueos[[#This Row],[PLACA]],[1]Hoja1!$A:$A,[1]Hoja1!$G:$G,0)</f>
        <v>33</v>
      </c>
      <c r="H2355" t="s">
        <v>435</v>
      </c>
    </row>
    <row r="2356" spans="1:8" ht="15" hidden="1" customHeight="1">
      <c r="A2356" s="29">
        <f ca="1">IF(Tanqueos[[#This Row],[PLACA]]="","",IF(Tanqueos[[#This Row],[FECHA]]="",NOW(),Tanqueos[[#This Row],[FECHA]]))</f>
        <v>45877.373847453702</v>
      </c>
      <c r="B2356" s="39" t="s">
        <v>25</v>
      </c>
      <c r="C2356" s="31">
        <v>243114</v>
      </c>
      <c r="D2356" s="56">
        <v>7</v>
      </c>
      <c r="E2356" t="s">
        <v>451</v>
      </c>
      <c r="G2356">
        <f>_xlfn.XLOOKUP(Tanqueos[[#This Row],[PLACA]],[1]Hoja1!$A:$A,[1]Hoja1!$G:$G,0)</f>
        <v>33</v>
      </c>
      <c r="H2356" t="s">
        <v>196</v>
      </c>
    </row>
    <row r="2357" spans="1:8" ht="15" hidden="1" customHeight="1">
      <c r="A2357" s="29">
        <f ca="1">IF(Tanqueos[[#This Row],[PLACA]]="","",IF(Tanqueos[[#This Row],[FECHA]]="",NOW(),Tanqueos[[#This Row],[FECHA]]))</f>
        <v>45877.377400578705</v>
      </c>
      <c r="B2357" s="39" t="s">
        <v>137</v>
      </c>
      <c r="C2357" s="31">
        <v>78803</v>
      </c>
      <c r="D2357" s="56">
        <v>6</v>
      </c>
      <c r="E2357" t="s">
        <v>447</v>
      </c>
      <c r="G2357">
        <f>_xlfn.XLOOKUP(Tanqueos[[#This Row],[PLACA]],[1]Hoja1!$A:$A,[1]Hoja1!$G:$G,0)</f>
        <v>33</v>
      </c>
      <c r="H2357" s="11" t="s">
        <v>262</v>
      </c>
    </row>
    <row r="2358" spans="1:8" ht="15" hidden="1" customHeight="1">
      <c r="A2358" s="29">
        <f ca="1">IF(Tanqueos[[#This Row],[PLACA]]="","",IF(Tanqueos[[#This Row],[FECHA]]="",NOW(),Tanqueos[[#This Row],[FECHA]]))</f>
        <v>45877.383159027777</v>
      </c>
      <c r="B2358" s="39" t="s">
        <v>70</v>
      </c>
      <c r="C2358" s="31">
        <v>240863</v>
      </c>
      <c r="D2358" s="56">
        <v>6</v>
      </c>
      <c r="E2358" t="s">
        <v>447</v>
      </c>
      <c r="G2358">
        <f>_xlfn.XLOOKUP(Tanqueos[[#This Row],[PLACA]],[1]Hoja1!$A:$A,[1]Hoja1!$G:$G,0)</f>
        <v>33</v>
      </c>
      <c r="H2358" t="s">
        <v>247</v>
      </c>
    </row>
    <row r="2359" spans="1:8" ht="15" hidden="1" customHeight="1">
      <c r="A2359" s="29">
        <f ca="1">IF(Tanqueos[[#This Row],[PLACA]]="","",IF(Tanqueos[[#This Row],[FECHA]]="",NOW(),Tanqueos[[#This Row],[FECHA]]))</f>
        <v>45877.384920717595</v>
      </c>
      <c r="B2359" s="39" t="s">
        <v>36</v>
      </c>
      <c r="C2359" s="31">
        <v>98225</v>
      </c>
      <c r="D2359" s="56">
        <v>6</v>
      </c>
      <c r="E2359" t="s">
        <v>447</v>
      </c>
      <c r="G2359">
        <f>_xlfn.XLOOKUP(Tanqueos[[#This Row],[PLACA]],[1]Hoja1!$A:$A,[1]Hoja1!$G:$G,0)</f>
        <v>32</v>
      </c>
      <c r="H2359" t="s">
        <v>194</v>
      </c>
    </row>
    <row r="2360" spans="1:8" ht="15" hidden="1" customHeight="1">
      <c r="A2360" s="29">
        <f ca="1">IF(Tanqueos[[#This Row],[PLACA]]="","",IF(Tanqueos[[#This Row],[FECHA]]="",NOW(),Tanqueos[[#This Row],[FECHA]]))</f>
        <v>45877.388345833337</v>
      </c>
      <c r="B2360" s="39" t="s">
        <v>24</v>
      </c>
      <c r="C2360" s="31">
        <v>103388</v>
      </c>
      <c r="D2360" s="56">
        <v>8</v>
      </c>
      <c r="E2360" t="s">
        <v>452</v>
      </c>
      <c r="G2360">
        <f>_xlfn.XLOOKUP(Tanqueos[[#This Row],[PLACA]],[1]Hoja1!$A:$A,[1]Hoja1!$G:$G,0)</f>
        <v>33</v>
      </c>
      <c r="H2360" t="s">
        <v>320</v>
      </c>
    </row>
    <row r="2361" spans="1:8" ht="15" hidden="1" customHeight="1">
      <c r="A2361" s="29">
        <f ca="1">IF(Tanqueos[[#This Row],[PLACA]]="","",IF(Tanqueos[[#This Row],[FECHA]]="",NOW(),Tanqueos[[#This Row],[FECHA]]))</f>
        <v>45877.44254502315</v>
      </c>
      <c r="B2361" s="39" t="s">
        <v>18</v>
      </c>
      <c r="C2361" s="31">
        <v>168798</v>
      </c>
      <c r="D2361" s="56">
        <v>9</v>
      </c>
      <c r="G2361">
        <f>_xlfn.XLOOKUP(Tanqueos[[#This Row],[PLACA]],[1]Hoja1!$A:$A,[1]Hoja1!$G:$G,0)</f>
        <v>42</v>
      </c>
      <c r="H2361" s="11" t="s">
        <v>243</v>
      </c>
    </row>
    <row r="2362" spans="1:8" ht="15" hidden="1" customHeight="1">
      <c r="A2362" s="29">
        <f ca="1">IF(Tanqueos[[#This Row],[PLACA]]="","",IF(Tanqueos[[#This Row],[FECHA]]="",NOW(),Tanqueos[[#This Row],[FECHA]]))</f>
        <v>45877.451182986108</v>
      </c>
      <c r="B2362" s="39" t="s">
        <v>67</v>
      </c>
      <c r="C2362" s="31">
        <v>1003965</v>
      </c>
      <c r="D2362" s="56">
        <v>13</v>
      </c>
      <c r="E2362" t="s">
        <v>453</v>
      </c>
      <c r="G2362">
        <f>_xlfn.XLOOKUP(Tanqueos[[#This Row],[PLACA]],[1]Hoja1!$A:$A,[1]Hoja1!$G:$G,0)</f>
        <v>19</v>
      </c>
      <c r="H2362" t="s">
        <v>303</v>
      </c>
    </row>
    <row r="2363" spans="1:8" ht="15" hidden="1" customHeight="1">
      <c r="A2363" s="29">
        <f ca="1">IF(Tanqueos[[#This Row],[PLACA]]="","",IF(Tanqueos[[#This Row],[FECHA]]="",NOW(),Tanqueos[[#This Row],[FECHA]]))</f>
        <v>45877.452732175923</v>
      </c>
      <c r="B2363" s="39" t="s">
        <v>10</v>
      </c>
      <c r="C2363" s="31">
        <v>149815</v>
      </c>
      <c r="D2363" s="56">
        <v>9</v>
      </c>
      <c r="E2363" t="s">
        <v>454</v>
      </c>
      <c r="G2363">
        <f>_xlfn.XLOOKUP(Tanqueos[[#This Row],[PLACA]],[1]Hoja1!$A:$A,[1]Hoja1!$G:$G,0)</f>
        <v>40</v>
      </c>
      <c r="H2363" t="s">
        <v>177</v>
      </c>
    </row>
    <row r="2364" spans="1:8" ht="15" hidden="1" customHeight="1">
      <c r="A2364" s="29">
        <f ca="1">IF(Tanqueos[[#This Row],[PLACA]]="","",IF(Tanqueos[[#This Row],[FECHA]]="",NOW(),Tanqueos[[#This Row],[FECHA]]))</f>
        <v>45877.457144560183</v>
      </c>
      <c r="B2364" s="39" t="s">
        <v>38</v>
      </c>
      <c r="C2364" s="31">
        <v>458126</v>
      </c>
      <c r="D2364" s="56">
        <v>30</v>
      </c>
      <c r="G2364">
        <f>_xlfn.XLOOKUP(Tanqueos[[#This Row],[PLACA]],[1]Hoja1!$A:$A,[1]Hoja1!$G:$G,0)</f>
        <v>15</v>
      </c>
      <c r="H2364" t="s">
        <v>263</v>
      </c>
    </row>
    <row r="2365" spans="1:8" ht="15" hidden="1" customHeight="1">
      <c r="A2365" s="29">
        <f ca="1">IF(Tanqueos[[#This Row],[PLACA]]="","",IF(Tanqueos[[#This Row],[FECHA]]="",NOW(),Tanqueos[[#This Row],[FECHA]]))</f>
        <v>45877.469009143519</v>
      </c>
      <c r="B2365" s="39" t="s">
        <v>184</v>
      </c>
      <c r="C2365" s="31">
        <v>52095</v>
      </c>
      <c r="D2365" s="56">
        <v>5</v>
      </c>
      <c r="G2365">
        <f>_xlfn.XLOOKUP(Tanqueos[[#This Row],[PLACA]],[1]Hoja1!$A:$A,[1]Hoja1!$G:$G,0)</f>
        <v>33</v>
      </c>
      <c r="H2365" t="s">
        <v>204</v>
      </c>
    </row>
    <row r="2366" spans="1:8" ht="15" hidden="1" customHeight="1">
      <c r="A2366" s="29">
        <f ca="1">IF(Tanqueos[[#This Row],[PLACA]]="","",IF(Tanqueos[[#This Row],[FECHA]]="",NOW(),Tanqueos[[#This Row],[FECHA]]))</f>
        <v>45877.475937384261</v>
      </c>
      <c r="B2366" s="39" t="s">
        <v>69</v>
      </c>
      <c r="C2366" s="31">
        <v>9160</v>
      </c>
      <c r="D2366" s="56">
        <v>10</v>
      </c>
      <c r="E2366" s="31"/>
      <c r="G2366">
        <f>_xlfn.XLOOKUP(Tanqueos[[#This Row],[PLACA]],[1]Hoja1!$A:$A,[1]Hoja1!$G:$G,0)</f>
        <v>35</v>
      </c>
      <c r="H2366" t="s">
        <v>235</v>
      </c>
    </row>
    <row r="2367" spans="1:8" ht="15" hidden="1" customHeight="1">
      <c r="A2367" s="29">
        <f ca="1">IF(Tanqueos[[#This Row],[PLACA]]="","",IF(Tanqueos[[#This Row],[FECHA]]="",NOW(),Tanqueos[[#This Row],[FECHA]]))</f>
        <v>45877.483614930556</v>
      </c>
      <c r="B2367" s="39" t="s">
        <v>281</v>
      </c>
      <c r="C2367" s="31">
        <v>67313</v>
      </c>
      <c r="D2367" s="56">
        <v>7</v>
      </c>
      <c r="G2367">
        <f>_xlfn.XLOOKUP(Tanqueos[[#This Row],[PLACA]],[1]Hoja1!$A:$A,[1]Hoja1!$G:$G,0)</f>
        <v>33</v>
      </c>
      <c r="H2367" t="s">
        <v>199</v>
      </c>
    </row>
    <row r="2368" spans="1:8" ht="15" hidden="1" customHeight="1">
      <c r="A2368" s="29">
        <f ca="1">IF(Tanqueos[[#This Row],[PLACA]]="","",IF(Tanqueos[[#This Row],[FECHA]]="",NOW(),Tanqueos[[#This Row],[FECHA]]))</f>
        <v>45877.564265972222</v>
      </c>
      <c r="B2368" s="39" t="s">
        <v>282</v>
      </c>
      <c r="C2368" s="31">
        <v>164534</v>
      </c>
      <c r="D2368" s="56">
        <v>10</v>
      </c>
      <c r="E2368" s="31"/>
      <c r="G2368">
        <f>_xlfn.XLOOKUP(Tanqueos[[#This Row],[PLACA]],[1]Hoja1!$A:$A,[1]Hoja1!$G:$G,0)</f>
        <v>38</v>
      </c>
      <c r="H2368" t="s">
        <v>313</v>
      </c>
    </row>
    <row r="2369" spans="1:8" ht="15" hidden="1" customHeight="1">
      <c r="A2369" s="29">
        <f ca="1">IF(Tanqueos[[#This Row],[PLACA]]="","",IF(Tanqueos[[#This Row],[FECHA]]="",NOW(),Tanqueos[[#This Row],[FECHA]]))</f>
        <v>45877.576724768522</v>
      </c>
      <c r="B2369" s="39" t="s">
        <v>385</v>
      </c>
      <c r="C2369" s="31">
        <v>316192</v>
      </c>
      <c r="D2369" s="56">
        <v>7</v>
      </c>
      <c r="G2369">
        <f>_xlfn.XLOOKUP(Tanqueos[[#This Row],[PLACA]],[1]Hoja1!$A:$A,[1]Hoja1!$G:$G,0)</f>
        <v>33.299999999999997</v>
      </c>
      <c r="H2369" s="11" t="s">
        <v>264</v>
      </c>
    </row>
    <row r="2370" spans="1:8" ht="15" hidden="1" customHeight="1">
      <c r="A2370" s="29">
        <f ca="1">IF(Tanqueos[[#This Row],[PLACA]]="","",IF(Tanqueos[[#This Row],[FECHA]]="",NOW(),Tanqueos[[#This Row],[FECHA]]))</f>
        <v>45877.579267245368</v>
      </c>
      <c r="B2370" s="39" t="s">
        <v>20</v>
      </c>
      <c r="C2370" s="31">
        <v>210318</v>
      </c>
      <c r="D2370" s="56">
        <v>7</v>
      </c>
      <c r="E2370" t="s">
        <v>455</v>
      </c>
      <c r="G2370">
        <f>_xlfn.XLOOKUP(Tanqueos[[#This Row],[PLACA]],[1]Hoja1!$A:$A,[1]Hoja1!$G:$G,0)</f>
        <v>26</v>
      </c>
      <c r="H2370" s="11" t="s">
        <v>255</v>
      </c>
    </row>
    <row r="2371" spans="1:8" ht="15" hidden="1" customHeight="1">
      <c r="A2371" s="29">
        <f ca="1">IF(Tanqueos[[#This Row],[PLACA]]="","",IF(Tanqueos[[#This Row],[FECHA]]="",NOW(),Tanqueos[[#This Row],[FECHA]]))</f>
        <v>45877.610150694447</v>
      </c>
      <c r="B2371" s="39" t="s">
        <v>441</v>
      </c>
      <c r="C2371" s="31">
        <v>218942</v>
      </c>
      <c r="D2371" s="56">
        <v>22</v>
      </c>
      <c r="G2371">
        <f>_xlfn.XLOOKUP(Tanqueos[[#This Row],[PLACA]],[1]Hoja1!$A:$A,[1]Hoja1!$G:$G,0)</f>
        <v>17.850000000000001</v>
      </c>
      <c r="H2371" t="s">
        <v>300</v>
      </c>
    </row>
    <row r="2372" spans="1:8" ht="15" hidden="1" customHeight="1">
      <c r="A2372" s="29">
        <f ca="1">IF(Tanqueos[[#This Row],[PLACA]]="","",IF(Tanqueos[[#This Row],[FECHA]]="",NOW(),Tanqueos[[#This Row],[FECHA]]))</f>
        <v>45877.615463425929</v>
      </c>
      <c r="B2372" s="39" t="s">
        <v>97</v>
      </c>
      <c r="C2372" s="31">
        <v>254302</v>
      </c>
      <c r="D2372" s="56">
        <v>5</v>
      </c>
      <c r="G2372">
        <f>_xlfn.XLOOKUP(Tanqueos[[#This Row],[PLACA]],[1]Hoja1!$A:$A,[1]Hoja1!$G:$G,0)</f>
        <v>28</v>
      </c>
      <c r="H2372" t="s">
        <v>456</v>
      </c>
    </row>
    <row r="2373" spans="1:8" ht="15" hidden="1" customHeight="1">
      <c r="A2373" s="29">
        <f ca="1">IF(Tanqueos[[#This Row],[PLACA]]="","",IF(Tanqueos[[#This Row],[FECHA]]="",NOW(),Tanqueos[[#This Row],[FECHA]]))</f>
        <v>45877.62048946759</v>
      </c>
      <c r="B2373" s="39" t="s">
        <v>12</v>
      </c>
      <c r="C2373" s="31">
        <v>63955</v>
      </c>
      <c r="D2373" s="56">
        <v>9</v>
      </c>
      <c r="G2373">
        <f>_xlfn.XLOOKUP(Tanqueos[[#This Row],[PLACA]],[1]Hoja1!$A:$A,[1]Hoja1!$G:$G,0)</f>
        <v>33</v>
      </c>
      <c r="H2373" t="s">
        <v>415</v>
      </c>
    </row>
    <row r="2374" spans="1:8" ht="15" hidden="1" customHeight="1">
      <c r="A2374" s="29">
        <f ca="1">IF(Tanqueos[[#This Row],[PLACA]]="","",IF(Tanqueos[[#This Row],[FECHA]]="",NOW(),Tanqueos[[#This Row],[FECHA]]))</f>
        <v>45877.622497337965</v>
      </c>
      <c r="B2374" s="39" t="s">
        <v>26</v>
      </c>
      <c r="C2374" s="31">
        <v>633650</v>
      </c>
      <c r="D2374" s="56">
        <v>10</v>
      </c>
      <c r="G2374">
        <f>_xlfn.XLOOKUP(Tanqueos[[#This Row],[PLACA]],[1]Hoja1!$A:$A,[1]Hoja1!$G:$G,0)</f>
        <v>17</v>
      </c>
      <c r="H2374" t="s">
        <v>228</v>
      </c>
    </row>
    <row r="2375" spans="1:8" ht="15" hidden="1" customHeight="1">
      <c r="A2375" s="29">
        <f ca="1">IF(Tanqueos[[#This Row],[PLACA]]="","",IF(Tanqueos[[#This Row],[FECHA]]="",NOW(),Tanqueos[[#This Row],[FECHA]]))</f>
        <v>45877.639963425929</v>
      </c>
      <c r="B2375" s="39" t="s">
        <v>62</v>
      </c>
      <c r="C2375" s="31">
        <v>208061</v>
      </c>
      <c r="D2375" s="56">
        <v>10</v>
      </c>
      <c r="G2375">
        <f>_xlfn.XLOOKUP(Tanqueos[[#This Row],[PLACA]],[1]Hoja1!$A:$A,[1]Hoja1!$G:$G,0)</f>
        <v>39</v>
      </c>
      <c r="H2375" t="s">
        <v>234</v>
      </c>
    </row>
    <row r="2376" spans="1:8" ht="15" hidden="1" customHeight="1">
      <c r="A2376" s="29">
        <f ca="1">IF(Tanqueos[[#This Row],[PLACA]]="","",IF(Tanqueos[[#This Row],[FECHA]]="",NOW(),Tanqueos[[#This Row],[FECHA]]))</f>
        <v>45877.651518634259</v>
      </c>
      <c r="B2376" s="39" t="s">
        <v>411</v>
      </c>
      <c r="C2376" s="31">
        <v>175192</v>
      </c>
      <c r="D2376" s="56">
        <v>11</v>
      </c>
      <c r="G2376">
        <f>_xlfn.XLOOKUP(Tanqueos[[#This Row],[PLACA]],[1]Hoja1!$A:$A,[1]Hoja1!$G:$G,0)</f>
        <v>33.299999999999997</v>
      </c>
      <c r="H2376" t="s">
        <v>434</v>
      </c>
    </row>
    <row r="2377" spans="1:8" ht="15" hidden="1" customHeight="1">
      <c r="A2377" s="29">
        <f ca="1">IF(Tanqueos[[#This Row],[PLACA]]="","",IF(Tanqueos[[#This Row],[FECHA]]="",NOW(),Tanqueos[[#This Row],[FECHA]]))</f>
        <v>45877.654647916665</v>
      </c>
      <c r="B2377" s="39" t="s">
        <v>67</v>
      </c>
      <c r="C2377" s="31">
        <v>1004103</v>
      </c>
      <c r="D2377" s="56">
        <v>10</v>
      </c>
      <c r="G2377">
        <f>_xlfn.XLOOKUP(Tanqueos[[#This Row],[PLACA]],[1]Hoja1!$A:$A,[1]Hoja1!$G:$G,0)</f>
        <v>19</v>
      </c>
      <c r="H2377" t="s">
        <v>303</v>
      </c>
    </row>
    <row r="2378" spans="1:8" ht="15" hidden="1" customHeight="1">
      <c r="A2378" s="29">
        <f ca="1">IF(Tanqueos[[#This Row],[PLACA]]="","",IF(Tanqueos[[#This Row],[FECHA]]="",NOW(),Tanqueos[[#This Row],[FECHA]]))</f>
        <v>45877.664412268517</v>
      </c>
      <c r="B2378" s="39" t="s">
        <v>392</v>
      </c>
      <c r="C2378" s="31">
        <v>45305</v>
      </c>
      <c r="D2378" s="56">
        <v>11</v>
      </c>
      <c r="G2378">
        <f>_xlfn.XLOOKUP(Tanqueos[[#This Row],[PLACA]],[1]Hoja1!$A:$A,[1]Hoja1!$G:$G,0)</f>
        <v>42.8</v>
      </c>
      <c r="H2378" t="s">
        <v>224</v>
      </c>
    </row>
    <row r="2379" spans="1:8" ht="15" customHeight="1">
      <c r="A2379" s="29">
        <f ca="1">IF(Tanqueos[[#This Row],[PLACA]]="","",IF(Tanqueos[[#This Row],[FECHA]]="",NOW(),Tanqueos[[#This Row],[FECHA]]))</f>
        <v>45877.721144097224</v>
      </c>
      <c r="B2379" s="39" t="s">
        <v>49</v>
      </c>
      <c r="C2379" s="31">
        <v>62252</v>
      </c>
      <c r="D2379" s="56">
        <v>7</v>
      </c>
      <c r="G2379">
        <f>_xlfn.XLOOKUP(Tanqueos[[#This Row],[PLACA]],[1]Hoja1!$A:$A,[1]Hoja1!$G:$G,0)</f>
        <v>35</v>
      </c>
      <c r="H2379" t="s">
        <v>301</v>
      </c>
    </row>
    <row r="2380" spans="1:8" ht="15" hidden="1" customHeight="1">
      <c r="A2380" s="29">
        <f ca="1">IF(Tanqueos[[#This Row],[PLACA]]="","",IF(Tanqueos[[#This Row],[FECHA]]="",NOW(),Tanqueos[[#This Row],[FECHA]]))</f>
        <v>45877.721144097224</v>
      </c>
      <c r="B2380" s="39" t="s">
        <v>93</v>
      </c>
      <c r="C2380" s="31">
        <v>413202</v>
      </c>
      <c r="D2380" s="56">
        <v>10</v>
      </c>
      <c r="G2380">
        <f>_xlfn.XLOOKUP(Tanqueos[[#This Row],[PLACA]],[1]Hoja1!$A:$A,[1]Hoja1!$G:$G,0)</f>
        <v>30</v>
      </c>
      <c r="H2380" t="s">
        <v>203</v>
      </c>
    </row>
    <row r="2381" spans="1:8" ht="15" hidden="1" customHeight="1">
      <c r="A2381" s="29">
        <f ca="1">IF(Tanqueos[[#This Row],[PLACA]]="","",IF(Tanqueos[[#This Row],[FECHA]]="",NOW(),Tanqueos[[#This Row],[FECHA]]))</f>
        <v>45877.721144097224</v>
      </c>
      <c r="B2381" s="39" t="s">
        <v>48</v>
      </c>
      <c r="C2381" s="31">
        <v>9611</v>
      </c>
      <c r="D2381" s="56">
        <v>7</v>
      </c>
      <c r="G2381">
        <f>_xlfn.XLOOKUP(Tanqueos[[#This Row],[PLACA]],[1]Hoja1!$A:$A,[1]Hoja1!$G:$G,0)</f>
        <v>38</v>
      </c>
      <c r="H2381" t="s">
        <v>246</v>
      </c>
    </row>
    <row r="2382" spans="1:8" ht="15" hidden="1" customHeight="1">
      <c r="A2382" s="29">
        <f ca="1">IF(Tanqueos[[#This Row],[PLACA]]="","",IF(Tanqueos[[#This Row],[FECHA]]="",NOW(),Tanqueos[[#This Row],[FECHA]]))</f>
        <v>45877.721144097224</v>
      </c>
      <c r="B2382" s="39" t="s">
        <v>8</v>
      </c>
      <c r="C2382" s="31">
        <v>177835</v>
      </c>
      <c r="D2382" s="56">
        <v>14</v>
      </c>
      <c r="G2382">
        <f>_xlfn.XLOOKUP(Tanqueos[[#This Row],[PLACA]],[1]Hoja1!$A:$A,[1]Hoja1!$G:$G,0)</f>
        <v>42</v>
      </c>
      <c r="H2382" t="s">
        <v>251</v>
      </c>
    </row>
    <row r="2383" spans="1:8" ht="15" hidden="1" customHeight="1">
      <c r="A2383" s="29">
        <f ca="1">IF(Tanqueos[[#This Row],[PLACA]]="","",IF(Tanqueos[[#This Row],[FECHA]]="",NOW(),Tanqueos[[#This Row],[FECHA]]))</f>
        <v>45877.721144097224</v>
      </c>
      <c r="B2383" s="39" t="s">
        <v>16</v>
      </c>
      <c r="C2383" s="31">
        <v>219161</v>
      </c>
      <c r="D2383" s="56">
        <v>10</v>
      </c>
      <c r="G2383">
        <f>_xlfn.XLOOKUP(Tanqueos[[#This Row],[PLACA]],[1]Hoja1!$A:$A,[1]Hoja1!$G:$G,0)</f>
        <v>33</v>
      </c>
      <c r="H2383" t="s">
        <v>219</v>
      </c>
    </row>
    <row r="2384" spans="1:8" ht="15" hidden="1" customHeight="1">
      <c r="A2384" s="29">
        <f ca="1">IF(Tanqueos[[#This Row],[PLACA]]="","",IF(Tanqueos[[#This Row],[FECHA]]="",NOW(),Tanqueos[[#This Row],[FECHA]]))</f>
        <v>45877.722347569441</v>
      </c>
      <c r="B2384" s="39" t="s">
        <v>394</v>
      </c>
      <c r="C2384" s="31">
        <v>32039</v>
      </c>
      <c r="D2384" s="56">
        <v>9</v>
      </c>
      <c r="G2384">
        <f>_xlfn.XLOOKUP(Tanqueos[[#This Row],[PLACA]],[1]Hoja1!$A:$A,[1]Hoja1!$G:$G,0)</f>
        <v>38</v>
      </c>
      <c r="H2384" t="s">
        <v>419</v>
      </c>
    </row>
    <row r="2385" spans="1:8" ht="15" hidden="1" customHeight="1">
      <c r="A2385" s="29">
        <f ca="1">IF(Tanqueos[[#This Row],[PLACA]]="","",IF(Tanqueos[[#This Row],[FECHA]]="",NOW(),Tanqueos[[#This Row],[FECHA]]))</f>
        <v>45877.722572800929</v>
      </c>
      <c r="B2385" s="39" t="s">
        <v>11</v>
      </c>
      <c r="C2385" s="31">
        <v>60497</v>
      </c>
      <c r="D2385" s="56">
        <v>6</v>
      </c>
      <c r="G2385">
        <f>_xlfn.XLOOKUP(Tanqueos[[#This Row],[PLACA]],[1]Hoja1!$A:$A,[1]Hoja1!$G:$G,0)</f>
        <v>35</v>
      </c>
      <c r="H2385" t="s">
        <v>248</v>
      </c>
    </row>
    <row r="2386" spans="1:8" ht="15" hidden="1" customHeight="1">
      <c r="A2386" s="29">
        <f ca="1">IF(Tanqueos[[#This Row],[PLACA]]="","",IF(Tanqueos[[#This Row],[FECHA]]="",NOW(),Tanqueos[[#This Row],[FECHA]]))</f>
        <v>45877.723932754627</v>
      </c>
      <c r="B2386" s="39" t="s">
        <v>99</v>
      </c>
      <c r="C2386" s="31">
        <v>20750</v>
      </c>
      <c r="D2386" s="56">
        <v>10</v>
      </c>
      <c r="G2386">
        <f>_xlfn.XLOOKUP(Tanqueos[[#This Row],[PLACA]],[1]Hoja1!$A:$A,[1]Hoja1!$G:$G,0)</f>
        <v>32</v>
      </c>
      <c r="H2386" t="s">
        <v>274</v>
      </c>
    </row>
    <row r="2387" spans="1:8" ht="15" hidden="1" customHeight="1">
      <c r="A2387" s="29">
        <f ca="1">IF(Tanqueos[[#This Row],[PLACA]]="","",IF(Tanqueos[[#This Row],[FECHA]]="",NOW(),Tanqueos[[#This Row],[FECHA]]))</f>
        <v>45877.728923495371</v>
      </c>
      <c r="B2387" s="39" t="s">
        <v>54</v>
      </c>
      <c r="C2387" s="31">
        <v>9690</v>
      </c>
      <c r="D2387" s="56">
        <v>7</v>
      </c>
      <c r="G2387">
        <f>_xlfn.XLOOKUP(Tanqueos[[#This Row],[PLACA]],[1]Hoja1!$A:$A,[1]Hoja1!$G:$G,0)</f>
        <v>31</v>
      </c>
      <c r="H2387" t="s">
        <v>273</v>
      </c>
    </row>
    <row r="2388" spans="1:8" ht="15" hidden="1" customHeight="1">
      <c r="A2388" s="29">
        <f ca="1">IF(Tanqueos[[#This Row],[PLACA]]="","",IF(Tanqueos[[#This Row],[FECHA]]="",NOW(),Tanqueos[[#This Row],[FECHA]]))</f>
        <v>45877.730259953707</v>
      </c>
      <c r="B2388" s="39" t="s">
        <v>27</v>
      </c>
      <c r="C2388" s="31">
        <v>202247</v>
      </c>
      <c r="D2388" s="56">
        <v>6</v>
      </c>
      <c r="G2388">
        <f>_xlfn.XLOOKUP(Tanqueos[[#This Row],[PLACA]],[1]Hoja1!$A:$A,[1]Hoja1!$G:$G,0)</f>
        <v>35</v>
      </c>
      <c r="H2388" t="s">
        <v>261</v>
      </c>
    </row>
    <row r="2389" spans="1:8" ht="15" hidden="1" customHeight="1">
      <c r="A2389" s="29">
        <f ca="1">IF(Tanqueos[[#This Row],[PLACA]]="","",IF(Tanqueos[[#This Row],[FECHA]]="",NOW(),Tanqueos[[#This Row],[FECHA]]))</f>
        <v>45877.749016435184</v>
      </c>
      <c r="B2389" s="39" t="s">
        <v>28</v>
      </c>
      <c r="C2389" s="31">
        <v>225480</v>
      </c>
      <c r="D2389" s="56">
        <v>8</v>
      </c>
      <c r="G2389">
        <f>_xlfn.XLOOKUP(Tanqueos[[#This Row],[PLACA]],[1]Hoja1!$A:$A,[1]Hoja1!$G:$G,0)</f>
        <v>43</v>
      </c>
      <c r="H2389" t="s">
        <v>221</v>
      </c>
    </row>
    <row r="2390" spans="1:8" ht="15" hidden="1" customHeight="1">
      <c r="A2390" s="29">
        <f ca="1">IF(Tanqueos[[#This Row],[PLACA]]="","",IF(Tanqueos[[#This Row],[FECHA]]="",NOW(),Tanqueos[[#This Row],[FECHA]]))</f>
        <v>45877.750133449073</v>
      </c>
      <c r="B2390" s="39" t="s">
        <v>120</v>
      </c>
      <c r="C2390" s="31">
        <v>338143</v>
      </c>
      <c r="D2390" s="56">
        <v>17</v>
      </c>
      <c r="G2390">
        <f>_xlfn.XLOOKUP(Tanqueos[[#This Row],[PLACA]],[1]Hoja1!$A:$A,[1]Hoja1!$G:$G,0)</f>
        <v>38</v>
      </c>
      <c r="H2390" s="11" t="s">
        <v>227</v>
      </c>
    </row>
    <row r="2391" spans="1:8" ht="15" hidden="1" customHeight="1">
      <c r="A2391" s="29">
        <f ca="1">IF(Tanqueos[[#This Row],[PLACA]]="","",IF(Tanqueos[[#This Row],[FECHA]]="",NOW(),Tanqueos[[#This Row],[FECHA]]))</f>
        <v>45877.772256481483</v>
      </c>
      <c r="B2391" s="39" t="s">
        <v>156</v>
      </c>
      <c r="C2391" s="31">
        <v>110114</v>
      </c>
      <c r="D2391" s="56">
        <v>10</v>
      </c>
      <c r="G2391">
        <f>_xlfn.XLOOKUP(Tanqueos[[#This Row],[PLACA]],[1]Hoja1!$A:$A,[1]Hoja1!$G:$G,0)</f>
        <v>35</v>
      </c>
      <c r="H2391" t="s">
        <v>253</v>
      </c>
    </row>
    <row r="2392" spans="1:8" ht="15" hidden="1" customHeight="1">
      <c r="A2392" s="29">
        <f ca="1">IF(Tanqueos[[#This Row],[PLACA]]="","",IF(Tanqueos[[#This Row],[FECHA]]="",NOW(),Tanqueos[[#This Row],[FECHA]]))</f>
        <v>45877.839575810183</v>
      </c>
      <c r="B2392" s="39" t="s">
        <v>137</v>
      </c>
      <c r="C2392" s="31">
        <v>78902</v>
      </c>
      <c r="D2392" s="56">
        <v>4</v>
      </c>
      <c r="E2392" t="s">
        <v>457</v>
      </c>
      <c r="G2392">
        <f>_xlfn.XLOOKUP(Tanqueos[[#This Row],[PLACA]],[1]Hoja1!$A:$A,[1]Hoja1!$G:$G,0)</f>
        <v>33</v>
      </c>
      <c r="H2392" s="11" t="s">
        <v>262</v>
      </c>
    </row>
    <row r="2393" spans="1:8" ht="15" hidden="1" customHeight="1">
      <c r="A2393" s="29">
        <f ca="1">IF(Tanqueos[[#This Row],[PLACA]]="","",IF(Tanqueos[[#This Row],[FECHA]]="",NOW(),Tanqueos[[#This Row],[FECHA]]))</f>
        <v>45877.860514467589</v>
      </c>
      <c r="B2393" s="39" t="s">
        <v>425</v>
      </c>
      <c r="C2393" s="31">
        <v>92479</v>
      </c>
      <c r="D2393" s="56">
        <v>7</v>
      </c>
      <c r="G2393">
        <f>_xlfn.XLOOKUP(Tanqueos[[#This Row],[PLACA]],[1]Hoja1!$A:$A,[1]Hoja1!$G:$G,0)</f>
        <v>33.299999999999997</v>
      </c>
      <c r="H2393" t="s">
        <v>292</v>
      </c>
    </row>
    <row r="2394" spans="1:8" ht="15" hidden="1" customHeight="1">
      <c r="A2394" s="29">
        <f ca="1">IF(Tanqueos[[#This Row],[PLACA]]="","",IF(Tanqueos[[#This Row],[FECHA]]="",NOW(),Tanqueos[[#This Row],[FECHA]]))</f>
        <v>45877.866835069442</v>
      </c>
      <c r="B2394" s="39" t="s">
        <v>26</v>
      </c>
      <c r="C2394" s="31">
        <v>633802</v>
      </c>
      <c r="D2394" s="56">
        <v>9</v>
      </c>
      <c r="G2394">
        <f>_xlfn.XLOOKUP(Tanqueos[[#This Row],[PLACA]],[1]Hoja1!$A:$A,[1]Hoja1!$G:$G,0)</f>
        <v>17</v>
      </c>
      <c r="H2394" t="s">
        <v>228</v>
      </c>
    </row>
    <row r="2395" spans="1:8" ht="15" hidden="1" customHeight="1">
      <c r="A2395" s="29">
        <f ca="1">IF(Tanqueos[[#This Row],[PLACA]]="","",IF(Tanqueos[[#This Row],[FECHA]]="",NOW(),Tanqueos[[#This Row],[FECHA]]))</f>
        <v>45877.869437731482</v>
      </c>
      <c r="B2395" s="39" t="s">
        <v>145</v>
      </c>
      <c r="C2395" s="31">
        <v>214107</v>
      </c>
      <c r="D2395" s="56">
        <v>10</v>
      </c>
      <c r="E2395" t="s">
        <v>458</v>
      </c>
      <c r="G2395">
        <f>_xlfn.XLOOKUP(Tanqueos[[#This Row],[PLACA]],[1]Hoja1!$A:$A,[1]Hoja1!$G:$G,0)</f>
        <v>40</v>
      </c>
      <c r="H2395" t="s">
        <v>201</v>
      </c>
    </row>
    <row r="2396" spans="1:8" ht="15" hidden="1" customHeight="1">
      <c r="A2396" s="29">
        <f ca="1">IF(Tanqueos[[#This Row],[PLACA]]="","",IF(Tanqueos[[#This Row],[FECHA]]="",NOW(),Tanqueos[[#This Row],[FECHA]]))</f>
        <v>45877.940273958331</v>
      </c>
      <c r="B2396" s="39" t="s">
        <v>311</v>
      </c>
      <c r="C2396" s="31">
        <v>119446</v>
      </c>
      <c r="D2396" s="56">
        <v>12</v>
      </c>
      <c r="G2396">
        <f>_xlfn.XLOOKUP(Tanqueos[[#This Row],[PLACA]],[1]Hoja1!$A:$A,[1]Hoja1!$G:$G,0)</f>
        <v>33</v>
      </c>
      <c r="H2396" t="s">
        <v>459</v>
      </c>
    </row>
    <row r="2397" spans="1:8" ht="15" hidden="1" customHeight="1">
      <c r="A2397" s="29">
        <f ca="1">IF(Tanqueos[[#This Row],[PLACA]]="","",IF(Tanqueos[[#This Row],[FECHA]]="",NOW(),Tanqueos[[#This Row],[FECHA]]))</f>
        <v>45880.373678356482</v>
      </c>
      <c r="B2397" s="39" t="s">
        <v>29</v>
      </c>
      <c r="C2397" s="31">
        <v>416832</v>
      </c>
      <c r="D2397" s="56">
        <v>12</v>
      </c>
      <c r="G2397">
        <f>_xlfn.XLOOKUP(Tanqueos[[#This Row],[PLACA]],[1]Hoja1!$A:$A,[1]Hoja1!$G:$G,0)</f>
        <v>33</v>
      </c>
      <c r="H2397" t="s">
        <v>250</v>
      </c>
    </row>
    <row r="2398" spans="1:8" ht="15" hidden="1" customHeight="1">
      <c r="A2398" s="29">
        <f ca="1">IF(Tanqueos[[#This Row],[PLACA]]="","",IF(Tanqueos[[#This Row],[FECHA]]="",NOW(),Tanqueos[[#This Row],[FECHA]]))</f>
        <v>45878.029040393521</v>
      </c>
      <c r="B2398" s="39" t="s">
        <v>15</v>
      </c>
      <c r="C2398" s="31">
        <v>195229</v>
      </c>
      <c r="D2398" s="56">
        <v>40</v>
      </c>
      <c r="G2398">
        <f>_xlfn.XLOOKUP(Tanqueos[[#This Row],[PLACA]],[1]Hoja1!$A:$A,[1]Hoja1!$G:$G,0)</f>
        <v>16</v>
      </c>
      <c r="H2398" t="s">
        <v>237</v>
      </c>
    </row>
    <row r="2399" spans="1:8" ht="15" hidden="1" customHeight="1">
      <c r="A2399" s="29">
        <f ca="1">IF(Tanqueos[[#This Row],[PLACA]]="","",IF(Tanqueos[[#This Row],[FECHA]]="",NOW(),Tanqueos[[#This Row],[FECHA]]))</f>
        <v>45878.239064004629</v>
      </c>
      <c r="B2399" s="39" t="s">
        <v>62</v>
      </c>
      <c r="C2399" s="31">
        <v>208408</v>
      </c>
      <c r="D2399" s="56">
        <v>9</v>
      </c>
      <c r="G2399">
        <f>_xlfn.XLOOKUP(Tanqueos[[#This Row],[PLACA]],[1]Hoja1!$A:$A,[1]Hoja1!$G:$G,0)</f>
        <v>39</v>
      </c>
      <c r="H2399" t="s">
        <v>234</v>
      </c>
    </row>
    <row r="2400" spans="1:8" ht="15" hidden="1" customHeight="1">
      <c r="A2400" s="29">
        <f ca="1">IF(Tanqueos[[#This Row],[PLACA]]="","",IF(Tanqueos[[#This Row],[FECHA]]="",NOW(),Tanqueos[[#This Row],[FECHA]]))</f>
        <v>45878.253790277777</v>
      </c>
      <c r="B2400" s="39" t="s">
        <v>24</v>
      </c>
      <c r="C2400" s="31">
        <v>103548</v>
      </c>
      <c r="D2400" s="56">
        <v>5</v>
      </c>
      <c r="G2400">
        <f>_xlfn.XLOOKUP(Tanqueos[[#This Row],[PLACA]],[1]Hoja1!$A:$A,[1]Hoja1!$G:$G,0)</f>
        <v>33</v>
      </c>
      <c r="H2400" s="11" t="s">
        <v>256</v>
      </c>
    </row>
    <row r="2401" spans="1:8" ht="15" hidden="1" customHeight="1">
      <c r="A2401" s="29">
        <f ca="1">IF(Tanqueos[[#This Row],[PLACA]]="","",IF(Tanqueos[[#This Row],[FECHA]]="",NOW(),Tanqueos[[#This Row],[FECHA]]))</f>
        <v>45878.281153935182</v>
      </c>
      <c r="B2401" s="39" t="s">
        <v>32</v>
      </c>
      <c r="C2401" s="31">
        <v>45051</v>
      </c>
      <c r="D2401" s="56">
        <v>8</v>
      </c>
      <c r="G2401">
        <f>_xlfn.XLOOKUP(Tanqueos[[#This Row],[PLACA]],[1]Hoja1!$A:$A,[1]Hoja1!$G:$G,0)</f>
        <v>30</v>
      </c>
      <c r="H2401" t="s">
        <v>207</v>
      </c>
    </row>
    <row r="2402" spans="1:8" ht="15" hidden="1" customHeight="1">
      <c r="A2402" s="29">
        <f ca="1">IF(Tanqueos[[#This Row],[PLACA]]="","",IF(Tanqueos[[#This Row],[FECHA]]="",NOW(),Tanqueos[[#This Row],[FECHA]]))</f>
        <v>45878.314229050928</v>
      </c>
      <c r="B2402" s="39" t="s">
        <v>35</v>
      </c>
      <c r="C2402" s="31">
        <v>67472</v>
      </c>
      <c r="D2402" s="56">
        <v>9</v>
      </c>
      <c r="G2402">
        <f>_xlfn.XLOOKUP(Tanqueos[[#This Row],[PLACA]],[1]Hoja1!$A:$A,[1]Hoja1!$G:$G,0)</f>
        <v>35</v>
      </c>
      <c r="H2402" t="s">
        <v>240</v>
      </c>
    </row>
    <row r="2403" spans="1:8" ht="15" hidden="1" customHeight="1">
      <c r="A2403" s="29">
        <f ca="1">IF(Tanqueos[[#This Row],[PLACA]]="","",IF(Tanqueos[[#This Row],[FECHA]]="",NOW(),Tanqueos[[#This Row],[FECHA]]))</f>
        <v>45878.400594444443</v>
      </c>
      <c r="B2403" s="39" t="s">
        <v>55</v>
      </c>
      <c r="C2403" s="31">
        <v>206455</v>
      </c>
      <c r="D2403" s="56">
        <v>12</v>
      </c>
      <c r="G2403">
        <f>_xlfn.XLOOKUP(Tanqueos[[#This Row],[PLACA]],[1]Hoja1!$A:$A,[1]Hoja1!$G:$G,0)</f>
        <v>38</v>
      </c>
      <c r="H2403" t="s">
        <v>265</v>
      </c>
    </row>
    <row r="2404" spans="1:8" ht="15" hidden="1" customHeight="1">
      <c r="A2404" s="29">
        <f ca="1">IF(Tanqueos[[#This Row],[PLACA]]="","",IF(Tanqueos[[#This Row],[FECHA]]="",NOW(),Tanqueos[[#This Row],[FECHA]]))</f>
        <v>45878.456264814813</v>
      </c>
      <c r="B2404" s="39" t="s">
        <v>20</v>
      </c>
      <c r="C2404" s="31">
        <v>210449</v>
      </c>
      <c r="D2404" s="56">
        <v>6</v>
      </c>
      <c r="G2404">
        <f>_xlfn.XLOOKUP(Tanqueos[[#This Row],[PLACA]],[1]Hoja1!$A:$A,[1]Hoja1!$G:$G,0)</f>
        <v>26</v>
      </c>
      <c r="H2404" s="11" t="s">
        <v>255</v>
      </c>
    </row>
    <row r="2405" spans="1:8" ht="15" hidden="1" customHeight="1">
      <c r="A2405" s="29">
        <f ca="1">IF(Tanqueos[[#This Row],[PLACA]]="","",IF(Tanqueos[[#This Row],[FECHA]]="",NOW(),Tanqueos[[#This Row],[FECHA]]))</f>
        <v>45878.462563657406</v>
      </c>
      <c r="B2405" s="39" t="s">
        <v>93</v>
      </c>
      <c r="C2405" s="31">
        <v>413363</v>
      </c>
      <c r="D2405" s="56">
        <v>7</v>
      </c>
      <c r="G2405">
        <f>_xlfn.XLOOKUP(Tanqueos[[#This Row],[PLACA]],[1]Hoja1!$A:$A,[1]Hoja1!$G:$G,0)</f>
        <v>30</v>
      </c>
      <c r="H2405" t="s">
        <v>203</v>
      </c>
    </row>
    <row r="2406" spans="1:8" ht="15" hidden="1" customHeight="1">
      <c r="A2406" s="29">
        <f ca="1">IF(Tanqueos[[#This Row],[PLACA]]="","",IF(Tanqueos[[#This Row],[FECHA]]="",NOW(),Tanqueos[[#This Row],[FECHA]]))</f>
        <v>45878.471637152776</v>
      </c>
      <c r="B2406" s="39" t="s">
        <v>68</v>
      </c>
      <c r="C2406" s="31">
        <v>213202</v>
      </c>
      <c r="D2406" s="56">
        <v>5</v>
      </c>
      <c r="G2406">
        <f>_xlfn.XLOOKUP(Tanqueos[[#This Row],[PLACA]],[1]Hoja1!$A:$A,[1]Hoja1!$G:$G,0)</f>
        <v>33</v>
      </c>
      <c r="H2406" t="s">
        <v>285</v>
      </c>
    </row>
    <row r="2407" spans="1:8" ht="15" hidden="1" customHeight="1">
      <c r="A2407" s="29">
        <f ca="1">IF(Tanqueos[[#This Row],[PLACA]]="","",IF(Tanqueos[[#This Row],[FECHA]]="",NOW(),Tanqueos[[#This Row],[FECHA]]))</f>
        <v>45878.483670717593</v>
      </c>
      <c r="B2407" s="39" t="s">
        <v>70</v>
      </c>
      <c r="C2407" s="31">
        <v>241047</v>
      </c>
      <c r="D2407" s="56">
        <v>6</v>
      </c>
      <c r="G2407">
        <f>_xlfn.XLOOKUP(Tanqueos[[#This Row],[PLACA]],[1]Hoja1!$A:$A,[1]Hoja1!$G:$G,0)</f>
        <v>33</v>
      </c>
      <c r="H2407" t="s">
        <v>247</v>
      </c>
    </row>
    <row r="2408" spans="1:8" ht="15" hidden="1" customHeight="1">
      <c r="A2408" s="29">
        <f ca="1">IF(Tanqueos[[#This Row],[PLACA]]="","",IF(Tanqueos[[#This Row],[FECHA]]="",NOW(),Tanqueos[[#This Row],[FECHA]]))</f>
        <v>45878.488477662038</v>
      </c>
      <c r="B2408" s="39" t="s">
        <v>38</v>
      </c>
      <c r="C2408" s="31">
        <v>458430</v>
      </c>
      <c r="D2408" s="56">
        <v>22</v>
      </c>
      <c r="G2408">
        <f>_xlfn.XLOOKUP(Tanqueos[[#This Row],[PLACA]],[1]Hoja1!$A:$A,[1]Hoja1!$G:$G,0)</f>
        <v>15</v>
      </c>
      <c r="H2408" t="s">
        <v>263</v>
      </c>
    </row>
    <row r="2409" spans="1:8" ht="15" hidden="1" customHeight="1">
      <c r="A2409" s="29">
        <f ca="1">IF(Tanqueos[[#This Row],[PLACA]]="","",IF(Tanqueos[[#This Row],[FECHA]]="",NOW(),Tanqueos[[#This Row],[FECHA]]))</f>
        <v>45878.495733564814</v>
      </c>
      <c r="B2409" s="39" t="s">
        <v>34</v>
      </c>
      <c r="C2409" s="31">
        <v>26839</v>
      </c>
      <c r="D2409" s="56">
        <v>13</v>
      </c>
      <c r="G2409">
        <f>_xlfn.XLOOKUP(Tanqueos[[#This Row],[PLACA]],[1]Hoja1!$A:$A,[1]Hoja1!$G:$G,0)</f>
        <v>38</v>
      </c>
      <c r="H2409" t="s">
        <v>202</v>
      </c>
    </row>
    <row r="2410" spans="1:8" ht="15" hidden="1" customHeight="1">
      <c r="A2410" s="29">
        <f ca="1">IF(Tanqueos[[#This Row],[PLACA]]="","",IF(Tanqueos[[#This Row],[FECHA]]="",NOW(),Tanqueos[[#This Row],[FECHA]]))</f>
        <v>45878.498526388888</v>
      </c>
      <c r="B2410" s="39" t="s">
        <v>21</v>
      </c>
      <c r="C2410" s="31">
        <v>69863</v>
      </c>
      <c r="D2410" s="56">
        <v>12</v>
      </c>
      <c r="G2410">
        <f>_xlfn.XLOOKUP(Tanqueos[[#This Row],[PLACA]],[1]Hoja1!$A:$A,[1]Hoja1!$G:$G,0)</f>
        <v>33</v>
      </c>
      <c r="H2410" t="s">
        <v>193</v>
      </c>
    </row>
    <row r="2411" spans="1:8" ht="15" hidden="1" customHeight="1">
      <c r="A2411" s="29">
        <f ca="1">IF(Tanqueos[[#This Row],[PLACA]]="","",IF(Tanqueos[[#This Row],[FECHA]]="",NOW(),Tanqueos[[#This Row],[FECHA]]))</f>
        <v>45878.505362152777</v>
      </c>
      <c r="B2411" s="39" t="s">
        <v>40</v>
      </c>
      <c r="C2411" s="31">
        <v>146924</v>
      </c>
      <c r="D2411" s="56">
        <v>5</v>
      </c>
      <c r="E2411" t="s">
        <v>450</v>
      </c>
      <c r="G2411">
        <f>_xlfn.XLOOKUP(Tanqueos[[#This Row],[PLACA]],[1]Hoja1!$A:$A,[1]Hoja1!$G:$G,0)</f>
        <v>33</v>
      </c>
      <c r="H2411" s="11" t="s">
        <v>259</v>
      </c>
    </row>
    <row r="2412" spans="1:8" ht="15" hidden="1" customHeight="1">
      <c r="A2412" s="29">
        <f ca="1">IF(Tanqueos[[#This Row],[PLACA]]="","",IF(Tanqueos[[#This Row],[FECHA]]="",NOW(),Tanqueos[[#This Row],[FECHA]]))</f>
        <v>45878.523743750004</v>
      </c>
      <c r="B2412" s="39" t="s">
        <v>281</v>
      </c>
      <c r="C2412" s="31">
        <v>67582</v>
      </c>
      <c r="D2412" s="56">
        <v>8</v>
      </c>
      <c r="E2412" t="s">
        <v>460</v>
      </c>
      <c r="G2412">
        <f>_xlfn.XLOOKUP(Tanqueos[[#This Row],[PLACA]],[1]Hoja1!$A:$A,[1]Hoja1!$G:$G,0)</f>
        <v>33</v>
      </c>
      <c r="H2412" s="11" t="s">
        <v>260</v>
      </c>
    </row>
    <row r="2413" spans="1:8" ht="15" hidden="1" customHeight="1">
      <c r="A2413" s="29">
        <f ca="1">IF(Tanqueos[[#This Row],[PLACA]]="","",IF(Tanqueos[[#This Row],[FECHA]]="",NOW(),Tanqueos[[#This Row],[FECHA]]))</f>
        <v>45878.567553587964</v>
      </c>
      <c r="B2413" s="39" t="s">
        <v>282</v>
      </c>
      <c r="C2413" s="31">
        <v>164825</v>
      </c>
      <c r="D2413" s="56">
        <v>9</v>
      </c>
      <c r="G2413">
        <f>_xlfn.XLOOKUP(Tanqueos[[#This Row],[PLACA]],[1]Hoja1!$A:$A,[1]Hoja1!$G:$G,0)</f>
        <v>38</v>
      </c>
      <c r="H2413" t="s">
        <v>313</v>
      </c>
    </row>
    <row r="2414" spans="1:8" ht="15" hidden="1" customHeight="1">
      <c r="A2414" s="29">
        <f ca="1">IF(Tanqueos[[#This Row],[PLACA]]="","",IF(Tanqueos[[#This Row],[FECHA]]="",NOW(),Tanqueos[[#This Row],[FECHA]]))</f>
        <v>45878.569378703702</v>
      </c>
      <c r="B2414" s="39" t="s">
        <v>26</v>
      </c>
      <c r="C2414" s="31">
        <v>633939</v>
      </c>
      <c r="D2414" s="56">
        <v>9</v>
      </c>
      <c r="G2414">
        <f>_xlfn.XLOOKUP(Tanqueos[[#This Row],[PLACA]],[1]Hoja1!$A:$A,[1]Hoja1!$G:$G,0)</f>
        <v>17</v>
      </c>
      <c r="H2414" t="s">
        <v>228</v>
      </c>
    </row>
    <row r="2415" spans="1:8" ht="15" hidden="1" customHeight="1">
      <c r="A2415" s="29">
        <f ca="1">IF(Tanqueos[[#This Row],[PLACA]]="","",IF(Tanqueos[[#This Row],[FECHA]]="",NOW(),Tanqueos[[#This Row],[FECHA]]))</f>
        <v>45878.593172337962</v>
      </c>
      <c r="B2415" s="39" t="s">
        <v>72</v>
      </c>
      <c r="C2415" s="31">
        <v>309571</v>
      </c>
      <c r="D2415" s="56">
        <v>27</v>
      </c>
      <c r="G2415">
        <f>_xlfn.XLOOKUP(Tanqueos[[#This Row],[PLACA]],[1]Hoja1!$A:$A,[1]Hoja1!$G:$G,0)</f>
        <v>30</v>
      </c>
      <c r="H2415" s="11" t="s">
        <v>243</v>
      </c>
    </row>
    <row r="2416" spans="1:8" ht="15" hidden="1" customHeight="1">
      <c r="A2416" s="29">
        <f ca="1">IF(Tanqueos[[#This Row],[PLACA]]="","",IF(Tanqueos[[#This Row],[FECHA]]="",NOW(),Tanqueos[[#This Row],[FECHA]]))</f>
        <v>45878.594821527775</v>
      </c>
      <c r="B2416" s="39" t="s">
        <v>28</v>
      </c>
      <c r="C2416" s="31">
        <v>225777</v>
      </c>
      <c r="D2416" s="56">
        <v>7</v>
      </c>
      <c r="G2416">
        <f>_xlfn.XLOOKUP(Tanqueos[[#This Row],[PLACA]],[1]Hoja1!$A:$A,[1]Hoja1!$G:$G,0)</f>
        <v>43</v>
      </c>
      <c r="H2416" t="s">
        <v>221</v>
      </c>
    </row>
    <row r="2417" spans="1:8" ht="15" hidden="1" customHeight="1">
      <c r="A2417" s="29">
        <f ca="1">IF(Tanqueos[[#This Row],[PLACA]]="","",IF(Tanqueos[[#This Row],[FECHA]]="",NOW(),Tanqueos[[#This Row],[FECHA]]))</f>
        <v>45878.606804050927</v>
      </c>
      <c r="B2417" s="39" t="s">
        <v>137</v>
      </c>
      <c r="C2417" s="31">
        <v>79005</v>
      </c>
      <c r="D2417" s="56">
        <v>5</v>
      </c>
      <c r="G2417">
        <f>_xlfn.XLOOKUP(Tanqueos[[#This Row],[PLACA]],[1]Hoja1!$A:$A,[1]Hoja1!$G:$G,0)</f>
        <v>33</v>
      </c>
      <c r="H2417" s="11" t="s">
        <v>262</v>
      </c>
    </row>
    <row r="2418" spans="1:8" ht="15" hidden="1" customHeight="1">
      <c r="A2418" s="29">
        <f ca="1">IF(Tanqueos[[#This Row],[PLACA]]="","",IF(Tanqueos[[#This Row],[FECHA]]="",NOW(),Tanqueos[[#This Row],[FECHA]]))</f>
        <v>45878.888775810185</v>
      </c>
      <c r="B2418" s="39" t="s">
        <v>411</v>
      </c>
      <c r="C2418" s="31">
        <v>175517</v>
      </c>
      <c r="D2418" s="56">
        <v>10</v>
      </c>
      <c r="G2418">
        <f>_xlfn.XLOOKUP(Tanqueos[[#This Row],[PLACA]],[1]Hoja1!$A:$A,[1]Hoja1!$G:$G,0)</f>
        <v>33.299999999999997</v>
      </c>
      <c r="H2418" t="s">
        <v>434</v>
      </c>
    </row>
    <row r="2419" spans="1:8" ht="15" hidden="1" customHeight="1">
      <c r="A2419" s="29">
        <f ca="1">IF(Tanqueos[[#This Row],[PLACA]]="","",IF(Tanqueos[[#This Row],[FECHA]]="",NOW(),Tanqueos[[#This Row],[FECHA]]))</f>
        <v>45878.890193749998</v>
      </c>
      <c r="B2419" s="39" t="s">
        <v>29</v>
      </c>
      <c r="C2419" s="31">
        <v>416832</v>
      </c>
      <c r="D2419" s="56">
        <v>11</v>
      </c>
      <c r="G2419">
        <f>_xlfn.XLOOKUP(Tanqueos[[#This Row],[PLACA]],[1]Hoja1!$A:$A,[1]Hoja1!$G:$G,0)</f>
        <v>33</v>
      </c>
      <c r="H2419" t="s">
        <v>250</v>
      </c>
    </row>
    <row r="2420" spans="1:8" ht="15" hidden="1" customHeight="1">
      <c r="A2420" s="29">
        <f ca="1">IF(Tanqueos[[#This Row],[PLACA]]="","",IF(Tanqueos[[#This Row],[FECHA]]="",NOW(),Tanqueos[[#This Row],[FECHA]]))</f>
        <v>45878.890893171294</v>
      </c>
      <c r="B2420" s="39" t="s">
        <v>67</v>
      </c>
      <c r="C2420" s="31">
        <v>1004525</v>
      </c>
      <c r="D2420" s="56">
        <v>22</v>
      </c>
      <c r="G2420">
        <f>_xlfn.XLOOKUP(Tanqueos[[#This Row],[PLACA]],[1]Hoja1!$A:$A,[1]Hoja1!$G:$G,0)</f>
        <v>19</v>
      </c>
      <c r="H2420" t="s">
        <v>303</v>
      </c>
    </row>
    <row r="2421" spans="1:8" ht="15" hidden="1" customHeight="1">
      <c r="A2421" s="29">
        <f ca="1">IF(Tanqueos[[#This Row],[PLACA]]="","",IF(Tanqueos[[#This Row],[FECHA]]="",NOW(),Tanqueos[[#This Row],[FECHA]]))</f>
        <v>45878.891843634257</v>
      </c>
      <c r="B2421" s="39" t="s">
        <v>25</v>
      </c>
      <c r="C2421" s="31">
        <v>243333</v>
      </c>
      <c r="D2421" s="56">
        <v>10</v>
      </c>
      <c r="G2421">
        <f>_xlfn.XLOOKUP(Tanqueos[[#This Row],[PLACA]],[1]Hoja1!$A:$A,[1]Hoja1!$G:$G,0)</f>
        <v>33</v>
      </c>
      <c r="H2421" t="s">
        <v>196</v>
      </c>
    </row>
    <row r="2422" spans="1:8" ht="15" hidden="1" customHeight="1">
      <c r="A2422" s="29">
        <f ca="1">IF(Tanqueos[[#This Row],[PLACA]]="","",IF(Tanqueos[[#This Row],[FECHA]]="",NOW(),Tanqueos[[#This Row],[FECHA]]))</f>
        <v>45878.892541319445</v>
      </c>
      <c r="B2422" s="39" t="s">
        <v>11</v>
      </c>
      <c r="C2422" s="31">
        <v>60688</v>
      </c>
      <c r="D2422" s="56">
        <v>11</v>
      </c>
      <c r="G2422">
        <f>_xlfn.XLOOKUP(Tanqueos[[#This Row],[PLACA]],[1]Hoja1!$A:$A,[1]Hoja1!$G:$G,0)</f>
        <v>35</v>
      </c>
      <c r="H2422" t="s">
        <v>248</v>
      </c>
    </row>
    <row r="2423" spans="1:8" ht="15" hidden="1" customHeight="1">
      <c r="A2423" s="29">
        <f ca="1">IF(Tanqueos[[#This Row],[PLACA]]="","",IF(Tanqueos[[#This Row],[FECHA]]="",NOW(),Tanqueos[[#This Row],[FECHA]]))</f>
        <v>45878.894007870367</v>
      </c>
      <c r="B2423" s="39" t="s">
        <v>16</v>
      </c>
      <c r="C2423" s="31">
        <v>219500</v>
      </c>
      <c r="D2423" s="56">
        <v>10</v>
      </c>
      <c r="G2423">
        <f>_xlfn.XLOOKUP(Tanqueos[[#This Row],[PLACA]],[1]Hoja1!$A:$A,[1]Hoja1!$G:$G,0)</f>
        <v>33</v>
      </c>
      <c r="H2423" t="s">
        <v>219</v>
      </c>
    </row>
    <row r="2424" spans="1:8" ht="15" hidden="1" customHeight="1">
      <c r="A2424" s="29">
        <v>45879</v>
      </c>
      <c r="B2424" s="39" t="s">
        <v>15</v>
      </c>
      <c r="C2424" s="31">
        <v>195959</v>
      </c>
      <c r="D2424" s="56">
        <v>40</v>
      </c>
      <c r="G2424">
        <f>_xlfn.XLOOKUP(Tanqueos[[#This Row],[PLACA]],[1]Hoja1!$A:$A,[1]Hoja1!$G:$G,0)</f>
        <v>16</v>
      </c>
      <c r="H2424" t="s">
        <v>237</v>
      </c>
    </row>
    <row r="2425" spans="1:8" ht="15" hidden="1" customHeight="1">
      <c r="A2425" s="29">
        <v>45880</v>
      </c>
      <c r="B2425" s="39" t="s">
        <v>15</v>
      </c>
      <c r="C2425" s="31">
        <v>196545</v>
      </c>
      <c r="D2425" s="56">
        <v>37</v>
      </c>
      <c r="G2425">
        <f>_xlfn.XLOOKUP(Tanqueos[[#This Row],[PLACA]],[1]Hoja1!$A:$A,[1]Hoja1!$G:$G,0)</f>
        <v>16</v>
      </c>
      <c r="H2425" t="s">
        <v>237</v>
      </c>
    </row>
    <row r="2426" spans="1:8" ht="15" hidden="1" customHeight="1">
      <c r="A2426" s="29">
        <f ca="1">IF(Tanqueos[[#This Row],[PLACA]]="","",IF(Tanqueos[[#This Row],[FECHA]]="",NOW(),Tanqueos[[#This Row],[FECHA]]))</f>
        <v>45880.210111458335</v>
      </c>
      <c r="B2426" s="39" t="s">
        <v>17</v>
      </c>
      <c r="C2426" s="31">
        <v>654058</v>
      </c>
      <c r="D2426" s="56">
        <v>35</v>
      </c>
      <c r="G2426">
        <f>_xlfn.XLOOKUP(Tanqueos[[#This Row],[PLACA]],[1]Hoja1!$A:$A,[1]Hoja1!$G:$G,0)</f>
        <v>14</v>
      </c>
      <c r="H2426" t="s">
        <v>280</v>
      </c>
    </row>
    <row r="2427" spans="1:8" ht="15" hidden="1" customHeight="1">
      <c r="A2427" s="29">
        <f ca="1">IF(Tanqueos[[#This Row],[PLACA]]="","",IF(Tanqueos[[#This Row],[FECHA]]="",NOW(),Tanqueos[[#This Row],[FECHA]]))</f>
        <v>45879.946866435188</v>
      </c>
      <c r="B2427" s="39" t="s">
        <v>134</v>
      </c>
      <c r="C2427" s="31">
        <v>441494</v>
      </c>
      <c r="D2427" s="56">
        <v>67</v>
      </c>
      <c r="G2427">
        <f>_xlfn.XLOOKUP(Tanqueos[[#This Row],[PLACA]],[1]Hoja1!$A:$A,[1]Hoja1!$G:$G,0)</f>
        <v>12</v>
      </c>
      <c r="H2427" s="11" t="s">
        <v>249</v>
      </c>
    </row>
    <row r="2428" spans="1:8" ht="15" hidden="1" customHeight="1">
      <c r="A2428" s="29">
        <f ca="1">IF(Tanqueos[[#This Row],[PLACA]]="","",IF(Tanqueos[[#This Row],[FECHA]]="",NOW(),Tanqueos[[#This Row],[FECHA]]))</f>
        <v>45879.946866435188</v>
      </c>
      <c r="B2428" s="39" t="s">
        <v>331</v>
      </c>
      <c r="C2428" s="31">
        <v>336456</v>
      </c>
      <c r="D2428" s="56">
        <v>8</v>
      </c>
      <c r="G2428">
        <f>_xlfn.XLOOKUP(Tanqueos[[#This Row],[PLACA]],[1]Hoja1!$A:$A,[1]Hoja1!$G:$G,0)</f>
        <v>19</v>
      </c>
      <c r="H2428" s="11" t="s">
        <v>260</v>
      </c>
    </row>
    <row r="2429" spans="1:8" ht="15" hidden="1" customHeight="1">
      <c r="A2429" s="29">
        <f ca="1">IF(Tanqueos[[#This Row],[PLACA]]="","",IF(Tanqueos[[#This Row],[FECHA]]="",NOW(),Tanqueos[[#This Row],[FECHA]]))</f>
        <v>45879.946866435188</v>
      </c>
      <c r="B2429" s="39" t="s">
        <v>63</v>
      </c>
      <c r="C2429" s="31">
        <v>18508</v>
      </c>
      <c r="D2429" s="56">
        <v>10</v>
      </c>
      <c r="G2429">
        <f>_xlfn.XLOOKUP(Tanqueos[[#This Row],[PLACA]],[1]Hoja1!$A:$A,[1]Hoja1!$G:$G,0)</f>
        <v>38</v>
      </c>
      <c r="H2429" s="11" t="s">
        <v>230</v>
      </c>
    </row>
    <row r="2430" spans="1:8" ht="15" hidden="1" customHeight="1">
      <c r="A2430" s="29">
        <f ca="1">IF(Tanqueos[[#This Row],[PLACA]]="","",IF(Tanqueos[[#This Row],[FECHA]]="",NOW(),Tanqueos[[#This Row],[FECHA]]))</f>
        <v>45879.946866435188</v>
      </c>
      <c r="B2430" s="39" t="s">
        <v>281</v>
      </c>
      <c r="C2430" s="31">
        <v>67881</v>
      </c>
      <c r="D2430" s="56">
        <v>9</v>
      </c>
      <c r="G2430">
        <f>_xlfn.XLOOKUP(Tanqueos[[#This Row],[PLACA]],[1]Hoja1!$A:$A,[1]Hoja1!$G:$G,0)</f>
        <v>33</v>
      </c>
      <c r="H2430" t="s">
        <v>382</v>
      </c>
    </row>
    <row r="2431" spans="1:8" ht="15" hidden="1" customHeight="1">
      <c r="A2431" s="29">
        <f ca="1">IF(Tanqueos[[#This Row],[PLACA]]="","",IF(Tanqueos[[#This Row],[FECHA]]="",NOW(),Tanqueos[[#This Row],[FECHA]]))</f>
        <v>45879.946866435188</v>
      </c>
      <c r="B2431" s="39" t="s">
        <v>73</v>
      </c>
      <c r="C2431" s="31">
        <v>178160</v>
      </c>
      <c r="D2431" s="56">
        <v>7</v>
      </c>
      <c r="G2431">
        <f>_xlfn.XLOOKUP(Tanqueos[[#This Row],[PLACA]],[1]Hoja1!$A:$A,[1]Hoja1!$G:$G,0)</f>
        <v>38</v>
      </c>
      <c r="H2431" t="s">
        <v>175</v>
      </c>
    </row>
    <row r="2432" spans="1:8" ht="15" hidden="1" customHeight="1">
      <c r="A2432" s="29">
        <f ca="1">IF(Tanqueos[[#This Row],[PLACA]]="","",IF(Tanqueos[[#This Row],[FECHA]]="",NOW(),Tanqueos[[#This Row],[FECHA]]))</f>
        <v>45880.218116087963</v>
      </c>
      <c r="B2432" s="39" t="s">
        <v>461</v>
      </c>
      <c r="C2432" s="31">
        <v>461472</v>
      </c>
      <c r="D2432" s="56">
        <v>32</v>
      </c>
      <c r="G2432">
        <f>_xlfn.XLOOKUP(Tanqueos[[#This Row],[PLACA]],[1]Hoja1!$A:$A,[1]Hoja1!$G:$G,0)</f>
        <v>19</v>
      </c>
      <c r="H2432" t="s">
        <v>334</v>
      </c>
    </row>
    <row r="2433" spans="1:8" ht="15" hidden="1" customHeight="1">
      <c r="A2433" s="29">
        <f ca="1">IF(Tanqueos[[#This Row],[PLACA]]="","",IF(Tanqueos[[#This Row],[FECHA]]="",NOW(),Tanqueos[[#This Row],[FECHA]]))</f>
        <v>45879.946866435188</v>
      </c>
      <c r="B2433" s="39" t="s">
        <v>72</v>
      </c>
      <c r="C2433" s="31">
        <v>310285</v>
      </c>
      <c r="D2433" s="56">
        <v>24</v>
      </c>
      <c r="G2433">
        <f>_xlfn.XLOOKUP(Tanqueos[[#This Row],[PLACA]],[1]Hoja1!$A:$A,[1]Hoja1!$G:$G,0)</f>
        <v>30</v>
      </c>
      <c r="H2433" t="s">
        <v>337</v>
      </c>
    </row>
    <row r="2434" spans="1:8" ht="15" hidden="1" customHeight="1">
      <c r="A2434" s="29">
        <f ca="1">IF(Tanqueos[[#This Row],[PLACA]]="","",IF(Tanqueos[[#This Row],[FECHA]]="",NOW(),Tanqueos[[#This Row],[FECHA]]))</f>
        <v>45879.946866435188</v>
      </c>
      <c r="B2434" s="39" t="s">
        <v>68</v>
      </c>
      <c r="C2434" s="31">
        <v>213259</v>
      </c>
      <c r="D2434" s="56">
        <v>10</v>
      </c>
      <c r="G2434">
        <f>_xlfn.XLOOKUP(Tanqueos[[#This Row],[PLACA]],[1]Hoja1!$A:$A,[1]Hoja1!$G:$G,0)</f>
        <v>33</v>
      </c>
      <c r="H2434" t="s">
        <v>285</v>
      </c>
    </row>
    <row r="2435" spans="1:8" ht="15" hidden="1" customHeight="1">
      <c r="A2435" s="29">
        <f ca="1">IF(Tanqueos[[#This Row],[PLACA]]="","",IF(Tanqueos[[#This Row],[FECHA]]="",NOW(),Tanqueos[[#This Row],[FECHA]]))</f>
        <v>45879.946866435188</v>
      </c>
      <c r="B2435" s="39" t="s">
        <v>68</v>
      </c>
      <c r="C2435" s="31">
        <v>213570</v>
      </c>
      <c r="D2435" s="56">
        <v>10</v>
      </c>
      <c r="G2435">
        <f>_xlfn.XLOOKUP(Tanqueos[[#This Row],[PLACA]],[1]Hoja1!$A:$A,[1]Hoja1!$G:$G,0)</f>
        <v>33</v>
      </c>
      <c r="H2435" t="s">
        <v>285</v>
      </c>
    </row>
    <row r="2436" spans="1:8" ht="15" hidden="1" customHeight="1">
      <c r="A2436" s="29">
        <f ca="1">IF(Tanqueos[[#This Row],[PLACA]]="","",IF(Tanqueos[[#This Row],[FECHA]]="",NOW(),Tanqueos[[#This Row],[FECHA]]))</f>
        <v>45879.946866435188</v>
      </c>
      <c r="B2436" s="39" t="s">
        <v>26</v>
      </c>
      <c r="C2436" s="31">
        <v>634076</v>
      </c>
      <c r="D2436" s="56">
        <v>9</v>
      </c>
      <c r="G2436">
        <f>_xlfn.XLOOKUP(Tanqueos[[#This Row],[PLACA]],[1]Hoja1!$A:$A,[1]Hoja1!$G:$G,0)</f>
        <v>17</v>
      </c>
      <c r="H2436" t="s">
        <v>228</v>
      </c>
    </row>
    <row r="2437" spans="1:8" ht="15" hidden="1" customHeight="1">
      <c r="A2437" s="29">
        <f ca="1">IF(Tanqueos[[#This Row],[PLACA]]="","",IF(Tanqueos[[#This Row],[FECHA]]="",NOW(),Tanqueos[[#This Row],[FECHA]]))</f>
        <v>45879.946866435188</v>
      </c>
      <c r="B2437" s="39" t="s">
        <v>36</v>
      </c>
      <c r="C2437" s="31">
        <v>98430</v>
      </c>
      <c r="D2437" s="56">
        <v>10</v>
      </c>
      <c r="G2437">
        <f>_xlfn.XLOOKUP(Tanqueos[[#This Row],[PLACA]],[1]Hoja1!$A:$A,[1]Hoja1!$G:$G,0)</f>
        <v>32</v>
      </c>
      <c r="H2437" t="s">
        <v>194</v>
      </c>
    </row>
    <row r="2438" spans="1:8" ht="15" hidden="1" customHeight="1">
      <c r="A2438" s="29">
        <f ca="1">IF(Tanqueos[[#This Row],[PLACA]]="","",IF(Tanqueos[[#This Row],[FECHA]]="",NOW(),Tanqueos[[#This Row],[FECHA]]))</f>
        <v>45879.946866435188</v>
      </c>
      <c r="B2438" s="39" t="s">
        <v>148</v>
      </c>
      <c r="C2438" s="31">
        <v>203254</v>
      </c>
      <c r="D2438" s="56">
        <v>27</v>
      </c>
      <c r="G2438">
        <f>_xlfn.XLOOKUP(Tanqueos[[#This Row],[PLACA]],[1]Hoja1!$A:$A,[1]Hoja1!$G:$G,0)</f>
        <v>15</v>
      </c>
      <c r="H2438" t="s">
        <v>244</v>
      </c>
    </row>
    <row r="2439" spans="1:8" ht="15" hidden="1" customHeight="1">
      <c r="A2439" s="29">
        <f ca="1">IF(Tanqueos[[#This Row],[PLACA]]="","",IF(Tanqueos[[#This Row],[FECHA]]="",NOW(),Tanqueos[[#This Row],[FECHA]]))</f>
        <v>45880.234551388887</v>
      </c>
      <c r="B2439" s="39" t="s">
        <v>134</v>
      </c>
      <c r="C2439" s="31">
        <v>442155</v>
      </c>
      <c r="D2439" s="56">
        <v>57</v>
      </c>
      <c r="G2439">
        <f>_xlfn.XLOOKUP(Tanqueos[[#This Row],[PLACA]],[1]Hoja1!$A:$A,[1]Hoja1!$G:$G,0)</f>
        <v>12</v>
      </c>
      <c r="H2439" t="s">
        <v>231</v>
      </c>
    </row>
    <row r="2440" spans="1:8" ht="15" hidden="1" customHeight="1">
      <c r="A2440" s="29">
        <f ca="1">IF(Tanqueos[[#This Row],[PLACA]]="","",IF(Tanqueos[[#This Row],[FECHA]]="",NOW(),Tanqueos[[#This Row],[FECHA]]))</f>
        <v>45880.25264097222</v>
      </c>
      <c r="B2440" s="39" t="s">
        <v>59</v>
      </c>
      <c r="C2440" s="31">
        <v>279897</v>
      </c>
      <c r="D2440" s="56">
        <v>6</v>
      </c>
      <c r="G2440">
        <f>_xlfn.XLOOKUP(Tanqueos[[#This Row],[PLACA]],[1]Hoja1!$A:$A,[1]Hoja1!$G:$G,0)</f>
        <v>28</v>
      </c>
      <c r="H2440" t="s">
        <v>247</v>
      </c>
    </row>
    <row r="2441" spans="1:8" ht="15" hidden="1" customHeight="1">
      <c r="A2441" s="29">
        <f ca="1">IF(Tanqueos[[#This Row],[PLACA]]="","",IF(Tanqueos[[#This Row],[FECHA]]="",NOW(),Tanqueos[[#This Row],[FECHA]]))</f>
        <v>45880.255243518521</v>
      </c>
      <c r="B2441" s="39" t="s">
        <v>62</v>
      </c>
      <c r="C2441" s="31">
        <v>208714</v>
      </c>
      <c r="D2441" s="56">
        <v>8</v>
      </c>
      <c r="G2441">
        <f>_xlfn.XLOOKUP(Tanqueos[[#This Row],[PLACA]],[1]Hoja1!$A:$A,[1]Hoja1!$G:$G,0)</f>
        <v>39</v>
      </c>
      <c r="H2441" t="s">
        <v>268</v>
      </c>
    </row>
    <row r="2442" spans="1:8" ht="15" hidden="1" customHeight="1">
      <c r="A2442" s="29">
        <f ca="1">IF(Tanqueos[[#This Row],[PLACA]]="","",IF(Tanqueos[[#This Row],[FECHA]]="",NOW(),Tanqueos[[#This Row],[FECHA]]))</f>
        <v>45880.255346412036</v>
      </c>
      <c r="B2442" s="39" t="s">
        <v>65</v>
      </c>
      <c r="C2442" s="31">
        <v>69213</v>
      </c>
      <c r="D2442" s="56">
        <v>5</v>
      </c>
      <c r="G2442">
        <f>_xlfn.XLOOKUP(Tanqueos[[#This Row],[PLACA]],[1]Hoja1!$A:$A,[1]Hoja1!$G:$G,0)</f>
        <v>31</v>
      </c>
      <c r="H2442" t="s">
        <v>176</v>
      </c>
    </row>
    <row r="2443" spans="1:8" ht="15" hidden="1" customHeight="1">
      <c r="A2443" s="29">
        <f ca="1">IF(Tanqueos[[#This Row],[PLACA]]="","",IF(Tanqueos[[#This Row],[FECHA]]="",NOW(),Tanqueos[[#This Row],[FECHA]]))</f>
        <v>45880.258329050928</v>
      </c>
      <c r="B2443" s="39" t="s">
        <v>43</v>
      </c>
      <c r="C2443" s="31">
        <v>21041</v>
      </c>
      <c r="D2443" s="56">
        <v>14</v>
      </c>
      <c r="G2443">
        <f>_xlfn.XLOOKUP(Tanqueos[[#This Row],[PLACA]],[1]Hoja1!$A:$A,[1]Hoja1!$G:$G,0)</f>
        <v>35</v>
      </c>
      <c r="H2443" t="s">
        <v>266</v>
      </c>
    </row>
    <row r="2444" spans="1:8" ht="15" hidden="1" customHeight="1">
      <c r="A2444" s="29">
        <f ca="1">IF(Tanqueos[[#This Row],[PLACA]]="","",IF(Tanqueos[[#This Row],[FECHA]]="",NOW(),Tanqueos[[#This Row],[FECHA]]))</f>
        <v>45880.268652893516</v>
      </c>
      <c r="B2444" s="39" t="s">
        <v>18</v>
      </c>
      <c r="C2444" s="31">
        <v>169116</v>
      </c>
      <c r="D2444" s="56">
        <v>8</v>
      </c>
      <c r="G2444">
        <f>_xlfn.XLOOKUP(Tanqueos[[#This Row],[PLACA]],[1]Hoja1!$A:$A,[1]Hoja1!$G:$G,0)</f>
        <v>42</v>
      </c>
      <c r="H2444" t="s">
        <v>234</v>
      </c>
    </row>
    <row r="2445" spans="1:8" ht="15" hidden="1" customHeight="1">
      <c r="A2445" s="29">
        <f ca="1">IF(Tanqueos[[#This Row],[PLACA]]="","",IF(Tanqueos[[#This Row],[FECHA]]="",NOW(),Tanqueos[[#This Row],[FECHA]]))</f>
        <v>45880.284146990743</v>
      </c>
      <c r="B2445" s="39" t="s">
        <v>53</v>
      </c>
      <c r="C2445" s="31">
        <v>117831</v>
      </c>
      <c r="D2445" s="56">
        <v>20</v>
      </c>
      <c r="G2445">
        <f>_xlfn.XLOOKUP(Tanqueos[[#This Row],[PLACA]],[1]Hoja1!$A:$A,[1]Hoja1!$G:$G,0)</f>
        <v>20</v>
      </c>
      <c r="H2445" t="s">
        <v>316</v>
      </c>
    </row>
    <row r="2446" spans="1:8" ht="15" hidden="1" customHeight="1">
      <c r="A2446" s="29">
        <f ca="1">IF(Tanqueos[[#This Row],[PLACA]]="","",IF(Tanqueos[[#This Row],[FECHA]]="",NOW(),Tanqueos[[#This Row],[FECHA]]))</f>
        <v>45880.287026851853</v>
      </c>
      <c r="B2446" s="39" t="s">
        <v>120</v>
      </c>
      <c r="C2446" s="31">
        <v>338671</v>
      </c>
      <c r="D2446" s="56">
        <v>14</v>
      </c>
      <c r="G2446">
        <f>_xlfn.XLOOKUP(Tanqueos[[#This Row],[PLACA]],[1]Hoja1!$A:$A,[1]Hoja1!$G:$G,0)</f>
        <v>38</v>
      </c>
      <c r="H2446" s="11" t="s">
        <v>227</v>
      </c>
    </row>
    <row r="2447" spans="1:8" ht="15" hidden="1" customHeight="1">
      <c r="A2447" s="29">
        <f ca="1">IF(Tanqueos[[#This Row],[PLACA]]="","",IF(Tanqueos[[#This Row],[FECHA]]="",NOW(),Tanqueos[[#This Row],[FECHA]]))</f>
        <v>45880.308132060185</v>
      </c>
      <c r="B2447" s="39" t="s">
        <v>184</v>
      </c>
      <c r="C2447" s="31">
        <v>52239</v>
      </c>
      <c r="D2447" s="56">
        <v>5</v>
      </c>
      <c r="G2447">
        <f>_xlfn.XLOOKUP(Tanqueos[[#This Row],[PLACA]],[1]Hoja1!$A:$A,[1]Hoja1!$G:$G,0)</f>
        <v>33</v>
      </c>
      <c r="H2447" t="s">
        <v>204</v>
      </c>
    </row>
    <row r="2448" spans="1:8" ht="15" hidden="1" customHeight="1">
      <c r="A2448" s="29">
        <f ca="1">IF(Tanqueos[[#This Row],[PLACA]]="","",IF(Tanqueos[[#This Row],[FECHA]]="",NOW(),Tanqueos[[#This Row],[FECHA]]))</f>
        <v>45880.309698495374</v>
      </c>
      <c r="B2448" s="39" t="s">
        <v>66</v>
      </c>
      <c r="C2448" s="31">
        <v>200535</v>
      </c>
      <c r="D2448" s="56">
        <v>9</v>
      </c>
      <c r="G2448">
        <f>_xlfn.XLOOKUP(Tanqueos[[#This Row],[PLACA]],[1]Hoja1!$A:$A,[1]Hoja1!$G:$G,0)</f>
        <v>33</v>
      </c>
      <c r="H2448" s="11" t="s">
        <v>252</v>
      </c>
    </row>
    <row r="2449" spans="1:8" ht="15" hidden="1" customHeight="1">
      <c r="A2449" s="29">
        <f ca="1">IF(Tanqueos[[#This Row],[PLACA]]="","",IF(Tanqueos[[#This Row],[FECHA]]="",NOW(),Tanqueos[[#This Row],[FECHA]]))</f>
        <v>45880.311065856484</v>
      </c>
      <c r="B2449" s="39" t="s">
        <v>462</v>
      </c>
      <c r="C2449" s="31">
        <v>181245</v>
      </c>
      <c r="D2449" s="56">
        <v>15</v>
      </c>
      <c r="G2449">
        <f>_xlfn.XLOOKUP(Tanqueos[[#This Row],[PLACA]],[1]Hoja1!$A:$A,[1]Hoja1!$G:$G,0)</f>
        <v>33.299999999999997</v>
      </c>
      <c r="H2449" t="s">
        <v>177</v>
      </c>
    </row>
    <row r="2450" spans="1:8" ht="15" hidden="1" customHeight="1">
      <c r="A2450" s="29">
        <f ca="1">IF(Tanqueos[[#This Row],[PLACA]]="","",IF(Tanqueos[[#This Row],[FECHA]]="",NOW(),Tanqueos[[#This Row],[FECHA]]))</f>
        <v>45880.313000462964</v>
      </c>
      <c r="B2450" s="39" t="s">
        <v>35</v>
      </c>
      <c r="C2450" s="31">
        <v>67786</v>
      </c>
      <c r="D2450" s="56">
        <v>10</v>
      </c>
      <c r="G2450">
        <f>_xlfn.XLOOKUP(Tanqueos[[#This Row],[PLACA]],[1]Hoja1!$A:$A,[1]Hoja1!$G:$G,0)</f>
        <v>35</v>
      </c>
      <c r="H2450" t="s">
        <v>240</v>
      </c>
    </row>
    <row r="2451" spans="1:8" ht="15" hidden="1" customHeight="1">
      <c r="A2451" s="29">
        <f ca="1">IF(Tanqueos[[#This Row],[PLACA]]="","",IF(Tanqueos[[#This Row],[FECHA]]="",NOW(),Tanqueos[[#This Row],[FECHA]]))</f>
        <v>45880.31468703704</v>
      </c>
      <c r="B2451" s="39" t="s">
        <v>32</v>
      </c>
      <c r="C2451" s="31">
        <v>45247</v>
      </c>
      <c r="D2451" s="56">
        <v>7</v>
      </c>
      <c r="G2451">
        <f>_xlfn.XLOOKUP(Tanqueos[[#This Row],[PLACA]],[1]Hoja1!$A:$A,[1]Hoja1!$G:$G,0)</f>
        <v>30</v>
      </c>
      <c r="H2451" t="s">
        <v>207</v>
      </c>
    </row>
    <row r="2452" spans="1:8" ht="15" hidden="1" customHeight="1">
      <c r="A2452" s="29">
        <f ca="1">IF(Tanqueos[[#This Row],[PLACA]]="","",IF(Tanqueos[[#This Row],[FECHA]]="",NOW(),Tanqueos[[#This Row],[FECHA]]))</f>
        <v>45880.315895023145</v>
      </c>
      <c r="B2452" s="39" t="s">
        <v>73</v>
      </c>
      <c r="C2452" s="31">
        <v>178436</v>
      </c>
      <c r="D2452" s="56">
        <v>8</v>
      </c>
      <c r="G2452">
        <f>_xlfn.XLOOKUP(Tanqueos[[#This Row],[PLACA]],[1]Hoja1!$A:$A,[1]Hoja1!$G:$G,0)</f>
        <v>38</v>
      </c>
      <c r="H2452" t="s">
        <v>179</v>
      </c>
    </row>
    <row r="2453" spans="1:8" ht="15" hidden="1" customHeight="1">
      <c r="A2453" s="29">
        <f ca="1">IF(Tanqueos[[#This Row],[PLACA]]="","",IF(Tanqueos[[#This Row],[FECHA]]="",NOW(),Tanqueos[[#This Row],[FECHA]]))</f>
        <v>45880.317941319445</v>
      </c>
      <c r="B2453" s="39" t="s">
        <v>148</v>
      </c>
      <c r="C2453" s="31">
        <v>203726</v>
      </c>
      <c r="D2453" s="56">
        <v>15</v>
      </c>
      <c r="E2453" t="s">
        <v>463</v>
      </c>
      <c r="G2453">
        <f>_xlfn.XLOOKUP(Tanqueos[[#This Row],[PLACA]],[1]Hoja1!$A:$A,[1]Hoja1!$G:$G,0)</f>
        <v>15</v>
      </c>
      <c r="H2453" s="11" t="s">
        <v>257</v>
      </c>
    </row>
    <row r="2454" spans="1:8" ht="15" hidden="1" customHeight="1">
      <c r="A2454" s="29">
        <f ca="1">IF(Tanqueos[[#This Row],[PLACA]]="","",IF(Tanqueos[[#This Row],[FECHA]]="",NOW(),Tanqueos[[#This Row],[FECHA]]))</f>
        <v>45880.325364467593</v>
      </c>
      <c r="B2454" s="39" t="s">
        <v>441</v>
      </c>
      <c r="C2454" s="31">
        <v>219291</v>
      </c>
      <c r="D2454" s="56">
        <v>20</v>
      </c>
      <c r="G2454">
        <f>_xlfn.XLOOKUP(Tanqueos[[#This Row],[PLACA]],[1]Hoja1!$A:$A,[1]Hoja1!$G:$G,0)</f>
        <v>17.850000000000001</v>
      </c>
      <c r="H2454" t="s">
        <v>300</v>
      </c>
    </row>
    <row r="2455" spans="1:8" ht="15" hidden="1" customHeight="1">
      <c r="A2455" s="29">
        <f ca="1">IF(Tanqueos[[#This Row],[PLACA]]="","",IF(Tanqueos[[#This Row],[FECHA]]="",NOW(),Tanqueos[[#This Row],[FECHA]]))</f>
        <v>45880.333374768517</v>
      </c>
      <c r="B2455" s="39" t="s">
        <v>39</v>
      </c>
      <c r="C2455" s="31">
        <v>46860</v>
      </c>
      <c r="D2455" s="56">
        <v>8</v>
      </c>
      <c r="G2455">
        <f>_xlfn.XLOOKUP(Tanqueos[[#This Row],[PLACA]],[1]Hoja1!$A:$A,[1]Hoja1!$G:$G,0)</f>
        <v>35</v>
      </c>
      <c r="H2455" t="s">
        <v>198</v>
      </c>
    </row>
    <row r="2456" spans="1:8" ht="15" hidden="1" customHeight="1">
      <c r="A2456" s="29">
        <f ca="1">IF(Tanqueos[[#This Row],[PLACA]]="","",IF(Tanqueos[[#This Row],[FECHA]]="",NOW(),Tanqueos[[#This Row],[FECHA]]))</f>
        <v>45880.336156249999</v>
      </c>
      <c r="B2456" s="39" t="s">
        <v>69</v>
      </c>
      <c r="C2456" s="31">
        <v>9636</v>
      </c>
      <c r="D2456" s="56">
        <v>14</v>
      </c>
      <c r="G2456">
        <f>_xlfn.XLOOKUP(Tanqueos[[#This Row],[PLACA]],[1]Hoja1!$A:$A,[1]Hoja1!$G:$G,0)</f>
        <v>35</v>
      </c>
      <c r="H2456" t="s">
        <v>235</v>
      </c>
    </row>
    <row r="2457" spans="1:8" ht="15" hidden="1" customHeight="1">
      <c r="A2457" s="29">
        <f ca="1">IF(Tanqueos[[#This Row],[PLACA]]="","",IF(Tanqueos[[#This Row],[FECHA]]="",NOW(),Tanqueos[[#This Row],[FECHA]]))</f>
        <v>45880.343434490744</v>
      </c>
      <c r="B2457" s="39" t="s">
        <v>45</v>
      </c>
      <c r="C2457" s="31">
        <v>170800</v>
      </c>
      <c r="D2457" s="56">
        <v>12</v>
      </c>
      <c r="G2457">
        <f>_xlfn.XLOOKUP(Tanqueos[[#This Row],[PLACA]],[1]Hoja1!$A:$A,[1]Hoja1!$G:$G,0)</f>
        <v>29</v>
      </c>
      <c r="H2457" t="s">
        <v>197</v>
      </c>
    </row>
    <row r="2458" spans="1:8" ht="15" hidden="1" customHeight="1">
      <c r="A2458" s="29">
        <f ca="1">IF(Tanqueos[[#This Row],[PLACA]]="","",IF(Tanqueos[[#This Row],[FECHA]]="",NOW(),Tanqueos[[#This Row],[FECHA]]))</f>
        <v>45880.345161111109</v>
      </c>
      <c r="B2458" s="39" t="s">
        <v>20</v>
      </c>
      <c r="C2458" s="31">
        <v>210594</v>
      </c>
      <c r="D2458" s="56">
        <v>6</v>
      </c>
      <c r="G2458">
        <f>_xlfn.XLOOKUP(Tanqueos[[#This Row],[PLACA]],[1]Hoja1!$A:$A,[1]Hoja1!$G:$G,0)</f>
        <v>26</v>
      </c>
      <c r="H2458" s="11" t="s">
        <v>255</v>
      </c>
    </row>
    <row r="2459" spans="1:8" ht="15" hidden="1" customHeight="1">
      <c r="A2459" s="29">
        <f ca="1">IF(Tanqueos[[#This Row],[PLACA]]="","",IF(Tanqueos[[#This Row],[FECHA]]="",NOW(),Tanqueos[[#This Row],[FECHA]]))</f>
        <v>45880.346216435188</v>
      </c>
      <c r="B2459" s="39" t="s">
        <v>40</v>
      </c>
      <c r="C2459" s="31">
        <v>147049</v>
      </c>
      <c r="D2459" s="56">
        <v>5</v>
      </c>
      <c r="E2459" t="s">
        <v>450</v>
      </c>
      <c r="G2459">
        <f>_xlfn.XLOOKUP(Tanqueos[[#This Row],[PLACA]],[1]Hoja1!$A:$A,[1]Hoja1!$G:$G,0)</f>
        <v>33</v>
      </c>
      <c r="H2459" s="11" t="s">
        <v>259</v>
      </c>
    </row>
    <row r="2460" spans="1:8" ht="15" hidden="1" customHeight="1">
      <c r="A2460" s="29">
        <f ca="1">IF(Tanqueos[[#This Row],[PLACA]]="","",IF(Tanqueos[[#This Row],[FECHA]]="",NOW(),Tanqueos[[#This Row],[FECHA]]))</f>
        <v>45880.371981018521</v>
      </c>
      <c r="B2460" s="39" t="s">
        <v>137</v>
      </c>
      <c r="C2460" s="31">
        <v>79124</v>
      </c>
      <c r="D2460" s="56">
        <v>5</v>
      </c>
      <c r="E2460" t="s">
        <v>450</v>
      </c>
      <c r="G2460">
        <f>_xlfn.XLOOKUP(Tanqueos[[#This Row],[PLACA]],[1]Hoja1!$A:$A,[1]Hoja1!$G:$G,0)</f>
        <v>33</v>
      </c>
      <c r="H2460" s="11" t="s">
        <v>262</v>
      </c>
    </row>
    <row r="2461" spans="1:8" ht="15" hidden="1" customHeight="1">
      <c r="A2461" s="29">
        <f ca="1">IF(Tanqueos[[#This Row],[PLACA]]="","",IF(Tanqueos[[#This Row],[FECHA]]="",NOW(),Tanqueos[[#This Row],[FECHA]]))</f>
        <v>45880.383020949077</v>
      </c>
      <c r="B2461" s="39" t="s">
        <v>44</v>
      </c>
      <c r="C2461" s="31">
        <v>8392</v>
      </c>
      <c r="D2461" s="56">
        <v>10</v>
      </c>
      <c r="G2461">
        <f>_xlfn.XLOOKUP(Tanqueos[[#This Row],[PLACA]],[1]Hoja1!$A:$A,[1]Hoja1!$G:$G,0)</f>
        <v>35</v>
      </c>
      <c r="H2461" t="s">
        <v>189</v>
      </c>
    </row>
    <row r="2462" spans="1:8" ht="15" hidden="1" customHeight="1">
      <c r="A2462" s="29">
        <f ca="1">IF(Tanqueos[[#This Row],[PLACA]]="","",IF(Tanqueos[[#This Row],[FECHA]]="",NOW(),Tanqueos[[#This Row],[FECHA]]))</f>
        <v>45880.385347337964</v>
      </c>
      <c r="B2462" s="39" t="s">
        <v>54</v>
      </c>
      <c r="C2462" s="31">
        <v>9821</v>
      </c>
      <c r="D2462" s="56">
        <v>5</v>
      </c>
      <c r="E2462" t="s">
        <v>450</v>
      </c>
      <c r="G2462">
        <f>_xlfn.XLOOKUP(Tanqueos[[#This Row],[PLACA]],[1]Hoja1!$A:$A,[1]Hoja1!$G:$G,0)</f>
        <v>31</v>
      </c>
      <c r="H2462" t="s">
        <v>273</v>
      </c>
    </row>
    <row r="2463" spans="1:8" ht="15" hidden="1" customHeight="1">
      <c r="A2463" s="29">
        <f ca="1">IF(Tanqueos[[#This Row],[PLACA]]="","",IF(Tanqueos[[#This Row],[FECHA]]="",NOW(),Tanqueos[[#This Row],[FECHA]]))</f>
        <v>45880.410335416665</v>
      </c>
      <c r="B2463" s="39" t="s">
        <v>24</v>
      </c>
      <c r="C2463" s="31">
        <v>103880</v>
      </c>
      <c r="D2463" s="56">
        <v>11</v>
      </c>
      <c r="G2463">
        <f>_xlfn.XLOOKUP(Tanqueos[[#This Row],[PLACA]],[1]Hoja1!$A:$A,[1]Hoja1!$G:$G,0)</f>
        <v>33</v>
      </c>
      <c r="H2463" s="11" t="s">
        <v>256</v>
      </c>
    </row>
    <row r="2464" spans="1:8" ht="15" hidden="1" customHeight="1">
      <c r="A2464" s="29">
        <f ca="1">IF(Tanqueos[[#This Row],[PLACA]]="","",IF(Tanqueos[[#This Row],[FECHA]]="",NOW(),Tanqueos[[#This Row],[FECHA]]))</f>
        <v>45880.413009837961</v>
      </c>
      <c r="B2464" s="39" t="s">
        <v>396</v>
      </c>
      <c r="C2464" s="31">
        <v>83733</v>
      </c>
      <c r="D2464" s="56">
        <v>10</v>
      </c>
      <c r="G2464">
        <f>_xlfn.XLOOKUP(Tanqueos[[#This Row],[PLACA]],[1]Hoja1!$A:$A,[1]Hoja1!$G:$G,0)</f>
        <v>42.8</v>
      </c>
      <c r="H2464" t="s">
        <v>431</v>
      </c>
    </row>
    <row r="2465" spans="1:9" ht="15" hidden="1" customHeight="1">
      <c r="A2465" s="29">
        <f ca="1">IF(Tanqueos[[#This Row],[PLACA]]="","",IF(Tanqueos[[#This Row],[FECHA]]="",NOW(),Tanqueos[[#This Row],[FECHA]]))</f>
        <v>45880.425283680554</v>
      </c>
      <c r="B2465" s="39" t="s">
        <v>58</v>
      </c>
      <c r="C2465" s="31">
        <v>18003</v>
      </c>
      <c r="D2465" s="56">
        <v>9</v>
      </c>
      <c r="G2465">
        <f>_xlfn.XLOOKUP(Tanqueos[[#This Row],[PLACA]],[1]Hoja1!$A:$A,[1]Hoja1!$G:$G,0)</f>
        <v>35</v>
      </c>
      <c r="H2465" t="s">
        <v>432</v>
      </c>
    </row>
    <row r="2466" spans="1:9" ht="15" hidden="1" customHeight="1">
      <c r="A2466" s="29">
        <f ca="1">IF(Tanqueos[[#This Row],[PLACA]]="","",IF(Tanqueos[[#This Row],[FECHA]]="",NOW(),Tanqueos[[#This Row],[FECHA]]))</f>
        <v>45880.436608564814</v>
      </c>
      <c r="B2466" s="39" t="s">
        <v>281</v>
      </c>
      <c r="C2466" s="31">
        <v>68171</v>
      </c>
      <c r="D2466" s="56">
        <v>9</v>
      </c>
      <c r="G2466">
        <f>_xlfn.XLOOKUP(Tanqueos[[#This Row],[PLACA]],[1]Hoja1!$A:$A,[1]Hoja1!$G:$G,0)</f>
        <v>33</v>
      </c>
      <c r="H2466" t="s">
        <v>382</v>
      </c>
    </row>
    <row r="2467" spans="1:9" ht="15" hidden="1" customHeight="1">
      <c r="A2467" s="29">
        <f ca="1">IF(Tanqueos[[#This Row],[PLACA]]="","",IF(Tanqueos[[#This Row],[FECHA]]="",NOW(),Tanqueos[[#This Row],[FECHA]]))</f>
        <v>45880.446208796297</v>
      </c>
      <c r="B2467" s="39" t="s">
        <v>25</v>
      </c>
      <c r="C2467" s="31">
        <v>243502</v>
      </c>
      <c r="D2467" s="56">
        <v>9</v>
      </c>
      <c r="E2467" t="s">
        <v>464</v>
      </c>
      <c r="G2467">
        <f>_xlfn.XLOOKUP(Tanqueos[[#This Row],[PLACA]],[1]Hoja1!$A:$A,[1]Hoja1!$G:$G,0)</f>
        <v>33</v>
      </c>
      <c r="H2467" t="s">
        <v>196</v>
      </c>
    </row>
    <row r="2468" spans="1:9" ht="15" hidden="1" customHeight="1">
      <c r="A2468" s="29">
        <f ca="1">IF(Tanqueos[[#This Row],[PLACA]]="","",IF(Tanqueos[[#This Row],[FECHA]]="",NOW(),Tanqueos[[#This Row],[FECHA]]))</f>
        <v>45880.463555208335</v>
      </c>
      <c r="B2468" s="39" t="s">
        <v>392</v>
      </c>
      <c r="C2468" s="31">
        <v>45693</v>
      </c>
      <c r="D2468" s="56">
        <v>10</v>
      </c>
      <c r="G2468">
        <f>_xlfn.XLOOKUP(Tanqueos[[#This Row],[PLACA]],[1]Hoja1!$A:$A,[1]Hoja1!$G:$G,0)</f>
        <v>42.8</v>
      </c>
      <c r="H2468" t="s">
        <v>224</v>
      </c>
    </row>
    <row r="2469" spans="1:9" ht="15" hidden="1" customHeight="1">
      <c r="A2469" s="29">
        <f ca="1">IF(Tanqueos[[#This Row],[PLACA]]="","",IF(Tanqueos[[#This Row],[FECHA]]="",NOW(),Tanqueos[[#This Row],[FECHA]]))</f>
        <v>45880.487168402775</v>
      </c>
      <c r="B2469" s="39" t="s">
        <v>425</v>
      </c>
      <c r="C2469" s="31">
        <v>92675</v>
      </c>
      <c r="D2469" s="56">
        <v>6</v>
      </c>
      <c r="G2469">
        <f>_xlfn.XLOOKUP(Tanqueos[[#This Row],[PLACA]],[1]Hoja1!$A:$A,[1]Hoja1!$G:$G,0)</f>
        <v>33.299999999999997</v>
      </c>
      <c r="H2469" t="s">
        <v>292</v>
      </c>
    </row>
    <row r="2470" spans="1:9" ht="15" hidden="1" customHeight="1">
      <c r="A2470" s="29">
        <f ca="1">IF(Tanqueos[[#This Row],[PLACA]]="","",IF(Tanqueos[[#This Row],[FECHA]]="",NOW(),Tanqueos[[#This Row],[FECHA]]))</f>
        <v>45880.488261226848</v>
      </c>
      <c r="B2470" s="39" t="s">
        <v>16</v>
      </c>
      <c r="C2470" s="31">
        <v>219781</v>
      </c>
      <c r="D2470" s="56">
        <v>8</v>
      </c>
      <c r="G2470">
        <f>_xlfn.XLOOKUP(Tanqueos[[#This Row],[PLACA]],[1]Hoja1!$A:$A,[1]Hoja1!$G:$G,0)</f>
        <v>33</v>
      </c>
      <c r="H2470" t="s">
        <v>219</v>
      </c>
    </row>
    <row r="2471" spans="1:9" ht="15" hidden="1" customHeight="1">
      <c r="A2471" s="29">
        <f ca="1">IF(Tanqueos[[#This Row],[PLACA]]="","",IF(Tanqueos[[#This Row],[FECHA]]="",NOW(),Tanqueos[[#This Row],[FECHA]]))</f>
        <v>45880.534864814814</v>
      </c>
      <c r="B2471" s="39" t="s">
        <v>20</v>
      </c>
      <c r="C2471" s="31">
        <v>210719</v>
      </c>
      <c r="D2471" s="56">
        <v>12</v>
      </c>
      <c r="E2471" t="s">
        <v>465</v>
      </c>
      <c r="G2471">
        <f>_xlfn.XLOOKUP(Tanqueos[[#This Row],[PLACA]],[1]Hoja1!$A:$A,[1]Hoja1!$G:$G,0)</f>
        <v>26</v>
      </c>
      <c r="H2471" s="11" t="s">
        <v>255</v>
      </c>
    </row>
    <row r="2472" spans="1:9" ht="15" hidden="1" customHeight="1">
      <c r="A2472" s="29">
        <f ca="1">IF(Tanqueos[[#This Row],[PLACA]]="","",IF(Tanqueos[[#This Row],[FECHA]]="",NOW(),Tanqueos[[#This Row],[FECHA]]))</f>
        <v>45880.542769097221</v>
      </c>
      <c r="B2472" s="39" t="s">
        <v>156</v>
      </c>
      <c r="C2472" s="31">
        <v>110511</v>
      </c>
      <c r="D2472" s="56">
        <v>13</v>
      </c>
      <c r="G2472">
        <f>_xlfn.XLOOKUP(Tanqueos[[#This Row],[PLACA]],[1]Hoja1!$A:$A,[1]Hoja1!$G:$G,0)</f>
        <v>35</v>
      </c>
      <c r="H2472" t="s">
        <v>253</v>
      </c>
    </row>
    <row r="2473" spans="1:9" ht="15" hidden="1" customHeight="1">
      <c r="A2473" s="29">
        <f ca="1">IF(Tanqueos[[#This Row],[PLACA]]="","",IF(Tanqueos[[#This Row],[FECHA]]="",NOW(),Tanqueos[[#This Row],[FECHA]]))</f>
        <v>45880.801531018522</v>
      </c>
      <c r="B2473" s="39" t="s">
        <v>381</v>
      </c>
      <c r="C2473" s="31">
        <v>101034</v>
      </c>
      <c r="D2473" s="56">
        <v>13</v>
      </c>
      <c r="G2473">
        <f>_xlfn.XLOOKUP(Tanqueos[[#This Row],[PLACA]],[1]Hoja1!$A:$A,[1]Hoja1!$G:$G,0)</f>
        <v>28</v>
      </c>
      <c r="H2473" t="s">
        <v>466</v>
      </c>
      <c r="I2473" t="s">
        <v>467</v>
      </c>
    </row>
    <row r="2474" spans="1:9" ht="15" hidden="1" customHeight="1">
      <c r="A2474" s="29">
        <f ca="1">IF(Tanqueos[[#This Row],[PLACA]]="","",IF(Tanqueos[[#This Row],[FECHA]]="",NOW(),Tanqueos[[#This Row],[FECHA]]))</f>
        <v>45880.801532523146</v>
      </c>
      <c r="B2474" s="39" t="s">
        <v>38</v>
      </c>
      <c r="C2474" s="31">
        <v>458841</v>
      </c>
      <c r="D2474" s="56">
        <v>29</v>
      </c>
      <c r="G2474">
        <f>_xlfn.XLOOKUP(Tanqueos[[#This Row],[PLACA]],[1]Hoja1!$A:$A,[1]Hoja1!$G:$G,0)</f>
        <v>15</v>
      </c>
      <c r="H2474" t="s">
        <v>263</v>
      </c>
      <c r="I2474" t="s">
        <v>467</v>
      </c>
    </row>
    <row r="2475" spans="1:9" ht="15" hidden="1" customHeight="1">
      <c r="A2475" s="29">
        <f ca="1">IF(Tanqueos[[#This Row],[PLACA]]="","",IF(Tanqueos[[#This Row],[FECHA]]="",NOW(),Tanqueos[[#This Row],[FECHA]]))</f>
        <v>45880.801534027778</v>
      </c>
      <c r="B2475" s="39" t="s">
        <v>468</v>
      </c>
      <c r="C2475" s="31">
        <v>163060</v>
      </c>
      <c r="D2475" s="56">
        <v>13.22</v>
      </c>
      <c r="G2475">
        <f>_xlfn.XLOOKUP(Tanqueos[[#This Row],[PLACA]],[1]Hoja1!$A:$A,[1]Hoja1!$G:$G,0)</f>
        <v>42.8</v>
      </c>
      <c r="H2475" t="s">
        <v>469</v>
      </c>
      <c r="I2475" t="s">
        <v>467</v>
      </c>
    </row>
    <row r="2476" spans="1:9" ht="15" hidden="1" customHeight="1">
      <c r="A2476" s="29">
        <f ca="1">IF(Tanqueos[[#This Row],[PLACA]]="","",IF(Tanqueos[[#This Row],[FECHA]]="",NOW(),Tanqueos[[#This Row],[FECHA]]))</f>
        <v>45880.801534027778</v>
      </c>
      <c r="B2476" s="39" t="s">
        <v>26</v>
      </c>
      <c r="C2476" s="31">
        <v>634236</v>
      </c>
      <c r="D2476" s="56">
        <v>10</v>
      </c>
      <c r="G2476">
        <f>_xlfn.XLOOKUP(Tanqueos[[#This Row],[PLACA]],[1]Hoja1!$A:$A,[1]Hoja1!$G:$G,0)</f>
        <v>17</v>
      </c>
      <c r="H2476" t="s">
        <v>228</v>
      </c>
      <c r="I2476" t="s">
        <v>467</v>
      </c>
    </row>
    <row r="2477" spans="1:9" ht="15" hidden="1" customHeight="1">
      <c r="A2477" s="29">
        <f ca="1">IF(Tanqueos[[#This Row],[PLACA]]="","",IF(Tanqueos[[#This Row],[FECHA]]="",NOW(),Tanqueos[[#This Row],[FECHA]]))</f>
        <v>45880.801535416664</v>
      </c>
      <c r="B2477" s="39" t="s">
        <v>56</v>
      </c>
      <c r="C2477" s="31">
        <v>13748</v>
      </c>
      <c r="D2477" s="56">
        <v>15</v>
      </c>
      <c r="G2477">
        <f>_xlfn.XLOOKUP(Tanqueos[[#This Row],[PLACA]],[1]Hoja1!$A:$A,[1]Hoja1!$G:$G,0)</f>
        <v>33</v>
      </c>
      <c r="H2477" t="s">
        <v>258</v>
      </c>
      <c r="I2477" t="s">
        <v>467</v>
      </c>
    </row>
    <row r="2478" spans="1:9" ht="15" hidden="1" customHeight="1">
      <c r="A2478" s="29">
        <f ca="1">IF(Tanqueos[[#This Row],[PLACA]]="","",IF(Tanqueos[[#This Row],[FECHA]]="",NOW(),Tanqueos[[#This Row],[FECHA]]))</f>
        <v>45880.801537384257</v>
      </c>
      <c r="B2478" s="39" t="s">
        <v>17</v>
      </c>
      <c r="C2478" s="31">
        <v>654310</v>
      </c>
      <c r="D2478" s="56">
        <v>19</v>
      </c>
      <c r="G2478">
        <f>_xlfn.XLOOKUP(Tanqueos[[#This Row],[PLACA]],[1]Hoja1!$A:$A,[1]Hoja1!$G:$G,0)</f>
        <v>14</v>
      </c>
      <c r="H2478" t="s">
        <v>280</v>
      </c>
      <c r="I2478" t="s">
        <v>467</v>
      </c>
    </row>
    <row r="2479" spans="1:9" ht="15" hidden="1" customHeight="1">
      <c r="A2479" s="29">
        <f ca="1">IF(Tanqueos[[#This Row],[PLACA]]="","",IF(Tanqueos[[#This Row],[FECHA]]="",NOW(),Tanqueos[[#This Row],[FECHA]]))</f>
        <v>45880.801540046297</v>
      </c>
      <c r="B2479" s="39" t="s">
        <v>184</v>
      </c>
      <c r="C2479" s="31">
        <v>52358</v>
      </c>
      <c r="D2479" s="56">
        <v>6</v>
      </c>
      <c r="E2479" t="s">
        <v>470</v>
      </c>
      <c r="G2479">
        <f>_xlfn.XLOOKUP(Tanqueos[[#This Row],[PLACA]],[1]Hoja1!$A:$A,[1]Hoja1!$G:$G,0)</f>
        <v>33</v>
      </c>
      <c r="H2479" t="s">
        <v>204</v>
      </c>
      <c r="I2479" t="s">
        <v>467</v>
      </c>
    </row>
    <row r="2480" spans="1:9" ht="15" hidden="1" customHeight="1">
      <c r="A2480" s="29">
        <f ca="1">IF(Tanqueos[[#This Row],[PLACA]]="","",IF(Tanqueos[[#This Row],[FECHA]]="",NOW(),Tanqueos[[#This Row],[FECHA]]))</f>
        <v>45880.801541319444</v>
      </c>
      <c r="B2480" s="39" t="s">
        <v>331</v>
      </c>
      <c r="C2480" s="31">
        <v>336456</v>
      </c>
      <c r="D2480" s="56">
        <v>16</v>
      </c>
      <c r="G2480">
        <f>_xlfn.XLOOKUP(Tanqueos[[#This Row],[PLACA]],[1]Hoja1!$A:$A,[1]Hoja1!$G:$G,0)</f>
        <v>19</v>
      </c>
      <c r="H2480" s="11" t="s">
        <v>260</v>
      </c>
      <c r="I2480" t="s">
        <v>467</v>
      </c>
    </row>
    <row r="2481" spans="1:9" ht="15" customHeight="1">
      <c r="A2481" s="29">
        <f ca="1">IF(Tanqueos[[#This Row],[PLACA]]="","",IF(Tanqueos[[#This Row],[FECHA]]="",NOW(),Tanqueos[[#This Row],[FECHA]]))</f>
        <v>45880.801543865738</v>
      </c>
      <c r="B2481" s="39" t="s">
        <v>49</v>
      </c>
      <c r="C2481" s="31">
        <v>62611</v>
      </c>
      <c r="D2481" s="56">
        <v>11</v>
      </c>
      <c r="G2481">
        <f>_xlfn.XLOOKUP(Tanqueos[[#This Row],[PLACA]],[1]Hoja1!$A:$A,[1]Hoja1!$G:$G,0)</f>
        <v>35</v>
      </c>
      <c r="H2481" t="s">
        <v>301</v>
      </c>
      <c r="I2481" t="s">
        <v>467</v>
      </c>
    </row>
    <row r="2482" spans="1:9" ht="15" hidden="1" customHeight="1">
      <c r="A2482" s="29">
        <f ca="1">IF(Tanqueos[[#This Row],[PLACA]]="","",IF(Tanqueos[[#This Row],[FECHA]]="",NOW(),Tanqueos[[#This Row],[FECHA]]))</f>
        <v>45880.801545601855</v>
      </c>
      <c r="B2482" s="39" t="s">
        <v>53</v>
      </c>
      <c r="C2482" s="31">
        <v>118222</v>
      </c>
      <c r="D2482" s="56">
        <v>20</v>
      </c>
      <c r="G2482">
        <f>_xlfn.XLOOKUP(Tanqueos[[#This Row],[PLACA]],[1]Hoja1!$A:$A,[1]Hoja1!$G:$G,0)</f>
        <v>20</v>
      </c>
      <c r="H2482" t="s">
        <v>316</v>
      </c>
      <c r="I2482" t="s">
        <v>467</v>
      </c>
    </row>
    <row r="2483" spans="1:9" ht="15" hidden="1" customHeight="1">
      <c r="A2483" s="29">
        <f ca="1">IF(Tanqueos[[#This Row],[PLACA]]="","",IF(Tanqueos[[#This Row],[FECHA]]="",NOW(),Tanqueos[[#This Row],[FECHA]]))</f>
        <v>45880.801547337964</v>
      </c>
      <c r="B2483" s="39" t="s">
        <v>461</v>
      </c>
      <c r="C2483" s="31">
        <v>461949</v>
      </c>
      <c r="D2483" s="56">
        <v>18</v>
      </c>
      <c r="G2483">
        <f>_xlfn.XLOOKUP(Tanqueos[[#This Row],[PLACA]],[1]Hoja1!$A:$A,[1]Hoja1!$G:$G,0)</f>
        <v>19</v>
      </c>
      <c r="H2483" t="s">
        <v>334</v>
      </c>
      <c r="I2483" t="s">
        <v>467</v>
      </c>
    </row>
    <row r="2484" spans="1:9" ht="15" hidden="1" customHeight="1">
      <c r="A2484" s="29">
        <f ca="1">IF(Tanqueos[[#This Row],[PLACA]]="","",IF(Tanqueos[[#This Row],[FECHA]]="",NOW(),Tanqueos[[#This Row],[FECHA]]))</f>
        <v>45880.801551851851</v>
      </c>
      <c r="B2484" s="39" t="s">
        <v>134</v>
      </c>
      <c r="C2484" s="31">
        <v>442517</v>
      </c>
      <c r="D2484" s="56">
        <v>30</v>
      </c>
      <c r="G2484">
        <f>_xlfn.XLOOKUP(Tanqueos[[#This Row],[PLACA]],[1]Hoja1!$A:$A,[1]Hoja1!$G:$G,0)</f>
        <v>12</v>
      </c>
      <c r="H2484" t="s">
        <v>231</v>
      </c>
      <c r="I2484" t="s">
        <v>467</v>
      </c>
    </row>
    <row r="2485" spans="1:9" ht="15" hidden="1" customHeight="1">
      <c r="A2485" s="29">
        <f ca="1">IF(Tanqueos[[#This Row],[PLACA]]="","",IF(Tanqueos[[#This Row],[FECHA]]="",NOW(),Tanqueos[[#This Row],[FECHA]]))</f>
        <v>45880.801551851851</v>
      </c>
      <c r="B2485" s="39" t="s">
        <v>21</v>
      </c>
      <c r="C2485" s="31">
        <v>70183</v>
      </c>
      <c r="D2485" s="56">
        <v>10</v>
      </c>
      <c r="G2485">
        <f>_xlfn.XLOOKUP(Tanqueos[[#This Row],[PLACA]],[1]Hoja1!$A:$A,[1]Hoja1!$G:$G,0)</f>
        <v>33</v>
      </c>
      <c r="H2485" t="s">
        <v>193</v>
      </c>
      <c r="I2485" t="s">
        <v>467</v>
      </c>
    </row>
    <row r="2486" spans="1:9" ht="15" hidden="1" customHeight="1">
      <c r="A2486" s="29">
        <f ca="1">IF(Tanqueos[[#This Row],[PLACA]]="","",IF(Tanqueos[[#This Row],[FECHA]]="",NOW(),Tanqueos[[#This Row],[FECHA]]))</f>
        <v>45880.801551851851</v>
      </c>
      <c r="B2486" s="39" t="s">
        <v>67</v>
      </c>
      <c r="C2486" s="31">
        <v>1004991</v>
      </c>
      <c r="D2486" s="56">
        <v>24</v>
      </c>
      <c r="G2486">
        <f>_xlfn.XLOOKUP(Tanqueos[[#This Row],[PLACA]],[1]Hoja1!$A:$A,[1]Hoja1!$G:$G,0)</f>
        <v>19</v>
      </c>
      <c r="H2486" t="s">
        <v>303</v>
      </c>
      <c r="I2486" t="s">
        <v>467</v>
      </c>
    </row>
    <row r="2487" spans="1:9" ht="15" hidden="1" customHeight="1">
      <c r="A2487" s="29">
        <f ca="1">IF(Tanqueos[[#This Row],[PLACA]]="","",IF(Tanqueos[[#This Row],[FECHA]]="",NOW(),Tanqueos[[#This Row],[FECHA]]))</f>
        <v>45880.801552893521</v>
      </c>
      <c r="B2487" s="39" t="s">
        <v>32</v>
      </c>
      <c r="C2487" s="31">
        <v>45410</v>
      </c>
      <c r="D2487" s="56">
        <v>7</v>
      </c>
      <c r="E2487" t="s">
        <v>471</v>
      </c>
      <c r="G2487">
        <f>_xlfn.XLOOKUP(Tanqueos[[#This Row],[PLACA]],[1]Hoja1!$A:$A,[1]Hoja1!$G:$G,0)</f>
        <v>30</v>
      </c>
      <c r="H2487" t="s">
        <v>250</v>
      </c>
      <c r="I2487" t="s">
        <v>467</v>
      </c>
    </row>
    <row r="2488" spans="1:9" ht="15" hidden="1" customHeight="1">
      <c r="A2488" s="29">
        <f ca="1">IF(Tanqueos[[#This Row],[PLACA]]="","",IF(Tanqueos[[#This Row],[FECHA]]="",NOW(),Tanqueos[[#This Row],[FECHA]]))</f>
        <v>45880.801554282407</v>
      </c>
      <c r="B2488" s="39" t="s">
        <v>11</v>
      </c>
      <c r="C2488" s="31">
        <v>60968</v>
      </c>
      <c r="D2488" s="56">
        <v>9</v>
      </c>
      <c r="F2488" s="31"/>
      <c r="G2488">
        <f>_xlfn.XLOOKUP(Tanqueos[[#This Row],[PLACA]],[1]Hoja1!$A:$A,[1]Hoja1!$G:$G,0)</f>
        <v>35</v>
      </c>
      <c r="H2488" t="s">
        <v>248</v>
      </c>
      <c r="I2488" t="s">
        <v>467</v>
      </c>
    </row>
    <row r="2489" spans="1:9" ht="15" hidden="1" customHeight="1">
      <c r="A2489" s="29">
        <f ca="1">IF(Tanqueos[[#This Row],[PLACA]]="","",IF(Tanqueos[[#This Row],[FECHA]]="",NOW(),Tanqueos[[#This Row],[FECHA]]))</f>
        <v>45880.801555787039</v>
      </c>
      <c r="B2489" s="39" t="s">
        <v>28</v>
      </c>
      <c r="C2489" s="31">
        <v>226091</v>
      </c>
      <c r="D2489" s="56">
        <v>8</v>
      </c>
      <c r="G2489">
        <f>_xlfn.XLOOKUP(Tanqueos[[#This Row],[PLACA]],[1]Hoja1!$A:$A,[1]Hoja1!$G:$G,0)</f>
        <v>43</v>
      </c>
      <c r="H2489" t="s">
        <v>221</v>
      </c>
      <c r="I2489" t="s">
        <v>467</v>
      </c>
    </row>
    <row r="2490" spans="1:9" ht="15" hidden="1" customHeight="1">
      <c r="A2490" s="29">
        <f ca="1">IF(Tanqueos[[#This Row],[PLACA]]="","",IF(Tanqueos[[#This Row],[FECHA]]="",NOW(),Tanqueos[[#This Row],[FECHA]]))</f>
        <v>45880.801558449071</v>
      </c>
      <c r="B2490" s="39" t="s">
        <v>282</v>
      </c>
      <c r="C2490" s="31">
        <v>165251</v>
      </c>
      <c r="D2490" s="56">
        <v>12</v>
      </c>
      <c r="G2490">
        <f>_xlfn.XLOOKUP(Tanqueos[[#This Row],[PLACA]],[1]Hoja1!$A:$A,[1]Hoja1!$G:$G,0)</f>
        <v>38</v>
      </c>
      <c r="H2490" t="s">
        <v>313</v>
      </c>
      <c r="I2490" t="s">
        <v>467</v>
      </c>
    </row>
    <row r="2491" spans="1:9" ht="15" hidden="1" customHeight="1">
      <c r="A2491" s="29">
        <f ca="1">IF(Tanqueos[[#This Row],[PLACA]]="","",IF(Tanqueos[[#This Row],[FECHA]]="",NOW(),Tanqueos[[#This Row],[FECHA]]))</f>
        <v>45880.801559722226</v>
      </c>
      <c r="B2491" s="39" t="s">
        <v>30</v>
      </c>
      <c r="C2491" s="31">
        <v>87112</v>
      </c>
      <c r="D2491" s="56">
        <v>8</v>
      </c>
      <c r="E2491" t="s">
        <v>390</v>
      </c>
      <c r="G2491">
        <f>_xlfn.XLOOKUP(Tanqueos[[#This Row],[PLACA]],[1]Hoja1!$A:$A,[1]Hoja1!$G:$G,0)</f>
        <v>33</v>
      </c>
      <c r="H2491" t="s">
        <v>435</v>
      </c>
      <c r="I2491" t="s">
        <v>467</v>
      </c>
    </row>
    <row r="2492" spans="1:9" ht="15" hidden="1" customHeight="1">
      <c r="A2492" s="29">
        <f ca="1">IF(Tanqueos[[#This Row],[PLACA]]="","",IF(Tanqueos[[#This Row],[FECHA]]="",NOW(),Tanqueos[[#This Row],[FECHA]]))</f>
        <v>45880.801561111111</v>
      </c>
      <c r="B2492" s="39" t="s">
        <v>40</v>
      </c>
      <c r="C2492" s="31">
        <v>147173</v>
      </c>
      <c r="D2492" s="56">
        <v>5</v>
      </c>
      <c r="E2492" t="s">
        <v>472</v>
      </c>
      <c r="G2492">
        <f>_xlfn.XLOOKUP(Tanqueos[[#This Row],[PLACA]],[1]Hoja1!$A:$A,[1]Hoja1!$G:$G,0)</f>
        <v>33</v>
      </c>
      <c r="H2492" s="11" t="s">
        <v>259</v>
      </c>
      <c r="I2492" t="s">
        <v>467</v>
      </c>
    </row>
    <row r="2493" spans="1:9" ht="15" hidden="1" customHeight="1">
      <c r="A2493" s="29">
        <f ca="1">IF(Tanqueos[[#This Row],[PLACA]]="","",IF(Tanqueos[[#This Row],[FECHA]]="",NOW(),Tanqueos[[#This Row],[FECHA]]))</f>
        <v>45880.80156388889</v>
      </c>
      <c r="B2493" s="39" t="s">
        <v>281</v>
      </c>
      <c r="C2493" s="31">
        <v>68386</v>
      </c>
      <c r="D2493" s="56">
        <v>8</v>
      </c>
      <c r="E2493" t="s">
        <v>473</v>
      </c>
      <c r="G2493">
        <f>_xlfn.XLOOKUP(Tanqueos[[#This Row],[PLACA]],[1]Hoja1!$A:$A,[1]Hoja1!$G:$G,0)</f>
        <v>33</v>
      </c>
      <c r="H2493" t="s">
        <v>382</v>
      </c>
      <c r="I2493" t="s">
        <v>467</v>
      </c>
    </row>
    <row r="2494" spans="1:9" ht="15" hidden="1" customHeight="1">
      <c r="A2494" s="29">
        <f ca="1">IF(Tanqueos[[#This Row],[PLACA]]="","",IF(Tanqueos[[#This Row],[FECHA]]="",NOW(),Tanqueos[[#This Row],[FECHA]]))</f>
        <v>45880.801565393522</v>
      </c>
      <c r="B2494" s="39" t="s">
        <v>27</v>
      </c>
      <c r="C2494" s="31">
        <v>202403</v>
      </c>
      <c r="D2494" s="56">
        <v>6</v>
      </c>
      <c r="G2494">
        <f>_xlfn.XLOOKUP(Tanqueos[[#This Row],[PLACA]],[1]Hoja1!$A:$A,[1]Hoja1!$G:$G,0)</f>
        <v>35</v>
      </c>
      <c r="H2494" t="s">
        <v>261</v>
      </c>
      <c r="I2494" t="s">
        <v>467</v>
      </c>
    </row>
    <row r="2495" spans="1:9" ht="15" hidden="1" customHeight="1">
      <c r="A2495" s="29">
        <f ca="1">IF(Tanqueos[[#This Row],[PLACA]]="","",IF(Tanqueos[[#This Row],[FECHA]]="",NOW(),Tanqueos[[#This Row],[FECHA]]))</f>
        <v>45880.801567129631</v>
      </c>
      <c r="B2495" s="39" t="s">
        <v>65</v>
      </c>
      <c r="C2495" s="31">
        <v>69296</v>
      </c>
      <c r="D2495" s="56">
        <v>11.83</v>
      </c>
      <c r="E2495" t="s">
        <v>474</v>
      </c>
      <c r="G2495">
        <f>_xlfn.XLOOKUP(Tanqueos[[#This Row],[PLACA]],[1]Hoja1!$A:$A,[1]Hoja1!$G:$G,0)</f>
        <v>31</v>
      </c>
      <c r="H2495" t="s">
        <v>466</v>
      </c>
      <c r="I2495" t="s">
        <v>467</v>
      </c>
    </row>
    <row r="2496" spans="1:9" ht="15" hidden="1" customHeight="1">
      <c r="A2496" s="29">
        <f ca="1">IF(Tanqueos[[#This Row],[PLACA]]="","",IF(Tanqueos[[#This Row],[FECHA]]="",NOW(),Tanqueos[[#This Row],[FECHA]]))</f>
        <v>45880.801569444448</v>
      </c>
      <c r="B2496" s="39" t="s">
        <v>148</v>
      </c>
      <c r="C2496" s="31">
        <v>204104</v>
      </c>
      <c r="D2496" s="56">
        <v>25</v>
      </c>
      <c r="E2496" t="s">
        <v>475</v>
      </c>
      <c r="G2496">
        <f>_xlfn.XLOOKUP(Tanqueos[[#This Row],[PLACA]],[1]Hoja1!$A:$A,[1]Hoja1!$G:$G,0)</f>
        <v>15</v>
      </c>
      <c r="H2496" s="11" t="s">
        <v>257</v>
      </c>
      <c r="I2496" t="s">
        <v>467</v>
      </c>
    </row>
    <row r="2497" spans="1:9" ht="15" hidden="1" customHeight="1">
      <c r="A2497" s="29">
        <f ca="1">IF(Tanqueos[[#This Row],[PLACA]]="","",IF(Tanqueos[[#This Row],[FECHA]]="",NOW(),Tanqueos[[#This Row],[FECHA]]))</f>
        <v>45880.801571296295</v>
      </c>
      <c r="B2497" s="39" t="s">
        <v>18</v>
      </c>
      <c r="C2497" s="31">
        <v>169462</v>
      </c>
      <c r="D2497" s="56">
        <v>9</v>
      </c>
      <c r="E2497" t="s">
        <v>476</v>
      </c>
      <c r="G2497">
        <f>_xlfn.XLOOKUP(Tanqueos[[#This Row],[PLACA]],[1]Hoja1!$A:$A,[1]Hoja1!$G:$G,0)</f>
        <v>42</v>
      </c>
      <c r="H2497" t="s">
        <v>234</v>
      </c>
      <c r="I2497" t="s">
        <v>467</v>
      </c>
    </row>
    <row r="2498" spans="1:9" ht="15" hidden="1" customHeight="1">
      <c r="A2498" s="29">
        <f ca="1">IF(Tanqueos[[#This Row],[PLACA]]="","",IF(Tanqueos[[#This Row],[FECHA]]="",NOW(),Tanqueos[[#This Row],[FECHA]]))</f>
        <v>45880.801572569442</v>
      </c>
      <c r="B2498" s="39" t="s">
        <v>55</v>
      </c>
      <c r="C2498" s="31">
        <v>206719</v>
      </c>
      <c r="D2498" s="56">
        <v>9</v>
      </c>
      <c r="G2498">
        <f>_xlfn.XLOOKUP(Tanqueos[[#This Row],[PLACA]],[1]Hoja1!$A:$A,[1]Hoja1!$G:$G,0)</f>
        <v>38</v>
      </c>
      <c r="H2498" t="s">
        <v>265</v>
      </c>
      <c r="I2498" t="s">
        <v>467</v>
      </c>
    </row>
    <row r="2499" spans="1:9" ht="15" hidden="1" customHeight="1">
      <c r="A2499" s="29">
        <f ca="1">IF(Tanqueos[[#This Row],[PLACA]]="","",IF(Tanqueos[[#This Row],[FECHA]]="",NOW(),Tanqueos[[#This Row],[FECHA]]))</f>
        <v>45880.801585069443</v>
      </c>
      <c r="B2499" s="39" t="s">
        <v>72</v>
      </c>
      <c r="C2499" s="31">
        <v>311034</v>
      </c>
      <c r="D2499" s="56">
        <v>25</v>
      </c>
      <c r="G2499">
        <f>_xlfn.XLOOKUP(Tanqueos[[#This Row],[PLACA]],[1]Hoja1!$A:$A,[1]Hoja1!$G:$G,0)</f>
        <v>30</v>
      </c>
      <c r="H2499" s="11" t="s">
        <v>243</v>
      </c>
      <c r="I2499" t="s">
        <v>467</v>
      </c>
    </row>
    <row r="2500" spans="1:9" ht="15" hidden="1" customHeight="1">
      <c r="A2500" s="29">
        <f ca="1">IF(Tanqueos[[#This Row],[PLACA]]="","",IF(Tanqueos[[#This Row],[FECHA]]="",NOW(),Tanqueos[[#This Row],[FECHA]]))</f>
        <v>45880.842935995373</v>
      </c>
      <c r="B2500" s="39" t="s">
        <v>306</v>
      </c>
      <c r="C2500" s="31">
        <v>115835</v>
      </c>
      <c r="D2500" s="56">
        <v>17</v>
      </c>
      <c r="G2500">
        <f>_xlfn.XLOOKUP(Tanqueos[[#This Row],[PLACA]],[1]Hoja1!$A:$A,[1]Hoja1!$G:$G,0)</f>
        <v>33</v>
      </c>
      <c r="H2500" t="s">
        <v>428</v>
      </c>
      <c r="I2500" t="s">
        <v>467</v>
      </c>
    </row>
    <row r="2501" spans="1:9" ht="15" hidden="1" customHeight="1">
      <c r="A2501" s="29">
        <f ca="1">IF(Tanqueos[[#This Row],[PLACA]]="","",IF(Tanqueos[[#This Row],[FECHA]]="",NOW(),Tanqueos[[#This Row],[FECHA]]))</f>
        <v>45880.848140856484</v>
      </c>
      <c r="B2501" s="39" t="s">
        <v>137</v>
      </c>
      <c r="C2501" s="31">
        <v>79230</v>
      </c>
      <c r="D2501" s="56">
        <v>5</v>
      </c>
      <c r="E2501" t="s">
        <v>450</v>
      </c>
      <c r="G2501">
        <f>_xlfn.XLOOKUP(Tanqueos[[#This Row],[PLACA]],[1]Hoja1!$A:$A,[1]Hoja1!$G:$G,0)</f>
        <v>33</v>
      </c>
      <c r="H2501" s="11" t="s">
        <v>262</v>
      </c>
      <c r="I2501" t="s">
        <v>467</v>
      </c>
    </row>
    <row r="2502" spans="1:9" ht="15" hidden="1" customHeight="1">
      <c r="A2502" s="29">
        <f ca="1">IF(Tanqueos[[#This Row],[PLACA]]="","",IF(Tanqueos[[#This Row],[FECHA]]="",NOW(),Tanqueos[[#This Row],[FECHA]]))</f>
        <v>45880.857394791667</v>
      </c>
      <c r="B2502" s="39" t="s">
        <v>184</v>
      </c>
      <c r="C2502" s="31">
        <v>52391</v>
      </c>
      <c r="D2502" s="56">
        <v>8</v>
      </c>
      <c r="E2502" t="s">
        <v>477</v>
      </c>
      <c r="G2502">
        <f>_xlfn.XLOOKUP(Tanqueos[[#This Row],[PLACA]],[1]Hoja1!$A:$A,[1]Hoja1!$G:$G,0)</f>
        <v>33</v>
      </c>
      <c r="H2502" t="s">
        <v>204</v>
      </c>
      <c r="I2502" t="s">
        <v>467</v>
      </c>
    </row>
    <row r="2503" spans="1:9" ht="15" hidden="1" customHeight="1">
      <c r="A2503" s="29">
        <f ca="1">IF(Tanqueos[[#This Row],[PLACA]]="","",IF(Tanqueos[[#This Row],[FECHA]]="",NOW(),Tanqueos[[#This Row],[FECHA]]))</f>
        <v>45880.871130555555</v>
      </c>
      <c r="B2503" s="39" t="s">
        <v>62</v>
      </c>
      <c r="C2503" s="31">
        <v>209039</v>
      </c>
      <c r="D2503" s="56">
        <v>9</v>
      </c>
      <c r="G2503">
        <f>_xlfn.XLOOKUP(Tanqueos[[#This Row],[PLACA]],[1]Hoja1!$A:$A,[1]Hoja1!$G:$G,0)</f>
        <v>39</v>
      </c>
      <c r="H2503" t="s">
        <v>268</v>
      </c>
      <c r="I2503" t="s">
        <v>467</v>
      </c>
    </row>
    <row r="2504" spans="1:9" ht="15" hidden="1" customHeight="1">
      <c r="A2504" s="29">
        <f ca="1">IF(Tanqueos[[#This Row],[PLACA]]="","",IF(Tanqueos[[#This Row],[FECHA]]="",NOW(),Tanqueos[[#This Row],[FECHA]]))</f>
        <v>45880.893890624997</v>
      </c>
      <c r="B2504" s="39" t="s">
        <v>24</v>
      </c>
      <c r="C2504" s="31">
        <v>103963</v>
      </c>
      <c r="D2504" s="56">
        <v>4</v>
      </c>
      <c r="E2504" t="s">
        <v>478</v>
      </c>
      <c r="G2504">
        <f>_xlfn.XLOOKUP(Tanqueos[[#This Row],[PLACA]],[1]Hoja1!$A:$A,[1]Hoja1!$G:$G,0)</f>
        <v>33</v>
      </c>
      <c r="H2504" t="s">
        <v>250</v>
      </c>
      <c r="I2504" t="s">
        <v>467</v>
      </c>
    </row>
    <row r="2505" spans="1:9" ht="15" hidden="1" customHeight="1">
      <c r="A2505" s="29">
        <f ca="1">IF(Tanqueos[[#This Row],[PLACA]]="","",IF(Tanqueos[[#This Row],[FECHA]]="",NOW(),Tanqueos[[#This Row],[FECHA]]))</f>
        <v>45880.903130902778</v>
      </c>
      <c r="B2505" s="39" t="s">
        <v>26</v>
      </c>
      <c r="C2505" s="31">
        <v>634367</v>
      </c>
      <c r="D2505" s="56">
        <v>8</v>
      </c>
      <c r="G2505">
        <f>_xlfn.XLOOKUP(Tanqueos[[#This Row],[PLACA]],[1]Hoja1!$A:$A,[1]Hoja1!$G:$G,0)</f>
        <v>17</v>
      </c>
      <c r="H2505" t="s">
        <v>228</v>
      </c>
      <c r="I2505" t="s">
        <v>467</v>
      </c>
    </row>
    <row r="2506" spans="1:9" ht="15" hidden="1" customHeight="1">
      <c r="A2506" s="29">
        <f ca="1">IF(Tanqueos[[#This Row],[PLACA]]="","",IF(Tanqueos[[#This Row],[FECHA]]="",NOW(),Tanqueos[[#This Row],[FECHA]]))</f>
        <v>45881.245442245374</v>
      </c>
      <c r="B2506" s="39" t="s">
        <v>59</v>
      </c>
      <c r="C2506" s="31">
        <v>280041</v>
      </c>
      <c r="D2506" s="56">
        <v>7</v>
      </c>
      <c r="G2506">
        <f>_xlfn.XLOOKUP(Tanqueos[[#This Row],[PLACA]],[1]Hoja1!$A:$A,[1]Hoja1!$G:$G,0)</f>
        <v>28</v>
      </c>
      <c r="H2506" t="s">
        <v>247</v>
      </c>
      <c r="I2506" t="s">
        <v>479</v>
      </c>
    </row>
    <row r="2507" spans="1:9" ht="15" hidden="1" customHeight="1">
      <c r="A2507" s="29">
        <f ca="1">IF(Tanqueos[[#This Row],[PLACA]]="","",IF(Tanqueos[[#This Row],[FECHA]]="",NOW(),Tanqueos[[#This Row],[FECHA]]))</f>
        <v>45881.248882523148</v>
      </c>
      <c r="B2507" s="39" t="s">
        <v>134</v>
      </c>
      <c r="C2507" s="31">
        <v>442903</v>
      </c>
      <c r="D2507" s="56">
        <v>40</v>
      </c>
      <c r="G2507">
        <f>_xlfn.XLOOKUP(Tanqueos[[#This Row],[PLACA]],[1]Hoja1!$A:$A,[1]Hoja1!$G:$G,0)</f>
        <v>12</v>
      </c>
      <c r="H2507" s="11" t="s">
        <v>249</v>
      </c>
      <c r="I2507" t="s">
        <v>479</v>
      </c>
    </row>
    <row r="2508" spans="1:9" ht="15" hidden="1" customHeight="1">
      <c r="A2508" s="29">
        <f ca="1">IF(Tanqueos[[#This Row],[PLACA]]="","",IF(Tanqueos[[#This Row],[FECHA]]="",NOW(),Tanqueos[[#This Row],[FECHA]]))</f>
        <v>45881.249773611111</v>
      </c>
      <c r="B2508" s="39" t="s">
        <v>53</v>
      </c>
      <c r="C2508" s="31">
        <v>118506</v>
      </c>
      <c r="D2508" s="56">
        <v>11.275</v>
      </c>
      <c r="E2508" t="s">
        <v>480</v>
      </c>
      <c r="G2508">
        <f>_xlfn.XLOOKUP(Tanqueos[[#This Row],[PLACA]],[1]Hoja1!$A:$A,[1]Hoja1!$G:$G,0)</f>
        <v>20</v>
      </c>
      <c r="H2508" t="s">
        <v>337</v>
      </c>
      <c r="I2508" t="s">
        <v>479</v>
      </c>
    </row>
    <row r="2509" spans="1:9" ht="15" hidden="1" customHeight="1">
      <c r="A2509" s="29">
        <f ca="1">IF(Tanqueos[[#This Row],[PLACA]]="","",IF(Tanqueos[[#This Row],[FECHA]]="",NOW(),Tanqueos[[#This Row],[FECHA]]))</f>
        <v>45881.279171875001</v>
      </c>
      <c r="B2509" s="39" t="s">
        <v>73</v>
      </c>
      <c r="C2509" s="31">
        <v>178728</v>
      </c>
      <c r="D2509" s="56">
        <v>8.74</v>
      </c>
      <c r="E2509" t="s">
        <v>481</v>
      </c>
      <c r="G2509">
        <f>_xlfn.XLOOKUP(Tanqueos[[#This Row],[PLACA]],[1]Hoja1!$A:$A,[1]Hoja1!$G:$G,0)</f>
        <v>38</v>
      </c>
      <c r="H2509" t="s">
        <v>179</v>
      </c>
      <c r="I2509" t="s">
        <v>482</v>
      </c>
    </row>
    <row r="2510" spans="1:9" ht="15" hidden="1" customHeight="1">
      <c r="A2510" s="29">
        <f ca="1">IF(Tanqueos[[#This Row],[PLACA]]="","",IF(Tanqueos[[#This Row],[FECHA]]="",NOW(),Tanqueos[[#This Row],[FECHA]]))</f>
        <v>45881.28574201389</v>
      </c>
      <c r="B2510" s="39" t="s">
        <v>461</v>
      </c>
      <c r="C2510" s="31">
        <v>462428</v>
      </c>
      <c r="D2510" s="56">
        <v>30</v>
      </c>
      <c r="G2510">
        <f>_xlfn.XLOOKUP(Tanqueos[[#This Row],[PLACA]],[1]Hoja1!$A:$A,[1]Hoja1!$G:$G,0)</f>
        <v>19</v>
      </c>
      <c r="H2510" t="s">
        <v>349</v>
      </c>
      <c r="I2510" t="s">
        <v>482</v>
      </c>
    </row>
    <row r="2511" spans="1:9" ht="15" hidden="1" customHeight="1">
      <c r="A2511" s="29">
        <f ca="1">IF(Tanqueos[[#This Row],[PLACA]]="","",IF(Tanqueos[[#This Row],[FECHA]]="",NOW(),Tanqueos[[#This Row],[FECHA]]))</f>
        <v>45881.307453703703</v>
      </c>
      <c r="B2511" s="39" t="s">
        <v>36</v>
      </c>
      <c r="C2511" s="31">
        <v>98736</v>
      </c>
      <c r="D2511" s="56">
        <v>10</v>
      </c>
      <c r="G2511">
        <f>_xlfn.XLOOKUP(Tanqueos[[#This Row],[PLACA]],[1]Hoja1!$A:$A,[1]Hoja1!$G:$G,0)</f>
        <v>32</v>
      </c>
      <c r="H2511" t="s">
        <v>194</v>
      </c>
      <c r="I2511" t="s">
        <v>482</v>
      </c>
    </row>
    <row r="2512" spans="1:9" ht="15" hidden="1" customHeight="1">
      <c r="A2512" s="29">
        <f ca="1">IF(Tanqueos[[#This Row],[PLACA]]="","",IF(Tanqueos[[#This Row],[FECHA]]="",NOW(),Tanqueos[[#This Row],[FECHA]]))</f>
        <v>45881.335379976852</v>
      </c>
      <c r="B2512" s="39" t="s">
        <v>17</v>
      </c>
      <c r="C2512" s="31">
        <v>654672</v>
      </c>
      <c r="D2512" s="56">
        <v>26</v>
      </c>
      <c r="G2512">
        <f>_xlfn.XLOOKUP(Tanqueos[[#This Row],[PLACA]],[1]Hoja1!$A:$A,[1]Hoja1!$G:$G,0)</f>
        <v>14</v>
      </c>
      <c r="H2512" t="s">
        <v>280</v>
      </c>
      <c r="I2512" t="s">
        <v>482</v>
      </c>
    </row>
    <row r="2513" spans="1:9" ht="15" hidden="1" customHeight="1">
      <c r="A2513" s="29">
        <f ca="1">IF(Tanqueos[[#This Row],[PLACA]]="","",IF(Tanqueos[[#This Row],[FECHA]]="",NOW(),Tanqueos[[#This Row],[FECHA]]))</f>
        <v>45881.342911342595</v>
      </c>
      <c r="B2513" s="39" t="s">
        <v>48</v>
      </c>
      <c r="C2513" s="31">
        <v>9884</v>
      </c>
      <c r="D2513" s="56">
        <v>8</v>
      </c>
      <c r="G2513">
        <f>_xlfn.XLOOKUP(Tanqueos[[#This Row],[PLACA]],[1]Hoja1!$A:$A,[1]Hoja1!$G:$G,0)</f>
        <v>38</v>
      </c>
      <c r="H2513" t="s">
        <v>246</v>
      </c>
      <c r="I2513" t="s">
        <v>482</v>
      </c>
    </row>
    <row r="2514" spans="1:9" ht="15" hidden="1" customHeight="1">
      <c r="A2514" s="29">
        <f ca="1">IF(Tanqueos[[#This Row],[PLACA]]="","",IF(Tanqueos[[#This Row],[FECHA]]="",NOW(),Tanqueos[[#This Row],[FECHA]]))</f>
        <v>45881.351971759257</v>
      </c>
      <c r="B2514" s="39" t="s">
        <v>145</v>
      </c>
      <c r="C2514" s="31">
        <v>214563</v>
      </c>
      <c r="D2514" s="56">
        <v>12</v>
      </c>
      <c r="G2514">
        <f>_xlfn.XLOOKUP(Tanqueos[[#This Row],[PLACA]],[1]Hoja1!$A:$A,[1]Hoja1!$G:$G,0)</f>
        <v>40</v>
      </c>
      <c r="H2514" t="s">
        <v>201</v>
      </c>
      <c r="I2514" t="s">
        <v>482</v>
      </c>
    </row>
    <row r="2515" spans="1:9" ht="15" hidden="1" customHeight="1">
      <c r="A2515" s="29">
        <f ca="1">IF(Tanqueos[[#This Row],[PLACA]]="","",IF(Tanqueos[[#This Row],[FECHA]]="",NOW(),Tanqueos[[#This Row],[FECHA]]))</f>
        <v>45881.361145601855</v>
      </c>
      <c r="B2515" s="39" t="s">
        <v>441</v>
      </c>
      <c r="C2515" s="31">
        <v>219607</v>
      </c>
      <c r="D2515" s="56">
        <v>18</v>
      </c>
      <c r="G2515">
        <f>_xlfn.XLOOKUP(Tanqueos[[#This Row],[PLACA]],[1]Hoja1!$A:$A,[1]Hoja1!$G:$G,0)</f>
        <v>17.850000000000001</v>
      </c>
      <c r="H2515" t="s">
        <v>300</v>
      </c>
      <c r="I2515" t="s">
        <v>482</v>
      </c>
    </row>
    <row r="2516" spans="1:9" ht="15" hidden="1" customHeight="1">
      <c r="A2516" s="29">
        <f ca="1">IF(Tanqueos[[#This Row],[PLACA]]="","",IF(Tanqueos[[#This Row],[FECHA]]="",NOW(),Tanqueos[[#This Row],[FECHA]]))</f>
        <v>45881.39365474537</v>
      </c>
      <c r="B2516" s="39" t="s">
        <v>148</v>
      </c>
      <c r="C2516" s="31">
        <v>204393</v>
      </c>
      <c r="D2516" s="56">
        <v>20</v>
      </c>
      <c r="G2516">
        <f>_xlfn.XLOOKUP(Tanqueos[[#This Row],[PLACA]],[1]Hoja1!$A:$A,[1]Hoja1!$G:$G,0)</f>
        <v>15</v>
      </c>
      <c r="H2516" t="s">
        <v>244</v>
      </c>
      <c r="I2516" t="s">
        <v>482</v>
      </c>
    </row>
    <row r="2517" spans="1:9" ht="15" hidden="1" customHeight="1">
      <c r="A2517" s="29">
        <f ca="1">IF(Tanqueos[[#This Row],[PLACA]]="","",IF(Tanqueos[[#This Row],[FECHA]]="",NOW(),Tanqueos[[#This Row],[FECHA]]))</f>
        <v>45881.409066666667</v>
      </c>
      <c r="B2517" s="39" t="s">
        <v>24</v>
      </c>
      <c r="C2517" s="31">
        <v>104282</v>
      </c>
      <c r="D2517" s="56">
        <v>10</v>
      </c>
      <c r="G2517">
        <f>_xlfn.XLOOKUP(Tanqueos[[#This Row],[PLACA]],[1]Hoja1!$A:$A,[1]Hoja1!$G:$G,0)</f>
        <v>33</v>
      </c>
      <c r="H2517" t="s">
        <v>250</v>
      </c>
      <c r="I2517" t="s">
        <v>482</v>
      </c>
    </row>
    <row r="2518" spans="1:9" ht="15" hidden="1" customHeight="1">
      <c r="A2518" s="29">
        <f ca="1">IF(Tanqueos[[#This Row],[PLACA]]="","",IF(Tanqueos[[#This Row],[FECHA]]="",NOW(),Tanqueos[[#This Row],[FECHA]]))</f>
        <v>45881.449196875001</v>
      </c>
      <c r="B2518" s="39" t="s">
        <v>93</v>
      </c>
      <c r="C2518" s="31">
        <v>413724</v>
      </c>
      <c r="D2518" s="56">
        <v>11</v>
      </c>
      <c r="G2518">
        <f>_xlfn.XLOOKUP(Tanqueos[[#This Row],[PLACA]],[1]Hoja1!$A:$A,[1]Hoja1!$G:$G,0)</f>
        <v>30</v>
      </c>
      <c r="H2518" t="s">
        <v>203</v>
      </c>
      <c r="I2518" t="s">
        <v>482</v>
      </c>
    </row>
    <row r="2519" spans="1:9" ht="15" hidden="1" customHeight="1">
      <c r="A2519" s="29">
        <f ca="1">IF(Tanqueos[[#This Row],[PLACA]]="","",IF(Tanqueos[[#This Row],[FECHA]]="",NOW(),Tanqueos[[#This Row],[FECHA]]))</f>
        <v>45881.455319907407</v>
      </c>
      <c r="B2519" s="39" t="s">
        <v>18</v>
      </c>
      <c r="C2519" s="31">
        <v>169786</v>
      </c>
      <c r="D2519" s="56">
        <v>8</v>
      </c>
      <c r="G2519">
        <f>_xlfn.XLOOKUP(Tanqueos[[#This Row],[PLACA]],[1]Hoja1!$A:$A,[1]Hoja1!$G:$G,0)</f>
        <v>42</v>
      </c>
      <c r="H2519" t="s">
        <v>234</v>
      </c>
      <c r="I2519" t="s">
        <v>482</v>
      </c>
    </row>
    <row r="2520" spans="1:9" ht="15" hidden="1" customHeight="1">
      <c r="A2520" s="29">
        <f ca="1">IF(Tanqueos[[#This Row],[PLACA]]="","",IF(Tanqueos[[#This Row],[FECHA]]="",NOW(),Tanqueos[[#This Row],[FECHA]]))</f>
        <v>45881.466121527781</v>
      </c>
      <c r="B2520" s="39" t="s">
        <v>54</v>
      </c>
      <c r="C2520" s="31">
        <v>9995</v>
      </c>
      <c r="D2520" s="56">
        <v>5</v>
      </c>
      <c r="G2520">
        <f>_xlfn.XLOOKUP(Tanqueos[[#This Row],[PLACA]],[1]Hoja1!$A:$A,[1]Hoja1!$G:$G,0)</f>
        <v>31</v>
      </c>
      <c r="H2520" t="s">
        <v>273</v>
      </c>
      <c r="I2520" t="s">
        <v>482</v>
      </c>
    </row>
    <row r="2521" spans="1:9" ht="15" hidden="1" customHeight="1">
      <c r="A2521" s="29">
        <f ca="1">IF(Tanqueos[[#This Row],[PLACA]]="","",IF(Tanqueos[[#This Row],[FECHA]]="",NOW(),Tanqueos[[#This Row],[FECHA]]))</f>
        <v>45881.485298611115</v>
      </c>
      <c r="B2521" s="39" t="s">
        <v>20</v>
      </c>
      <c r="C2521" s="31">
        <v>210919</v>
      </c>
      <c r="D2521" s="56">
        <v>8</v>
      </c>
      <c r="G2521">
        <f>_xlfn.XLOOKUP(Tanqueos[[#This Row],[PLACA]],[1]Hoja1!$A:$A,[1]Hoja1!$G:$G,0)</f>
        <v>26</v>
      </c>
      <c r="H2521" s="11" t="s">
        <v>255</v>
      </c>
      <c r="I2521" t="s">
        <v>482</v>
      </c>
    </row>
    <row r="2522" spans="1:9" ht="15" hidden="1" customHeight="1">
      <c r="A2522" s="29">
        <f ca="1">IF(Tanqueos[[#This Row],[PLACA]]="","",IF(Tanqueos[[#This Row],[FECHA]]="",NOW(),Tanqueos[[#This Row],[FECHA]]))</f>
        <v>45881.487437962962</v>
      </c>
      <c r="B2522" s="39" t="s">
        <v>12</v>
      </c>
      <c r="C2522" s="31">
        <v>64236</v>
      </c>
      <c r="D2522" s="56">
        <v>10</v>
      </c>
      <c r="E2522" t="s">
        <v>483</v>
      </c>
      <c r="G2522">
        <f>_xlfn.XLOOKUP(Tanqueos[[#This Row],[PLACA]],[1]Hoja1!$A:$A,[1]Hoja1!$G:$G,0)</f>
        <v>33</v>
      </c>
      <c r="H2522" t="s">
        <v>415</v>
      </c>
      <c r="I2522" t="s">
        <v>482</v>
      </c>
    </row>
    <row r="2523" spans="1:9" ht="15" hidden="1" customHeight="1">
      <c r="A2523" s="29">
        <f ca="1">IF(Tanqueos[[#This Row],[PLACA]]="","",IF(Tanqueos[[#This Row],[FECHA]]="",NOW(),Tanqueos[[#This Row],[FECHA]]))</f>
        <v>45881.503921875003</v>
      </c>
      <c r="B2523" s="39" t="s">
        <v>34</v>
      </c>
      <c r="C2523" s="31">
        <v>27370</v>
      </c>
      <c r="D2523" s="56">
        <v>14</v>
      </c>
      <c r="G2523">
        <f>_xlfn.XLOOKUP(Tanqueos[[#This Row],[PLACA]],[1]Hoja1!$A:$A,[1]Hoja1!$G:$G,0)</f>
        <v>38</v>
      </c>
      <c r="H2523" t="s">
        <v>202</v>
      </c>
      <c r="I2523" t="s">
        <v>482</v>
      </c>
    </row>
    <row r="2524" spans="1:9" ht="15" hidden="1" customHeight="1">
      <c r="A2524" s="29">
        <f ca="1">IF(Tanqueos[[#This Row],[PLACA]]="","",IF(Tanqueos[[#This Row],[FECHA]]="",NOW(),Tanqueos[[#This Row],[FECHA]]))</f>
        <v>45881.528424652781</v>
      </c>
      <c r="B2524" s="39" t="s">
        <v>32</v>
      </c>
      <c r="C2524" s="31">
        <v>45671</v>
      </c>
      <c r="D2524" s="56">
        <v>7</v>
      </c>
      <c r="G2524">
        <f>_xlfn.XLOOKUP(Tanqueos[[#This Row],[PLACA]],[1]Hoja1!$A:$A,[1]Hoja1!$G:$G,0)</f>
        <v>30</v>
      </c>
      <c r="H2524" t="s">
        <v>207</v>
      </c>
      <c r="I2524" t="s">
        <v>482</v>
      </c>
    </row>
    <row r="2525" spans="1:9" ht="15" hidden="1" customHeight="1">
      <c r="A2525" s="29">
        <f ca="1">IF(Tanqueos[[#This Row],[PLACA]]="","",IF(Tanqueos[[#This Row],[FECHA]]="",NOW(),Tanqueos[[#This Row],[FECHA]]))</f>
        <v>45881.529795138886</v>
      </c>
      <c r="B2525" s="39" t="s">
        <v>411</v>
      </c>
      <c r="C2525" s="31">
        <v>175859</v>
      </c>
      <c r="D2525" s="56">
        <v>11</v>
      </c>
      <c r="G2525">
        <f>_xlfn.XLOOKUP(Tanqueos[[#This Row],[PLACA]],[1]Hoja1!$A:$A,[1]Hoja1!$G:$G,0)</f>
        <v>33.299999999999997</v>
      </c>
      <c r="H2525" t="s">
        <v>434</v>
      </c>
      <c r="I2525" t="s">
        <v>482</v>
      </c>
    </row>
    <row r="2526" spans="1:9" ht="15" hidden="1" customHeight="1">
      <c r="A2526" s="29">
        <f ca="1">IF(Tanqueos[[#This Row],[PLACA]]="","",IF(Tanqueos[[#This Row],[FECHA]]="",NOW(),Tanqueos[[#This Row],[FECHA]]))</f>
        <v>45881.531502893522</v>
      </c>
      <c r="B2526" s="39" t="s">
        <v>25</v>
      </c>
      <c r="C2526" s="31">
        <v>243722</v>
      </c>
      <c r="D2526" s="56">
        <v>7</v>
      </c>
      <c r="G2526">
        <f>_xlfn.XLOOKUP(Tanqueos[[#This Row],[PLACA]],[1]Hoja1!$A:$A,[1]Hoja1!$G:$G,0)</f>
        <v>33</v>
      </c>
      <c r="H2526" t="s">
        <v>196</v>
      </c>
      <c r="I2526" t="s">
        <v>482</v>
      </c>
    </row>
    <row r="2527" spans="1:9" ht="15" hidden="1" customHeight="1">
      <c r="A2527" s="29">
        <f ca="1">IF(Tanqueos[[#This Row],[PLACA]]="","",IF(Tanqueos[[#This Row],[FECHA]]="",NOW(),Tanqueos[[#This Row],[FECHA]]))</f>
        <v>45881.534245949071</v>
      </c>
      <c r="B2527" s="39" t="s">
        <v>66</v>
      </c>
      <c r="C2527" s="31">
        <v>200727</v>
      </c>
      <c r="D2527" s="56">
        <v>6</v>
      </c>
      <c r="G2527">
        <f>_xlfn.XLOOKUP(Tanqueos[[#This Row],[PLACA]],[1]Hoja1!$A:$A,[1]Hoja1!$G:$G,0)</f>
        <v>33</v>
      </c>
      <c r="H2527" s="11" t="s">
        <v>252</v>
      </c>
      <c r="I2527" t="s">
        <v>482</v>
      </c>
    </row>
    <row r="2528" spans="1:9" ht="15" hidden="1" customHeight="1">
      <c r="A2528" s="29">
        <f ca="1">IF(Tanqueos[[#This Row],[PLACA]]="","",IF(Tanqueos[[#This Row],[FECHA]]="",NOW(),Tanqueos[[#This Row],[FECHA]]))</f>
        <v>45881.550630787038</v>
      </c>
      <c r="B2528" s="39" t="s">
        <v>45</v>
      </c>
      <c r="C2528" s="31">
        <v>170800</v>
      </c>
      <c r="D2528" s="56">
        <v>12</v>
      </c>
      <c r="G2528">
        <f>_xlfn.XLOOKUP(Tanqueos[[#This Row],[PLACA]],[1]Hoja1!$A:$A,[1]Hoja1!$G:$G,0)</f>
        <v>29</v>
      </c>
      <c r="H2528" t="s">
        <v>197</v>
      </c>
      <c r="I2528" t="s">
        <v>482</v>
      </c>
    </row>
    <row r="2529" spans="1:9" ht="15" hidden="1" customHeight="1">
      <c r="A2529" s="29">
        <v>45881</v>
      </c>
      <c r="B2529" s="39" t="s">
        <v>110</v>
      </c>
      <c r="D2529" s="56">
        <v>23</v>
      </c>
      <c r="G2529">
        <f>_xlfn.XLOOKUP(Tanqueos[[#This Row],[PLACA]],[1]Hoja1!$A:$A,[1]Hoja1!$G:$G,0)</f>
        <v>19</v>
      </c>
      <c r="H2529" t="s">
        <v>484</v>
      </c>
      <c r="I2529" t="s">
        <v>467</v>
      </c>
    </row>
    <row r="2530" spans="1:9" ht="15" hidden="1" customHeight="1">
      <c r="A2530" s="29">
        <v>45881</v>
      </c>
      <c r="B2530" s="39" t="s">
        <v>38</v>
      </c>
      <c r="C2530" s="31">
        <v>459297</v>
      </c>
      <c r="D2530" s="56">
        <v>31</v>
      </c>
      <c r="G2530">
        <f>_xlfn.XLOOKUP(Tanqueos[[#This Row],[PLACA]],[1]Hoja1!$A:$A,[1]Hoja1!$G:$G,0)</f>
        <v>15</v>
      </c>
      <c r="H2530" t="s">
        <v>181</v>
      </c>
      <c r="I2530" t="s">
        <v>467</v>
      </c>
    </row>
    <row r="2531" spans="1:9" ht="15" hidden="1" customHeight="1">
      <c r="A2531" s="29">
        <v>45881</v>
      </c>
      <c r="B2531" s="39" t="s">
        <v>392</v>
      </c>
      <c r="C2531" s="31">
        <v>46103</v>
      </c>
      <c r="D2531" s="56">
        <v>10</v>
      </c>
      <c r="G2531">
        <f>_xlfn.XLOOKUP(Tanqueos[[#This Row],[PLACA]],[1]Hoja1!$A:$A,[1]Hoja1!$G:$G,0)</f>
        <v>42.8</v>
      </c>
      <c r="H2531" t="s">
        <v>224</v>
      </c>
      <c r="I2531" t="s">
        <v>467</v>
      </c>
    </row>
    <row r="2532" spans="1:9" ht="15" hidden="1" customHeight="1">
      <c r="A2532" s="29">
        <v>45881</v>
      </c>
      <c r="B2532" s="39" t="s">
        <v>27</v>
      </c>
      <c r="C2532" s="31">
        <v>202567</v>
      </c>
      <c r="D2532" s="56">
        <v>6</v>
      </c>
      <c r="G2532">
        <f>_xlfn.XLOOKUP(Tanqueos[[#This Row],[PLACA]],[1]Hoja1!$A:$A,[1]Hoja1!$G:$G,0)</f>
        <v>35</v>
      </c>
      <c r="H2532" t="s">
        <v>261</v>
      </c>
      <c r="I2532" t="s">
        <v>467</v>
      </c>
    </row>
    <row r="2533" spans="1:9" ht="15" hidden="1" customHeight="1">
      <c r="A2533" s="29">
        <v>45881</v>
      </c>
      <c r="B2533" s="39" t="s">
        <v>281</v>
      </c>
      <c r="C2533" s="31">
        <v>68742</v>
      </c>
      <c r="D2533" s="56">
        <v>11</v>
      </c>
      <c r="G2533">
        <f>_xlfn.XLOOKUP(Tanqueos[[#This Row],[PLACA]],[1]Hoja1!$A:$A,[1]Hoja1!$G:$G,0)</f>
        <v>33</v>
      </c>
      <c r="H2533" t="s">
        <v>382</v>
      </c>
      <c r="I2533" t="s">
        <v>467</v>
      </c>
    </row>
    <row r="2534" spans="1:9" ht="15" hidden="1" customHeight="1">
      <c r="A2534" s="29">
        <v>45881</v>
      </c>
      <c r="B2534" s="39" t="s">
        <v>156</v>
      </c>
      <c r="C2534" s="31">
        <v>110881</v>
      </c>
      <c r="D2534" s="56">
        <v>12</v>
      </c>
      <c r="G2534">
        <f>_xlfn.XLOOKUP(Tanqueos[[#This Row],[PLACA]],[1]Hoja1!$A:$A,[1]Hoja1!$G:$G,0)</f>
        <v>35</v>
      </c>
      <c r="H2534" t="s">
        <v>253</v>
      </c>
      <c r="I2534" t="s">
        <v>467</v>
      </c>
    </row>
    <row r="2535" spans="1:9" ht="15" hidden="1" customHeight="1">
      <c r="A2535" s="29">
        <v>45881</v>
      </c>
      <c r="B2535" s="39" t="s">
        <v>62</v>
      </c>
      <c r="C2535" s="31">
        <v>209411</v>
      </c>
      <c r="D2535" s="56">
        <v>10</v>
      </c>
      <c r="G2535">
        <f>_xlfn.XLOOKUP(Tanqueos[[#This Row],[PLACA]],[1]Hoja1!$A:$A,[1]Hoja1!$G:$G,0)</f>
        <v>39</v>
      </c>
      <c r="H2535" t="s">
        <v>268</v>
      </c>
      <c r="I2535" t="s">
        <v>467</v>
      </c>
    </row>
    <row r="2536" spans="1:9" ht="15" hidden="1" customHeight="1">
      <c r="A2536" s="29">
        <v>45881</v>
      </c>
      <c r="B2536" s="39" t="s">
        <v>35</v>
      </c>
      <c r="C2536" s="31">
        <v>68331</v>
      </c>
      <c r="D2536" s="56">
        <v>16</v>
      </c>
      <c r="G2536">
        <f>_xlfn.XLOOKUP(Tanqueos[[#This Row],[PLACA]],[1]Hoja1!$A:$A,[1]Hoja1!$G:$G,0)</f>
        <v>35</v>
      </c>
      <c r="H2536" t="s">
        <v>240</v>
      </c>
      <c r="I2536" t="s">
        <v>467</v>
      </c>
    </row>
    <row r="2537" spans="1:9" ht="15" hidden="1" customHeight="1">
      <c r="A2537" s="29">
        <v>45881</v>
      </c>
      <c r="B2537" s="39" t="s">
        <v>67</v>
      </c>
      <c r="C2537" s="31">
        <v>1005356</v>
      </c>
      <c r="D2537" s="56">
        <v>22</v>
      </c>
      <c r="G2537">
        <f>_xlfn.XLOOKUP(Tanqueos[[#This Row],[PLACA]],[1]Hoja1!$A:$A,[1]Hoja1!$G:$G,0)</f>
        <v>19</v>
      </c>
      <c r="H2537" t="s">
        <v>303</v>
      </c>
      <c r="I2537" t="s">
        <v>467</v>
      </c>
    </row>
    <row r="2538" spans="1:9" ht="15" hidden="1" customHeight="1">
      <c r="A2538" s="29">
        <v>45881</v>
      </c>
      <c r="B2538" s="39" t="s">
        <v>53</v>
      </c>
      <c r="C2538" s="31">
        <v>118882</v>
      </c>
      <c r="D2538" s="56">
        <v>19</v>
      </c>
      <c r="G2538">
        <f>_xlfn.XLOOKUP(Tanqueos[[#This Row],[PLACA]],[1]Hoja1!$A:$A,[1]Hoja1!$G:$G,0)</f>
        <v>20</v>
      </c>
      <c r="H2538" t="s">
        <v>337</v>
      </c>
      <c r="I2538" t="s">
        <v>467</v>
      </c>
    </row>
    <row r="2539" spans="1:9" ht="15" hidden="1" customHeight="1">
      <c r="A2539" s="29">
        <v>45881</v>
      </c>
      <c r="B2539" s="39" t="s">
        <v>394</v>
      </c>
      <c r="C2539" s="31">
        <v>32365</v>
      </c>
      <c r="D2539" s="56">
        <v>9</v>
      </c>
      <c r="G2539">
        <f>_xlfn.XLOOKUP(Tanqueos[[#This Row],[PLACA]],[1]Hoja1!$A:$A,[1]Hoja1!$G:$G,0)</f>
        <v>38</v>
      </c>
      <c r="H2539" t="s">
        <v>419</v>
      </c>
      <c r="I2539" t="s">
        <v>467</v>
      </c>
    </row>
    <row r="2540" spans="1:9" ht="15" hidden="1" customHeight="1">
      <c r="A2540" s="29">
        <v>45881</v>
      </c>
      <c r="B2540" s="39" t="s">
        <v>28</v>
      </c>
      <c r="C2540" s="31">
        <v>226377</v>
      </c>
      <c r="D2540" s="56">
        <v>8</v>
      </c>
      <c r="G2540">
        <f>_xlfn.XLOOKUP(Tanqueos[[#This Row],[PLACA]],[1]Hoja1!$A:$A,[1]Hoja1!$G:$G,0)</f>
        <v>43</v>
      </c>
      <c r="H2540" t="s">
        <v>221</v>
      </c>
      <c r="I2540" t="s">
        <v>467</v>
      </c>
    </row>
    <row r="2541" spans="1:9" ht="15" hidden="1" customHeight="1">
      <c r="A2541" s="29">
        <v>45881</v>
      </c>
      <c r="B2541" s="39" t="s">
        <v>16</v>
      </c>
      <c r="C2541" s="31">
        <v>220199</v>
      </c>
      <c r="D2541" s="56">
        <v>13</v>
      </c>
      <c r="G2541">
        <f>_xlfn.XLOOKUP(Tanqueos[[#This Row],[PLACA]],[1]Hoja1!$A:$A,[1]Hoja1!$G:$G,0)</f>
        <v>33</v>
      </c>
      <c r="H2541" t="s">
        <v>219</v>
      </c>
      <c r="I2541" t="s">
        <v>467</v>
      </c>
    </row>
    <row r="2542" spans="1:9" ht="15" hidden="1" customHeight="1">
      <c r="A2542" s="29">
        <v>45881</v>
      </c>
      <c r="B2542" s="39" t="s">
        <v>331</v>
      </c>
      <c r="C2542" s="31">
        <v>336456</v>
      </c>
      <c r="D2542" s="56">
        <v>16</v>
      </c>
      <c r="G2542">
        <f>_xlfn.XLOOKUP(Tanqueos[[#This Row],[PLACA]],[1]Hoja1!$A:$A,[1]Hoja1!$G:$G,0)</f>
        <v>19</v>
      </c>
      <c r="H2542" s="11" t="s">
        <v>260</v>
      </c>
      <c r="I2542" t="s">
        <v>467</v>
      </c>
    </row>
    <row r="2543" spans="1:9" ht="15" customHeight="1">
      <c r="A2543" s="29">
        <v>45881</v>
      </c>
      <c r="B2543" s="39" t="s">
        <v>49</v>
      </c>
      <c r="C2543" s="31">
        <v>62867</v>
      </c>
      <c r="D2543" s="56">
        <v>8</v>
      </c>
      <c r="G2543">
        <f>_xlfn.XLOOKUP(Tanqueos[[#This Row],[PLACA]],[1]Hoja1!$A:$A,[1]Hoja1!$G:$G,0)</f>
        <v>35</v>
      </c>
      <c r="H2543" t="s">
        <v>239</v>
      </c>
      <c r="I2543" t="s">
        <v>467</v>
      </c>
    </row>
    <row r="2544" spans="1:9" ht="15" hidden="1" customHeight="1">
      <c r="A2544" s="29">
        <v>45881</v>
      </c>
      <c r="B2544" s="39" t="s">
        <v>99</v>
      </c>
      <c r="C2544" s="31">
        <v>21078</v>
      </c>
      <c r="D2544" s="56">
        <v>10</v>
      </c>
      <c r="G2544">
        <f>_xlfn.XLOOKUP(Tanqueos[[#This Row],[PLACA]],[1]Hoja1!$A:$A,[1]Hoja1!$G:$G,0)</f>
        <v>32</v>
      </c>
      <c r="H2544" t="s">
        <v>274</v>
      </c>
      <c r="I2544" t="s">
        <v>467</v>
      </c>
    </row>
    <row r="2545" spans="1:9" ht="15" hidden="1" customHeight="1">
      <c r="A2545" s="29">
        <v>45881</v>
      </c>
      <c r="B2545" s="39" t="s">
        <v>40</v>
      </c>
      <c r="C2545" s="31">
        <v>147304</v>
      </c>
      <c r="D2545" s="56">
        <v>5</v>
      </c>
      <c r="E2545" t="s">
        <v>472</v>
      </c>
      <c r="G2545">
        <f>_xlfn.XLOOKUP(Tanqueos[[#This Row],[PLACA]],[1]Hoja1!$A:$A,[1]Hoja1!$G:$G,0)</f>
        <v>33</v>
      </c>
      <c r="H2545" t="s">
        <v>259</v>
      </c>
      <c r="I2545" t="s">
        <v>467</v>
      </c>
    </row>
    <row r="2546" spans="1:9" ht="15" hidden="1" customHeight="1">
      <c r="A2546" s="29">
        <v>45881</v>
      </c>
      <c r="B2546" s="39" t="s">
        <v>39</v>
      </c>
      <c r="C2546" s="31">
        <v>47058</v>
      </c>
      <c r="D2546" s="56">
        <v>7</v>
      </c>
      <c r="G2546">
        <f>_xlfn.XLOOKUP(Tanqueos[[#This Row],[PLACA]],[1]Hoja1!$A:$A,[1]Hoja1!$G:$G,0)</f>
        <v>35</v>
      </c>
      <c r="H2546" t="s">
        <v>198</v>
      </c>
      <c r="I2546" t="s">
        <v>467</v>
      </c>
    </row>
    <row r="2547" spans="1:9" ht="15" hidden="1" customHeight="1">
      <c r="A2547" s="29">
        <v>45881</v>
      </c>
      <c r="B2547" s="39" t="s">
        <v>44</v>
      </c>
      <c r="C2547" s="31">
        <v>8650</v>
      </c>
      <c r="D2547" s="56">
        <v>8</v>
      </c>
      <c r="G2547">
        <f>_xlfn.XLOOKUP(Tanqueos[[#This Row],[PLACA]],[1]Hoja1!$A:$A,[1]Hoja1!$G:$G,0)</f>
        <v>35</v>
      </c>
      <c r="H2547" t="s">
        <v>189</v>
      </c>
      <c r="I2547" t="s">
        <v>467</v>
      </c>
    </row>
    <row r="2548" spans="1:9" ht="15" hidden="1" customHeight="1">
      <c r="A2548" s="29">
        <v>45881</v>
      </c>
      <c r="B2548" s="39" t="s">
        <v>282</v>
      </c>
      <c r="C2548" s="31">
        <v>165578</v>
      </c>
      <c r="D2548" s="56">
        <v>9</v>
      </c>
      <c r="G2548">
        <f>_xlfn.XLOOKUP(Tanqueos[[#This Row],[PLACA]],[1]Hoja1!$A:$A,[1]Hoja1!$G:$G,0)</f>
        <v>38</v>
      </c>
      <c r="H2548" t="s">
        <v>313</v>
      </c>
      <c r="I2548" t="s">
        <v>479</v>
      </c>
    </row>
    <row r="2549" spans="1:9" ht="15" hidden="1" customHeight="1">
      <c r="A2549" s="29">
        <v>45881</v>
      </c>
      <c r="B2549" s="39" t="s">
        <v>11</v>
      </c>
      <c r="C2549" s="31">
        <v>61316</v>
      </c>
      <c r="D2549" s="56">
        <v>10</v>
      </c>
      <c r="G2549">
        <f>_xlfn.XLOOKUP(Tanqueos[[#This Row],[PLACA]],[1]Hoja1!$A:$A,[1]Hoja1!$G:$G,0)</f>
        <v>35</v>
      </c>
      <c r="H2549" t="s">
        <v>248</v>
      </c>
      <c r="I2549" t="s">
        <v>467</v>
      </c>
    </row>
    <row r="2550" spans="1:9" ht="15" hidden="1" customHeight="1">
      <c r="A2550" s="29">
        <v>45881</v>
      </c>
      <c r="B2550" s="39" t="s">
        <v>461</v>
      </c>
      <c r="C2550" s="31">
        <v>462682</v>
      </c>
      <c r="D2550" s="56">
        <v>15</v>
      </c>
      <c r="G2550">
        <f>_xlfn.XLOOKUP(Tanqueos[[#This Row],[PLACA]],[1]Hoja1!$A:$A,[1]Hoja1!$G:$G,0)</f>
        <v>19</v>
      </c>
      <c r="H2550" t="s">
        <v>349</v>
      </c>
      <c r="I2550" t="s">
        <v>467</v>
      </c>
    </row>
    <row r="2551" spans="1:9" ht="15" hidden="1" customHeight="1">
      <c r="A2551" s="29">
        <v>45881</v>
      </c>
      <c r="B2551" s="39" t="s">
        <v>26</v>
      </c>
      <c r="C2551" s="31">
        <v>634659</v>
      </c>
      <c r="D2551" s="56">
        <v>8</v>
      </c>
      <c r="G2551">
        <f>_xlfn.XLOOKUP(Tanqueos[[#This Row],[PLACA]],[1]Hoja1!$A:$A,[1]Hoja1!$G:$G,0)</f>
        <v>17</v>
      </c>
      <c r="H2551" t="s">
        <v>228</v>
      </c>
      <c r="I2551" t="s">
        <v>467</v>
      </c>
    </row>
    <row r="2552" spans="1:9" ht="15" hidden="1" customHeight="1">
      <c r="A2552" s="29">
        <v>45881</v>
      </c>
      <c r="B2552" s="39" t="s">
        <v>120</v>
      </c>
      <c r="C2552" s="31">
        <v>339317</v>
      </c>
      <c r="D2552" s="56">
        <v>17</v>
      </c>
      <c r="G2552">
        <f>_xlfn.XLOOKUP(Tanqueos[[#This Row],[PLACA]],[1]Hoja1!$A:$A,[1]Hoja1!$G:$G,0)</f>
        <v>38</v>
      </c>
      <c r="H2552" s="11" t="s">
        <v>227</v>
      </c>
      <c r="I2552" t="s">
        <v>467</v>
      </c>
    </row>
    <row r="2553" spans="1:9" ht="15" hidden="1" customHeight="1">
      <c r="A2553" s="29">
        <v>45881</v>
      </c>
      <c r="B2553" s="39" t="s">
        <v>24</v>
      </c>
      <c r="C2553" s="31">
        <v>104593</v>
      </c>
      <c r="D2553" s="56">
        <v>9</v>
      </c>
      <c r="E2553" t="s">
        <v>485</v>
      </c>
      <c r="G2553">
        <f>_xlfn.XLOOKUP(Tanqueos[[#This Row],[PLACA]],[1]Hoja1!$A:$A,[1]Hoja1!$G:$G,0)</f>
        <v>33</v>
      </c>
      <c r="H2553" t="s">
        <v>250</v>
      </c>
      <c r="I2553" t="s">
        <v>467</v>
      </c>
    </row>
    <row r="2554" spans="1:9" ht="15" hidden="1" customHeight="1">
      <c r="A2554" s="29">
        <v>45881</v>
      </c>
      <c r="B2554" s="39" t="s">
        <v>137</v>
      </c>
      <c r="C2554" s="31">
        <v>79392</v>
      </c>
      <c r="D2554" s="56">
        <v>6</v>
      </c>
      <c r="G2554">
        <f>_xlfn.XLOOKUP(Tanqueos[[#This Row],[PLACA]],[1]Hoja1!$A:$A,[1]Hoja1!$G:$G,0)</f>
        <v>33</v>
      </c>
      <c r="H2554" s="11" t="s">
        <v>262</v>
      </c>
      <c r="I2554" t="s">
        <v>467</v>
      </c>
    </row>
    <row r="2555" spans="1:9" ht="15" hidden="1" customHeight="1">
      <c r="A2555" s="29">
        <v>45881</v>
      </c>
      <c r="B2555" s="39" t="s">
        <v>55</v>
      </c>
      <c r="C2555" s="31">
        <v>206996</v>
      </c>
      <c r="D2555" s="56">
        <v>8</v>
      </c>
      <c r="G2555">
        <f>_xlfn.XLOOKUP(Tanqueos[[#This Row],[PLACA]],[1]Hoja1!$A:$A,[1]Hoja1!$G:$G,0)</f>
        <v>38</v>
      </c>
      <c r="H2555" t="s">
        <v>265</v>
      </c>
      <c r="I2555" t="s">
        <v>467</v>
      </c>
    </row>
    <row r="2556" spans="1:9" ht="15" hidden="1" customHeight="1">
      <c r="A2556" s="29">
        <v>45881</v>
      </c>
      <c r="B2556" s="39" t="s">
        <v>425</v>
      </c>
      <c r="C2556" s="31">
        <v>92853</v>
      </c>
      <c r="D2556" s="56">
        <v>6</v>
      </c>
      <c r="G2556">
        <f>_xlfn.XLOOKUP(Tanqueos[[#This Row],[PLACA]],[1]Hoja1!$A:$A,[1]Hoja1!$G:$G,0)</f>
        <v>33.299999999999997</v>
      </c>
      <c r="H2556" t="s">
        <v>292</v>
      </c>
      <c r="I2556" t="s">
        <v>467</v>
      </c>
    </row>
    <row r="2557" spans="1:9" ht="15" hidden="1" customHeight="1">
      <c r="A2557" s="29">
        <v>45881</v>
      </c>
      <c r="B2557" s="39" t="s">
        <v>148</v>
      </c>
      <c r="C2557" s="31">
        <v>204656</v>
      </c>
      <c r="D2557" s="56">
        <v>20</v>
      </c>
      <c r="G2557">
        <f>_xlfn.XLOOKUP(Tanqueos[[#This Row],[PLACA]],[1]Hoja1!$A:$A,[1]Hoja1!$G:$G,0)</f>
        <v>15</v>
      </c>
      <c r="H2557" t="s">
        <v>244</v>
      </c>
      <c r="I2557" t="s">
        <v>467</v>
      </c>
    </row>
    <row r="2558" spans="1:9" ht="15" hidden="1" customHeight="1">
      <c r="A2558" s="29">
        <v>45882</v>
      </c>
      <c r="B2558" s="39" t="s">
        <v>15</v>
      </c>
      <c r="C2558" s="31">
        <v>197173</v>
      </c>
      <c r="D2558" s="56">
        <v>37.015000000000001</v>
      </c>
      <c r="G2558">
        <f>_xlfn.XLOOKUP(Tanqueos[[#This Row],[PLACA]],[1]Hoja1!$A:$A,[1]Hoja1!$G:$G,0)</f>
        <v>16</v>
      </c>
      <c r="H2558" t="s">
        <v>237</v>
      </c>
      <c r="I2558" t="s">
        <v>467</v>
      </c>
    </row>
    <row r="2559" spans="1:9" ht="15" hidden="1" customHeight="1">
      <c r="A2559" s="29">
        <f ca="1">IF(Tanqueos[[#This Row],[PLACA]]="","",IF(Tanqueos[[#This Row],[FECHA]]="",NOW(),Tanqueos[[#This Row],[FECHA]]))</f>
        <v>45882.251435879632</v>
      </c>
      <c r="B2559" s="39" t="s">
        <v>184</v>
      </c>
      <c r="C2559" s="31">
        <v>52717</v>
      </c>
      <c r="D2559" s="56">
        <v>10</v>
      </c>
      <c r="G2559">
        <f>_xlfn.XLOOKUP(Tanqueos[[#This Row],[PLACA]],[1]Hoja1!$A:$A,[1]Hoja1!$G:$G,0)</f>
        <v>33</v>
      </c>
      <c r="H2559" t="s">
        <v>204</v>
      </c>
      <c r="I2559" t="s">
        <v>479</v>
      </c>
    </row>
    <row r="2560" spans="1:9" ht="15" hidden="1" customHeight="1">
      <c r="A2560" s="29">
        <f ca="1">IF(Tanqueos[[#This Row],[PLACA]]="","",IF(Tanqueos[[#This Row],[FECHA]]="",NOW(),Tanqueos[[#This Row],[FECHA]]))</f>
        <v>45882.251439120373</v>
      </c>
      <c r="B2560" s="39" t="s">
        <v>72</v>
      </c>
      <c r="C2560" s="31">
        <v>311818</v>
      </c>
      <c r="D2560" s="56">
        <v>27</v>
      </c>
      <c r="G2560">
        <f>_xlfn.XLOOKUP(Tanqueos[[#This Row],[PLACA]],[1]Hoja1!$A:$A,[1]Hoja1!$G:$G,0)</f>
        <v>30</v>
      </c>
      <c r="H2560" t="s">
        <v>205</v>
      </c>
      <c r="I2560" t="s">
        <v>479</v>
      </c>
    </row>
    <row r="2561" spans="1:12" ht="15" hidden="1" customHeight="1">
      <c r="A2561" s="29">
        <f ca="1">IF(Tanqueos[[#This Row],[PLACA]]="","",IF(Tanqueos[[#This Row],[FECHA]]="",NOW(),Tanqueos[[#This Row],[FECHA]]))</f>
        <v>45882.251766319445</v>
      </c>
      <c r="B2561" s="39" t="s">
        <v>73</v>
      </c>
      <c r="C2561" s="31">
        <v>179085</v>
      </c>
      <c r="D2561" s="56">
        <v>10</v>
      </c>
      <c r="G2561">
        <f>_xlfn.XLOOKUP(Tanqueos[[#This Row],[PLACA]],[1]Hoja1!$A:$A,[1]Hoja1!$G:$G,0)</f>
        <v>38</v>
      </c>
      <c r="H2561" t="s">
        <v>179</v>
      </c>
      <c r="I2561" t="s">
        <v>479</v>
      </c>
    </row>
    <row r="2562" spans="1:12" ht="15" hidden="1" customHeight="1">
      <c r="A2562" s="29">
        <f ca="1">IF(Tanqueos[[#This Row],[PLACA]]="","",IF(Tanqueos[[#This Row],[FECHA]]="",NOW(),Tanqueos[[#This Row],[FECHA]]))</f>
        <v>45882.275524305558</v>
      </c>
      <c r="B2562" s="39" t="s">
        <v>8</v>
      </c>
      <c r="C2562" s="31">
        <v>178108</v>
      </c>
      <c r="D2562" s="56">
        <v>9</v>
      </c>
      <c r="E2562" t="s">
        <v>486</v>
      </c>
      <c r="G2562">
        <f>_xlfn.XLOOKUP(Tanqueos[[#This Row],[PLACA]],[1]Hoja1!$A:$A,[1]Hoja1!$G:$G,0)</f>
        <v>42</v>
      </c>
      <c r="H2562" t="s">
        <v>251</v>
      </c>
      <c r="I2562" t="s">
        <v>482</v>
      </c>
    </row>
    <row r="2563" spans="1:12" ht="15" hidden="1" customHeight="1">
      <c r="A2563" s="29">
        <f ca="1">IF(Tanqueos[[#This Row],[PLACA]]="","",IF(Tanqueos[[#This Row],[FECHA]]="",NOW(),Tanqueos[[#This Row],[FECHA]]))</f>
        <v>45882.287547106484</v>
      </c>
      <c r="B2563" s="39" t="s">
        <v>43</v>
      </c>
      <c r="C2563" s="31">
        <v>21435</v>
      </c>
      <c r="D2563" s="56">
        <v>12</v>
      </c>
      <c r="G2563">
        <f>_xlfn.XLOOKUP(Tanqueos[[#This Row],[PLACA]],[1]Hoja1!$A:$A,[1]Hoja1!$G:$G,0)</f>
        <v>35</v>
      </c>
      <c r="H2563" t="s">
        <v>266</v>
      </c>
      <c r="I2563" t="s">
        <v>482</v>
      </c>
    </row>
    <row r="2564" spans="1:12" ht="15" hidden="1" customHeight="1">
      <c r="A2564" s="29">
        <f ca="1">IF(Tanqueos[[#This Row],[PLACA]]="","",IF(Tanqueos[[#This Row],[FECHA]]="",NOW(),Tanqueos[[#This Row],[FECHA]]))</f>
        <v>45882.304463078704</v>
      </c>
      <c r="B2564" s="39" t="s">
        <v>63</v>
      </c>
      <c r="C2564" s="31">
        <v>18914</v>
      </c>
      <c r="D2564" s="56">
        <v>11</v>
      </c>
      <c r="G2564">
        <f>_xlfn.XLOOKUP(Tanqueos[[#This Row],[PLACA]],[1]Hoja1!$A:$A,[1]Hoja1!$G:$G,0)</f>
        <v>38</v>
      </c>
      <c r="H2564" s="11" t="s">
        <v>230</v>
      </c>
      <c r="I2564" t="s">
        <v>479</v>
      </c>
    </row>
    <row r="2565" spans="1:12" ht="15" hidden="1" customHeight="1">
      <c r="A2565" s="29">
        <f ca="1">IF(Tanqueos[[#This Row],[PLACA]]="","",IF(Tanqueos[[#This Row],[FECHA]]="",NOW(),Tanqueos[[#This Row],[FECHA]]))</f>
        <v>45882.314543171298</v>
      </c>
      <c r="B2565" s="39" t="s">
        <v>396</v>
      </c>
      <c r="C2565" s="31">
        <v>84041</v>
      </c>
      <c r="D2565" s="56">
        <v>8</v>
      </c>
      <c r="G2565">
        <f>_xlfn.XLOOKUP(Tanqueos[[#This Row],[PLACA]],[1]Hoja1!$A:$A,[1]Hoja1!$G:$G,0)</f>
        <v>42.8</v>
      </c>
      <c r="H2565" t="s">
        <v>431</v>
      </c>
      <c r="I2565" t="s">
        <v>482</v>
      </c>
    </row>
    <row r="2566" spans="1:12" ht="15" hidden="1" customHeight="1">
      <c r="A2566" s="29">
        <f ca="1">IF(Tanqueos[[#This Row],[PLACA]]="","",IF(Tanqueos[[#This Row],[FECHA]]="",NOW(),Tanqueos[[#This Row],[FECHA]]))</f>
        <v>45882.329563078703</v>
      </c>
      <c r="B2566" s="39" t="s">
        <v>69</v>
      </c>
      <c r="C2566" s="31">
        <v>10193</v>
      </c>
      <c r="D2566" s="56">
        <v>16</v>
      </c>
      <c r="G2566">
        <f>_xlfn.XLOOKUP(Tanqueos[[#This Row],[PLACA]],[1]Hoja1!$A:$A,[1]Hoja1!$G:$G,0)</f>
        <v>35</v>
      </c>
      <c r="H2566" t="s">
        <v>235</v>
      </c>
      <c r="I2566" t="s">
        <v>482</v>
      </c>
    </row>
    <row r="2567" spans="1:12" ht="15" hidden="1" customHeight="1">
      <c r="A2567" s="29">
        <f ca="1">IF(Tanqueos[[#This Row],[PLACA]]="","",IF(Tanqueos[[#This Row],[FECHA]]="",NOW(),Tanqueos[[#This Row],[FECHA]]))</f>
        <v>45882.333441319446</v>
      </c>
      <c r="B2567" s="39" t="s">
        <v>411</v>
      </c>
      <c r="C2567" s="31">
        <v>176040</v>
      </c>
      <c r="D2567" s="56">
        <v>5.4354354354354362</v>
      </c>
      <c r="G2567">
        <f>_xlfn.XLOOKUP(Tanqueos[[#This Row],[PLACA]],[1]Hoja1!$A:$A,[1]Hoja1!$G:$G,0)</f>
        <v>33.299999999999997</v>
      </c>
      <c r="H2567" t="s">
        <v>434</v>
      </c>
      <c r="I2567" t="s">
        <v>482</v>
      </c>
    </row>
    <row r="2568" spans="1:12" ht="15" hidden="1" customHeight="1">
      <c r="A2568" s="29">
        <f ca="1">IF(Tanqueos[[#This Row],[PLACA]]="","",IF(Tanqueos[[#This Row],[FECHA]]="",NOW(),Tanqueos[[#This Row],[FECHA]]))</f>
        <v>45882.335152083331</v>
      </c>
      <c r="B2568" s="39" t="s">
        <v>20</v>
      </c>
      <c r="C2568" s="31">
        <v>211042</v>
      </c>
      <c r="D2568" s="56">
        <v>7</v>
      </c>
      <c r="G2568">
        <f>_xlfn.XLOOKUP(Tanqueos[[#This Row],[PLACA]],[1]Hoja1!$A:$A,[1]Hoja1!$G:$G,0)</f>
        <v>26</v>
      </c>
      <c r="H2568" t="s">
        <v>255</v>
      </c>
      <c r="I2568" t="s">
        <v>482</v>
      </c>
    </row>
    <row r="2569" spans="1:12" ht="15" hidden="1" customHeight="1">
      <c r="A2569" s="29">
        <f ca="1">IF(Tanqueos[[#This Row],[PLACA]]="","",IF(Tanqueos[[#This Row],[FECHA]]="",NOW(),Tanqueos[[#This Row],[FECHA]]))</f>
        <v>0</v>
      </c>
      <c r="B2569" s="39" t="s">
        <v>411</v>
      </c>
      <c r="C2569" s="31">
        <v>176163</v>
      </c>
      <c r="D2569" s="56">
        <v>7</v>
      </c>
      <c r="G2569">
        <f>_xlfn.XLOOKUP(Tanqueos[[#This Row],[PLACA]],[1]Hoja1!$A:$A,[1]Hoja1!$G:$G,0)</f>
        <v>33.299999999999997</v>
      </c>
      <c r="H2569" t="s">
        <v>434</v>
      </c>
      <c r="I2569" t="s">
        <v>479</v>
      </c>
    </row>
    <row r="2570" spans="1:12" ht="15" hidden="1" customHeight="1">
      <c r="A2570" s="29">
        <f ca="1">IF(Tanqueos[[#This Row],[PLACA]]="","",IF(Tanqueos[[#This Row],[FECHA]]="",NOW(),Tanqueos[[#This Row],[FECHA]]))</f>
        <v>45882.344233796299</v>
      </c>
      <c r="B2570" s="39" t="s">
        <v>54</v>
      </c>
      <c r="C2570" s="31">
        <v>10102</v>
      </c>
      <c r="D2570" s="56">
        <v>5</v>
      </c>
      <c r="E2570" t="s">
        <v>487</v>
      </c>
      <c r="G2570">
        <f>_xlfn.XLOOKUP(Tanqueos[[#This Row],[PLACA]],[1]Hoja1!$A:$A,[1]Hoja1!$G:$G,0)</f>
        <v>31</v>
      </c>
      <c r="H2570" t="s">
        <v>273</v>
      </c>
      <c r="I2570" t="s">
        <v>482</v>
      </c>
    </row>
    <row r="2571" spans="1:12" ht="15" hidden="1" customHeight="1">
      <c r="A2571" s="29">
        <f ca="1">IF(Tanqueos[[#This Row],[PLACA]]="","",IF(Tanqueos[[#This Row],[FECHA]]="",NOW(),Tanqueos[[#This Row],[FECHA]]))</f>
        <v>45882.393487384259</v>
      </c>
      <c r="B2571" s="39" t="s">
        <v>85</v>
      </c>
      <c r="C2571" s="33">
        <v>194484</v>
      </c>
      <c r="D2571" s="56">
        <v>20</v>
      </c>
      <c r="G2571">
        <f>_xlfn.XLOOKUP(Tanqueos[[#This Row],[PLACA]],[1]Hoja1!$A:$A,[1]Hoja1!$G:$G,0)</f>
        <v>33</v>
      </c>
      <c r="H2571" t="s">
        <v>289</v>
      </c>
      <c r="I2571" t="s">
        <v>482</v>
      </c>
      <c r="K2571" t="s">
        <v>488</v>
      </c>
      <c r="L2571" t="s">
        <v>75</v>
      </c>
    </row>
    <row r="2572" spans="1:12" ht="15" hidden="1" customHeight="1">
      <c r="A2572" s="29">
        <f ca="1">IF(Tanqueos[[#This Row],[PLACA]]="","",IF(Tanqueos[[#This Row],[FECHA]]="",NOW(),Tanqueos[[#This Row],[FECHA]]))</f>
        <v>45882.425415972219</v>
      </c>
      <c r="B2572" s="39" t="s">
        <v>148</v>
      </c>
      <c r="C2572" s="31">
        <v>204949</v>
      </c>
      <c r="D2572" s="56">
        <v>19.5</v>
      </c>
      <c r="G2572">
        <f>_xlfn.XLOOKUP(Tanqueos[[#This Row],[PLACA]],[1]Hoja1!$A:$A,[1]Hoja1!$G:$G,0)</f>
        <v>15</v>
      </c>
      <c r="H2572" s="11" t="s">
        <v>257</v>
      </c>
      <c r="I2572" t="s">
        <v>482</v>
      </c>
    </row>
    <row r="2573" spans="1:12" ht="15" hidden="1" customHeight="1">
      <c r="A2573" s="29">
        <f ca="1">IF(Tanqueos[[#This Row],[PLACA]]="","",IF(Tanqueos[[#This Row],[FECHA]]="",NOW(),Tanqueos[[#This Row],[FECHA]]))</f>
        <v>45882.439518287036</v>
      </c>
      <c r="B2573" s="39" t="s">
        <v>54</v>
      </c>
      <c r="C2573" s="31">
        <v>10120</v>
      </c>
      <c r="D2573" s="56">
        <v>8.3369999999999997</v>
      </c>
      <c r="E2573" t="s">
        <v>321</v>
      </c>
      <c r="G2573">
        <f>_xlfn.XLOOKUP(Tanqueos[[#This Row],[PLACA]],[1]Hoja1!$A:$A,[1]Hoja1!$G:$G,0)</f>
        <v>31</v>
      </c>
      <c r="H2573" t="s">
        <v>273</v>
      </c>
      <c r="I2573" t="s">
        <v>479</v>
      </c>
    </row>
    <row r="2574" spans="1:12" ht="15" hidden="1" customHeight="1">
      <c r="A2574" s="29">
        <f ca="1">IF(Tanqueos[[#This Row],[PLACA]]="","",IF(Tanqueos[[#This Row],[FECHA]]="",NOW(),Tanqueos[[#This Row],[FECHA]]))</f>
        <v>45882.460045254629</v>
      </c>
      <c r="B2574" s="39" t="s">
        <v>21</v>
      </c>
      <c r="C2574" s="31">
        <v>70527</v>
      </c>
      <c r="D2574" s="56">
        <v>10.4</v>
      </c>
      <c r="G2574">
        <f>_xlfn.XLOOKUP(Tanqueos[[#This Row],[PLACA]],[1]Hoja1!$A:$A,[1]Hoja1!$G:$G,0)</f>
        <v>33</v>
      </c>
      <c r="H2574" t="s">
        <v>193</v>
      </c>
      <c r="I2574" t="s">
        <v>482</v>
      </c>
    </row>
    <row r="2575" spans="1:12" ht="15" hidden="1" customHeight="1">
      <c r="A2575" s="29">
        <f ca="1">IF(Tanqueos[[#This Row],[PLACA]]="","",IF(Tanqueos[[#This Row],[FECHA]]="",NOW(),Tanqueos[[#This Row],[FECHA]]))</f>
        <v>45882.46320046296</v>
      </c>
      <c r="B2575" s="39" t="s">
        <v>53</v>
      </c>
      <c r="C2575" s="31">
        <v>119387</v>
      </c>
      <c r="D2575" s="56">
        <v>25.25</v>
      </c>
      <c r="G2575">
        <f>_xlfn.XLOOKUP(Tanqueos[[#This Row],[PLACA]],[1]Hoja1!$A:$A,[1]Hoja1!$G:$G,0)</f>
        <v>20</v>
      </c>
      <c r="H2575" t="s">
        <v>316</v>
      </c>
      <c r="I2575" t="s">
        <v>482</v>
      </c>
    </row>
    <row r="2576" spans="1:12" ht="15" hidden="1" customHeight="1">
      <c r="A2576" s="29">
        <f ca="1">IF(Tanqueos[[#This Row],[PLACA]]="","",IF(Tanqueos[[#This Row],[FECHA]]="",NOW(),Tanqueos[[#This Row],[FECHA]]))</f>
        <v>45882.469559027777</v>
      </c>
      <c r="B2576" s="39" t="s">
        <v>101</v>
      </c>
      <c r="C2576" s="31">
        <v>618489</v>
      </c>
      <c r="D2576" s="56">
        <v>12.351000000000001</v>
      </c>
      <c r="G2576">
        <f>_xlfn.XLOOKUP(Tanqueos[[#This Row],[PLACA]],[1]Hoja1!$A:$A,[1]Hoja1!$G:$G,0)</f>
        <v>17</v>
      </c>
      <c r="H2576" t="s">
        <v>489</v>
      </c>
      <c r="I2576" t="s">
        <v>479</v>
      </c>
    </row>
    <row r="2577" spans="1:9" ht="15" hidden="1" customHeight="1">
      <c r="A2577" s="29">
        <f ca="1">IF(Tanqueos[[#This Row],[PLACA]]="","",IF(Tanqueos[[#This Row],[FECHA]]="",NOW(),Tanqueos[[#This Row],[FECHA]]))</f>
        <v>45882.47775474537</v>
      </c>
      <c r="B2577" s="39" t="s">
        <v>24</v>
      </c>
      <c r="C2577" s="31">
        <v>104939</v>
      </c>
      <c r="D2577" s="56">
        <v>9.8000000000000007</v>
      </c>
      <c r="E2577" t="s">
        <v>116</v>
      </c>
      <c r="G2577">
        <f>_xlfn.XLOOKUP(Tanqueos[[#This Row],[PLACA]],[1]Hoja1!$A:$A,[1]Hoja1!$G:$G,0)</f>
        <v>33</v>
      </c>
      <c r="H2577" t="s">
        <v>250</v>
      </c>
      <c r="I2577" t="s">
        <v>482</v>
      </c>
    </row>
    <row r="2578" spans="1:9" ht="15" hidden="1" customHeight="1">
      <c r="A2578" s="29">
        <f ca="1">IF(Tanqueos[[#This Row],[PLACA]]="","",IF(Tanqueos[[#This Row],[FECHA]]="",NOW(),Tanqueos[[#This Row],[FECHA]]))</f>
        <v>45882.481253472222</v>
      </c>
      <c r="B2578" s="39" t="s">
        <v>70</v>
      </c>
      <c r="C2578" s="31">
        <v>241163</v>
      </c>
      <c r="D2578" s="56">
        <v>6</v>
      </c>
      <c r="E2578" t="s">
        <v>490</v>
      </c>
      <c r="G2578">
        <f>_xlfn.XLOOKUP(Tanqueos[[#This Row],[PLACA]],[1]Hoja1!$A:$A,[1]Hoja1!$G:$G,0)</f>
        <v>33</v>
      </c>
      <c r="H2578" t="s">
        <v>247</v>
      </c>
      <c r="I2578" t="s">
        <v>482</v>
      </c>
    </row>
    <row r="2579" spans="1:9" ht="15" hidden="1" customHeight="1">
      <c r="A2579" s="29">
        <f ca="1">IF(Tanqueos[[#This Row],[PLACA]]="","",IF(Tanqueos[[#This Row],[FECHA]]="",NOW(),Tanqueos[[#This Row],[FECHA]]))</f>
        <v>45882.502909143521</v>
      </c>
      <c r="B2579" s="39" t="s">
        <v>45</v>
      </c>
      <c r="C2579" s="31">
        <v>170800</v>
      </c>
      <c r="D2579" s="56">
        <v>12</v>
      </c>
      <c r="G2579">
        <f>_xlfn.XLOOKUP(Tanqueos[[#This Row],[PLACA]],[1]Hoja1!$A:$A,[1]Hoja1!$G:$G,0)</f>
        <v>29</v>
      </c>
      <c r="H2579" t="s">
        <v>197</v>
      </c>
      <c r="I2579" t="s">
        <v>482</v>
      </c>
    </row>
    <row r="2580" spans="1:9" ht="15" hidden="1" customHeight="1">
      <c r="A2580" s="29">
        <f ca="1">IF(Tanqueos[[#This Row],[PLACA]]="","",IF(Tanqueos[[#This Row],[FECHA]]="",NOW(),Tanqueos[[#This Row],[FECHA]]))</f>
        <v>45882.51317233796</v>
      </c>
      <c r="B2580" s="39" t="s">
        <v>54</v>
      </c>
      <c r="C2580" s="31">
        <v>10146</v>
      </c>
      <c r="D2580" s="56">
        <v>0.85299999999999998</v>
      </c>
      <c r="G2580">
        <f>_xlfn.XLOOKUP(Tanqueos[[#This Row],[PLACA]],[1]Hoja1!$A:$A,[1]Hoja1!$G:$G,0)</f>
        <v>31</v>
      </c>
      <c r="H2580" t="s">
        <v>273</v>
      </c>
      <c r="I2580" t="s">
        <v>479</v>
      </c>
    </row>
    <row r="2581" spans="1:9" ht="15" hidden="1" customHeight="1">
      <c r="A2581" s="29">
        <f ca="1">IF(Tanqueos[[#This Row],[PLACA]]="","",IF(Tanqueos[[#This Row],[FECHA]]="",NOW(),Tanqueos[[#This Row],[FECHA]]))</f>
        <v>45882.516438425926</v>
      </c>
      <c r="B2581" s="39" t="s">
        <v>32</v>
      </c>
      <c r="C2581" s="31">
        <v>45955</v>
      </c>
      <c r="D2581" s="56">
        <v>9.5</v>
      </c>
      <c r="G2581">
        <f>_xlfn.XLOOKUP(Tanqueos[[#This Row],[PLACA]],[1]Hoja1!$A:$A,[1]Hoja1!$G:$G,0)</f>
        <v>30</v>
      </c>
      <c r="H2581" t="s">
        <v>207</v>
      </c>
      <c r="I2581" t="s">
        <v>482</v>
      </c>
    </row>
    <row r="2582" spans="1:9" ht="15" hidden="1" customHeight="1">
      <c r="A2582" s="29">
        <f ca="1">IF(Tanqueos[[#This Row],[PLACA]]="","",IF(Tanqueos[[#This Row],[FECHA]]="",NOW(),Tanqueos[[#This Row],[FECHA]]))</f>
        <v>45882.540030555552</v>
      </c>
      <c r="B2582" s="39" t="s">
        <v>441</v>
      </c>
      <c r="C2582" s="31">
        <v>219929</v>
      </c>
      <c r="D2582" s="56">
        <v>19</v>
      </c>
      <c r="G2582">
        <f>_xlfn.XLOOKUP(Tanqueos[[#This Row],[PLACA]],[1]Hoja1!$A:$A,[1]Hoja1!$G:$G,0)</f>
        <v>17.850000000000001</v>
      </c>
      <c r="H2582" t="s">
        <v>300</v>
      </c>
      <c r="I2582" t="s">
        <v>482</v>
      </c>
    </row>
    <row r="2583" spans="1:9" ht="15" hidden="1" customHeight="1">
      <c r="A2583" s="29">
        <f ca="1">IF(Tanqueos[[#This Row],[PLACA]]="","",IF(Tanqueos[[#This Row],[FECHA]]="",NOW(),Tanqueos[[#This Row],[FECHA]]))</f>
        <v>45882.573791435185</v>
      </c>
      <c r="B2583" s="39" t="s">
        <v>66</v>
      </c>
      <c r="C2583" s="31">
        <v>200891</v>
      </c>
      <c r="D2583" s="56">
        <v>5</v>
      </c>
      <c r="E2583" t="s">
        <v>491</v>
      </c>
      <c r="G2583">
        <f>_xlfn.XLOOKUP(Tanqueos[[#This Row],[PLACA]],[1]Hoja1!$A:$A,[1]Hoja1!$G:$G,0)</f>
        <v>33</v>
      </c>
      <c r="H2583" s="11" t="s">
        <v>252</v>
      </c>
      <c r="I2583" t="s">
        <v>482</v>
      </c>
    </row>
    <row r="2584" spans="1:9" ht="15" hidden="1" customHeight="1">
      <c r="A2584" s="29">
        <f ca="1">IF(Tanqueos[[#This Row],[PLACA]]="","",IF(Tanqueos[[#This Row],[FECHA]]="",NOW(),Tanqueos[[#This Row],[FECHA]]))</f>
        <v>45882.576695717595</v>
      </c>
      <c r="B2584" s="39" t="s">
        <v>68</v>
      </c>
      <c r="C2584" s="31">
        <v>213772</v>
      </c>
      <c r="D2584" s="56">
        <v>7</v>
      </c>
      <c r="E2584" t="s">
        <v>492</v>
      </c>
      <c r="G2584">
        <f>_xlfn.XLOOKUP(Tanqueos[[#This Row],[PLACA]],[1]Hoja1!$A:$A,[1]Hoja1!$G:$G,0)</f>
        <v>33</v>
      </c>
      <c r="H2584" t="s">
        <v>285</v>
      </c>
      <c r="I2584" t="s">
        <v>482</v>
      </c>
    </row>
    <row r="2585" spans="1:9" ht="15" hidden="1" customHeight="1">
      <c r="A2585" s="29">
        <f ca="1">IF(Tanqueos[[#This Row],[PLACA]]="","",IF(Tanqueos[[#This Row],[FECHA]]="",NOW(),Tanqueos[[#This Row],[FECHA]]))</f>
        <v>45882.590183796296</v>
      </c>
      <c r="B2585" s="39" t="s">
        <v>30</v>
      </c>
      <c r="C2585" s="31">
        <v>87321</v>
      </c>
      <c r="D2585" s="56">
        <v>7</v>
      </c>
      <c r="E2585" t="s">
        <v>493</v>
      </c>
      <c r="G2585">
        <f>_xlfn.XLOOKUP(Tanqueos[[#This Row],[PLACA]],[1]Hoja1!$A:$A,[1]Hoja1!$G:$G,0)</f>
        <v>33</v>
      </c>
      <c r="H2585" t="s">
        <v>435</v>
      </c>
      <c r="I2585" t="s">
        <v>467</v>
      </c>
    </row>
    <row r="2586" spans="1:9" ht="15" hidden="1" customHeight="1">
      <c r="A2586" s="29">
        <f ca="1">IF(Tanqueos[[#This Row],[PLACA]]="","",IF(Tanqueos[[#This Row],[FECHA]]="",NOW(),Tanqueos[[#This Row],[FECHA]]))</f>
        <v>45882.608320717591</v>
      </c>
      <c r="B2586" s="39" t="s">
        <v>38</v>
      </c>
      <c r="C2586" s="31">
        <v>459889</v>
      </c>
      <c r="D2586" s="56">
        <v>39</v>
      </c>
      <c r="G2586">
        <f>_xlfn.XLOOKUP(Tanqueos[[#This Row],[PLACA]],[1]Hoja1!$A:$A,[1]Hoja1!$G:$G,0)</f>
        <v>15</v>
      </c>
      <c r="H2586" t="s">
        <v>263</v>
      </c>
      <c r="I2586" t="s">
        <v>467</v>
      </c>
    </row>
    <row r="2587" spans="1:9" ht="15" hidden="1" customHeight="1">
      <c r="A2587" s="29">
        <f ca="1">IF(Tanqueos[[#This Row],[PLACA]]="","",IF(Tanqueos[[#This Row],[FECHA]]="",NOW(),Tanqueos[[#This Row],[FECHA]]))</f>
        <v>45882.611185995367</v>
      </c>
      <c r="B2587" s="39" t="s">
        <v>468</v>
      </c>
      <c r="C2587" s="31">
        <v>163266</v>
      </c>
      <c r="D2587" s="56">
        <v>9</v>
      </c>
      <c r="E2587" t="s">
        <v>407</v>
      </c>
      <c r="G2587">
        <f>_xlfn.XLOOKUP(Tanqueos[[#This Row],[PLACA]],[1]Hoja1!$A:$A,[1]Hoja1!$G:$G,0)</f>
        <v>42.8</v>
      </c>
      <c r="H2587" s="11" t="s">
        <v>256</v>
      </c>
      <c r="I2587" t="s">
        <v>467</v>
      </c>
    </row>
    <row r="2588" spans="1:9" ht="15" hidden="1" customHeight="1">
      <c r="A2588" s="29">
        <f ca="1">IF(Tanqueos[[#This Row],[PLACA]]="","",IF(Tanqueos[[#This Row],[FECHA]]="",NOW(),Tanqueos[[#This Row],[FECHA]]))</f>
        <v>45882.620851851854</v>
      </c>
      <c r="B2588" s="39" t="s">
        <v>26</v>
      </c>
      <c r="C2588" s="31">
        <v>634801</v>
      </c>
      <c r="D2588" s="56">
        <v>9</v>
      </c>
      <c r="G2588">
        <f>_xlfn.XLOOKUP(Tanqueos[[#This Row],[PLACA]],[1]Hoja1!$A:$A,[1]Hoja1!$G:$G,0)</f>
        <v>17</v>
      </c>
      <c r="H2588" t="s">
        <v>228</v>
      </c>
      <c r="I2588" t="s">
        <v>467</v>
      </c>
    </row>
    <row r="2589" spans="1:9" ht="15" hidden="1" customHeight="1">
      <c r="A2589" s="29">
        <f ca="1">IF(Tanqueos[[#This Row],[PLACA]]="","",IF(Tanqueos[[#This Row],[FECHA]]="",NOW(),Tanqueos[[#This Row],[FECHA]]))</f>
        <v>45882.62790162037</v>
      </c>
      <c r="B2589" s="39" t="s">
        <v>20</v>
      </c>
      <c r="C2589" s="31">
        <v>211160</v>
      </c>
      <c r="D2589" s="56">
        <v>6</v>
      </c>
      <c r="E2589" t="s">
        <v>494</v>
      </c>
      <c r="G2589">
        <f>_xlfn.XLOOKUP(Tanqueos[[#This Row],[PLACA]],[1]Hoja1!$A:$A,[1]Hoja1!$G:$G,0)</f>
        <v>26</v>
      </c>
      <c r="H2589" t="s">
        <v>255</v>
      </c>
      <c r="I2589" t="s">
        <v>467</v>
      </c>
    </row>
    <row r="2590" spans="1:9" ht="15" hidden="1" customHeight="1">
      <c r="A2590" s="29">
        <f ca="1">IF(Tanqueos[[#This Row],[PLACA]]="","",IF(Tanqueos[[#This Row],[FECHA]]="",NOW(),Tanqueos[[#This Row],[FECHA]]))</f>
        <v>45882.647044097219</v>
      </c>
      <c r="B2590" s="39" t="s">
        <v>18</v>
      </c>
      <c r="C2590" s="31">
        <v>170145</v>
      </c>
      <c r="D2590" s="56">
        <v>9</v>
      </c>
      <c r="G2590">
        <f>_xlfn.XLOOKUP(Tanqueos[[#This Row],[PLACA]],[1]Hoja1!$A:$A,[1]Hoja1!$G:$G,0)</f>
        <v>42</v>
      </c>
      <c r="H2590" t="s">
        <v>234</v>
      </c>
      <c r="I2590" t="s">
        <v>467</v>
      </c>
    </row>
    <row r="2591" spans="1:9" ht="15" hidden="1" customHeight="1">
      <c r="A2591" s="29">
        <f ca="1">IF(Tanqueos[[#This Row],[PLACA]]="","",IF(Tanqueos[[#This Row],[FECHA]]="",NOW(),Tanqueos[[#This Row],[FECHA]]))</f>
        <v>45882.649193055557</v>
      </c>
      <c r="B2591" s="39" t="s">
        <v>62</v>
      </c>
      <c r="C2591" s="31">
        <v>209751</v>
      </c>
      <c r="D2591" s="56">
        <v>9</v>
      </c>
      <c r="G2591">
        <f>_xlfn.XLOOKUP(Tanqueos[[#This Row],[PLACA]],[1]Hoja1!$A:$A,[1]Hoja1!$G:$G,0)</f>
        <v>39</v>
      </c>
      <c r="H2591" t="s">
        <v>268</v>
      </c>
      <c r="I2591" t="s">
        <v>467</v>
      </c>
    </row>
    <row r="2592" spans="1:9" ht="15" hidden="1" customHeight="1">
      <c r="A2592" s="29">
        <f ca="1">IF(Tanqueos[[#This Row],[PLACA]]="","",IF(Tanqueos[[#This Row],[FECHA]]="",NOW(),Tanqueos[[#This Row],[FECHA]]))</f>
        <v>45882.652461574071</v>
      </c>
      <c r="B2592" s="39" t="s">
        <v>27</v>
      </c>
      <c r="C2592" s="31">
        <v>202694</v>
      </c>
      <c r="D2592" s="56">
        <v>6</v>
      </c>
      <c r="E2592" t="s">
        <v>495</v>
      </c>
      <c r="G2592">
        <f>_xlfn.XLOOKUP(Tanqueos[[#This Row],[PLACA]],[1]Hoja1!$A:$A,[1]Hoja1!$G:$G,0)</f>
        <v>35</v>
      </c>
      <c r="H2592" t="s">
        <v>261</v>
      </c>
      <c r="I2592" t="s">
        <v>467</v>
      </c>
    </row>
    <row r="2593" spans="1:9" ht="15" hidden="1" customHeight="1">
      <c r="A2593" s="29">
        <f ca="1">IF(Tanqueos[[#This Row],[PLACA]]="","",IF(Tanqueos[[#This Row],[FECHA]]="",NOW(),Tanqueos[[#This Row],[FECHA]]))</f>
        <v>45882.65406400463</v>
      </c>
      <c r="B2593" s="39" t="s">
        <v>73</v>
      </c>
      <c r="C2593" s="31">
        <v>179267</v>
      </c>
      <c r="D2593" s="56">
        <v>6</v>
      </c>
      <c r="E2593" t="s">
        <v>496</v>
      </c>
      <c r="G2593">
        <f>_xlfn.XLOOKUP(Tanqueos[[#This Row],[PLACA]],[1]Hoja1!$A:$A,[1]Hoja1!$G:$G,0)</f>
        <v>38</v>
      </c>
      <c r="H2593" t="s">
        <v>179</v>
      </c>
      <c r="I2593" t="s">
        <v>467</v>
      </c>
    </row>
    <row r="2594" spans="1:9" ht="15" hidden="1" customHeight="1">
      <c r="A2594" s="29">
        <f ca="1">IF(Tanqueos[[#This Row],[PLACA]]="","",IF(Tanqueos[[#This Row],[FECHA]]="",NOW(),Tanqueos[[#This Row],[FECHA]]))</f>
        <v>45882.655217824074</v>
      </c>
      <c r="B2594" s="39" t="s">
        <v>392</v>
      </c>
      <c r="C2594" s="31">
        <v>46449</v>
      </c>
      <c r="D2594" s="56">
        <v>8</v>
      </c>
      <c r="G2594">
        <f>_xlfn.XLOOKUP(Tanqueos[[#This Row],[PLACA]],[1]Hoja1!$A:$A,[1]Hoja1!$G:$G,0)</f>
        <v>42.8</v>
      </c>
      <c r="H2594" t="s">
        <v>224</v>
      </c>
      <c r="I2594" t="s">
        <v>467</v>
      </c>
    </row>
    <row r="2595" spans="1:9" ht="15" hidden="1" customHeight="1">
      <c r="A2595" s="29">
        <f ca="1">IF(Tanqueos[[#This Row],[PLACA]]="","",IF(Tanqueos[[#This Row],[FECHA]]="",NOW(),Tanqueos[[#This Row],[FECHA]]))</f>
        <v>45882.661212037034</v>
      </c>
      <c r="B2595" s="39" t="s">
        <v>35</v>
      </c>
      <c r="C2595" s="31">
        <v>68630</v>
      </c>
      <c r="D2595" s="56">
        <v>9</v>
      </c>
      <c r="G2595">
        <f>_xlfn.XLOOKUP(Tanqueos[[#This Row],[PLACA]],[1]Hoja1!$A:$A,[1]Hoja1!$G:$G,0)</f>
        <v>35</v>
      </c>
      <c r="H2595" t="s">
        <v>240</v>
      </c>
      <c r="I2595" t="s">
        <v>467</v>
      </c>
    </row>
    <row r="2596" spans="1:9" ht="15" hidden="1" customHeight="1">
      <c r="A2596" s="29">
        <f ca="1">IF(Tanqueos[[#This Row],[PLACA]]="","",IF(Tanqueos[[#This Row],[FECHA]]="",NOW(),Tanqueos[[#This Row],[FECHA]]))</f>
        <v>45882.663148611115</v>
      </c>
      <c r="B2596" s="39" t="s">
        <v>8</v>
      </c>
      <c r="C2596" s="31">
        <v>178339</v>
      </c>
      <c r="D2596" s="56">
        <v>8</v>
      </c>
      <c r="E2596" t="s">
        <v>497</v>
      </c>
      <c r="G2596">
        <f>_xlfn.XLOOKUP(Tanqueos[[#This Row],[PLACA]],[1]Hoja1!$A:$A,[1]Hoja1!$G:$G,0)</f>
        <v>42</v>
      </c>
      <c r="H2596" t="s">
        <v>251</v>
      </c>
      <c r="I2596" t="s">
        <v>467</v>
      </c>
    </row>
    <row r="2597" spans="1:9" ht="15" hidden="1" customHeight="1">
      <c r="A2597" s="29">
        <f ca="1">IF(Tanqueos[[#This Row],[PLACA]]="","",IF(Tanqueos[[#This Row],[FECHA]]="",NOW(),Tanqueos[[#This Row],[FECHA]]))</f>
        <v>45882.66509884259</v>
      </c>
      <c r="B2597" s="39" t="s">
        <v>36</v>
      </c>
      <c r="C2597" s="31">
        <v>99004</v>
      </c>
      <c r="D2597" s="56">
        <v>8</v>
      </c>
      <c r="G2597">
        <f>_xlfn.XLOOKUP(Tanqueos[[#This Row],[PLACA]],[1]Hoja1!$A:$A,[1]Hoja1!$G:$G,0)</f>
        <v>32</v>
      </c>
      <c r="H2597" t="s">
        <v>194</v>
      </c>
      <c r="I2597" t="s">
        <v>467</v>
      </c>
    </row>
    <row r="2598" spans="1:9" ht="15" hidden="1" customHeight="1">
      <c r="A2598" s="29">
        <f ca="1">IF(Tanqueos[[#This Row],[PLACA]]="","",IF(Tanqueos[[#This Row],[FECHA]]="",NOW(),Tanqueos[[#This Row],[FECHA]]))</f>
        <v>45882.685932638888</v>
      </c>
      <c r="B2598" s="39" t="s">
        <v>58</v>
      </c>
      <c r="C2598" s="31">
        <v>18321</v>
      </c>
      <c r="D2598" s="56">
        <v>9</v>
      </c>
      <c r="G2598">
        <f>_xlfn.XLOOKUP(Tanqueos[[#This Row],[PLACA]],[1]Hoja1!$A:$A,[1]Hoja1!$G:$G,0)</f>
        <v>35</v>
      </c>
      <c r="H2598" t="s">
        <v>432</v>
      </c>
      <c r="I2598" t="s">
        <v>467</v>
      </c>
    </row>
    <row r="2599" spans="1:9" ht="15" hidden="1" customHeight="1">
      <c r="A2599" s="29">
        <f ca="1">IF(Tanqueos[[#This Row],[PLACA]]="","",IF(Tanqueos[[#This Row],[FECHA]]="",NOW(),Tanqueos[[#This Row],[FECHA]]))</f>
        <v>45882.688465393519</v>
      </c>
      <c r="B2599" s="39" t="s">
        <v>93</v>
      </c>
      <c r="C2599" s="31">
        <v>413861</v>
      </c>
      <c r="D2599" s="56">
        <v>6</v>
      </c>
      <c r="E2599" t="s">
        <v>407</v>
      </c>
      <c r="G2599">
        <f>_xlfn.XLOOKUP(Tanqueos[[#This Row],[PLACA]],[1]Hoja1!$A:$A,[1]Hoja1!$G:$G,0)</f>
        <v>30</v>
      </c>
      <c r="H2599" t="s">
        <v>203</v>
      </c>
      <c r="I2599" t="s">
        <v>467</v>
      </c>
    </row>
    <row r="2600" spans="1:9" ht="15" hidden="1" customHeight="1">
      <c r="A2600" s="29">
        <f ca="1">IF(Tanqueos[[#This Row],[PLACA]]="","",IF(Tanqueos[[#This Row],[FECHA]]="",NOW(),Tanqueos[[#This Row],[FECHA]]))</f>
        <v>45882.697086342596</v>
      </c>
      <c r="B2600" s="39" t="s">
        <v>281</v>
      </c>
      <c r="C2600" s="31">
        <v>69039</v>
      </c>
      <c r="D2600" s="56">
        <v>9</v>
      </c>
      <c r="G2600">
        <f>_xlfn.XLOOKUP(Tanqueos[[#This Row],[PLACA]],[1]Hoja1!$A:$A,[1]Hoja1!$G:$G,0)</f>
        <v>33</v>
      </c>
      <c r="H2600" t="s">
        <v>382</v>
      </c>
      <c r="I2600" t="s">
        <v>467</v>
      </c>
    </row>
    <row r="2601" spans="1:9" ht="15" hidden="1" customHeight="1">
      <c r="A2601" s="29">
        <f ca="1">IF(Tanqueos[[#This Row],[PLACA]]="","",IF(Tanqueos[[#This Row],[FECHA]]="",NOW(),Tanqueos[[#This Row],[FECHA]]))</f>
        <v>45882.708420717594</v>
      </c>
      <c r="B2601" s="39" t="s">
        <v>12</v>
      </c>
      <c r="C2601" s="31">
        <v>64443</v>
      </c>
      <c r="D2601" s="56">
        <v>7</v>
      </c>
      <c r="E2601" t="s">
        <v>498</v>
      </c>
      <c r="G2601">
        <f>_xlfn.XLOOKUP(Tanqueos[[#This Row],[PLACA]],[1]Hoja1!$A:$A,[1]Hoja1!$G:$G,0)</f>
        <v>33</v>
      </c>
      <c r="H2601" t="s">
        <v>415</v>
      </c>
      <c r="I2601" t="s">
        <v>467</v>
      </c>
    </row>
    <row r="2602" spans="1:9" ht="15" hidden="1" customHeight="1">
      <c r="A2602" s="29">
        <f ca="1">IF(Tanqueos[[#This Row],[PLACA]]="","",IF(Tanqueos[[#This Row],[FECHA]]="",NOW(),Tanqueos[[#This Row],[FECHA]]))</f>
        <v>45882.715557175929</v>
      </c>
      <c r="B2602" s="39" t="s">
        <v>97</v>
      </c>
      <c r="C2602" s="31">
        <v>254420</v>
      </c>
      <c r="D2602" s="56">
        <v>5</v>
      </c>
      <c r="E2602" t="s">
        <v>499</v>
      </c>
      <c r="G2602">
        <f>_xlfn.XLOOKUP(Tanqueos[[#This Row],[PLACA]],[1]Hoja1!$A:$A,[1]Hoja1!$G:$G,0)</f>
        <v>28</v>
      </c>
      <c r="H2602" t="s">
        <v>456</v>
      </c>
      <c r="I2602" t="s">
        <v>467</v>
      </c>
    </row>
    <row r="2603" spans="1:9" ht="15" hidden="1" customHeight="1">
      <c r="A2603" s="29">
        <f ca="1">IF(Tanqueos[[#This Row],[PLACA]]="","",IF(Tanqueos[[#This Row],[FECHA]]="",NOW(),Tanqueos[[#This Row],[FECHA]]))</f>
        <v>45882.716800925926</v>
      </c>
      <c r="B2603" s="39" t="s">
        <v>67</v>
      </c>
      <c r="C2603" s="31">
        <v>1005809</v>
      </c>
      <c r="D2603" s="56">
        <v>24</v>
      </c>
      <c r="G2603">
        <f>_xlfn.XLOOKUP(Tanqueos[[#This Row],[PLACA]],[1]Hoja1!$A:$A,[1]Hoja1!$G:$G,0)</f>
        <v>19</v>
      </c>
      <c r="H2603" t="s">
        <v>303</v>
      </c>
      <c r="I2603" t="s">
        <v>467</v>
      </c>
    </row>
    <row r="2604" spans="1:9" ht="15" hidden="1" customHeight="1">
      <c r="A2604" s="29">
        <f ca="1">IF(Tanqueos[[#This Row],[PLACA]]="","",IF(Tanqueos[[#This Row],[FECHA]]="",NOW(),Tanqueos[[#This Row],[FECHA]]))</f>
        <v>45882.719385532408</v>
      </c>
      <c r="B2604" s="39" t="s">
        <v>61</v>
      </c>
      <c r="D2604" s="56">
        <v>16</v>
      </c>
      <c r="E2604" t="s">
        <v>500</v>
      </c>
      <c r="G2604">
        <f>_xlfn.XLOOKUP(Tanqueos[[#This Row],[PLACA]],[1]Hoja1!$A:$A,[1]Hoja1!$G:$G,0)</f>
        <v>29</v>
      </c>
      <c r="H2604" t="s">
        <v>182</v>
      </c>
      <c r="I2604" t="s">
        <v>467</v>
      </c>
    </row>
    <row r="2605" spans="1:9" ht="15" hidden="1" customHeight="1">
      <c r="A2605" s="29">
        <f ca="1">IF(Tanqueos[[#This Row],[PLACA]]="","",IF(Tanqueos[[#This Row],[FECHA]]="",NOW(),Tanqueos[[#This Row],[FECHA]]))</f>
        <v>45882.722876736108</v>
      </c>
      <c r="B2605" s="39" t="s">
        <v>34</v>
      </c>
      <c r="C2605" s="31">
        <v>27908</v>
      </c>
      <c r="D2605" s="56">
        <v>14</v>
      </c>
      <c r="G2605">
        <f>_xlfn.XLOOKUP(Tanqueos[[#This Row],[PLACA]],[1]Hoja1!$A:$A,[1]Hoja1!$G:$G,0)</f>
        <v>38</v>
      </c>
      <c r="H2605" t="s">
        <v>202</v>
      </c>
      <c r="I2605" t="s">
        <v>467</v>
      </c>
    </row>
    <row r="2606" spans="1:9" ht="15" hidden="1" customHeight="1">
      <c r="A2606" s="29">
        <f ca="1">IF(Tanqueos[[#This Row],[PLACA]]="","",IF(Tanqueos[[#This Row],[FECHA]]="",NOW(),Tanqueos[[#This Row],[FECHA]]))</f>
        <v>45882.725864699074</v>
      </c>
      <c r="B2606" s="39" t="s">
        <v>28</v>
      </c>
      <c r="C2606" s="31">
        <v>226670</v>
      </c>
      <c r="D2606" s="56">
        <v>8</v>
      </c>
      <c r="E2606" t="s">
        <v>390</v>
      </c>
      <c r="G2606">
        <f>_xlfn.XLOOKUP(Tanqueos[[#This Row],[PLACA]],[1]Hoja1!$A:$A,[1]Hoja1!$G:$G,0)</f>
        <v>43</v>
      </c>
      <c r="H2606" t="s">
        <v>221</v>
      </c>
      <c r="I2606" t="s">
        <v>467</v>
      </c>
    </row>
    <row r="2607" spans="1:9" ht="15" hidden="1" customHeight="1">
      <c r="A2607" s="29">
        <f ca="1">IF(Tanqueos[[#This Row],[PLACA]]="","",IF(Tanqueos[[#This Row],[FECHA]]="",NOW(),Tanqueos[[#This Row],[FECHA]]))</f>
        <v>45882.732793518517</v>
      </c>
      <c r="B2607" s="39" t="s">
        <v>282</v>
      </c>
      <c r="C2607" s="31">
        <v>165948</v>
      </c>
      <c r="D2607" s="56">
        <v>10</v>
      </c>
      <c r="G2607">
        <f>_xlfn.XLOOKUP(Tanqueos[[#This Row],[PLACA]],[1]Hoja1!$A:$A,[1]Hoja1!$G:$G,0)</f>
        <v>38</v>
      </c>
      <c r="H2607" t="s">
        <v>313</v>
      </c>
      <c r="I2607" t="s">
        <v>467</v>
      </c>
    </row>
    <row r="2608" spans="1:9" ht="15" hidden="1" customHeight="1">
      <c r="A2608" s="29">
        <f ca="1">IF(Tanqueos[[#This Row],[PLACA]]="","",IF(Tanqueos[[#This Row],[FECHA]]="",NOW(),Tanqueos[[#This Row],[FECHA]]))</f>
        <v>45882.742145717595</v>
      </c>
      <c r="B2608" s="39" t="s">
        <v>461</v>
      </c>
      <c r="C2608" s="31">
        <v>463197</v>
      </c>
      <c r="D2608" s="56">
        <v>30</v>
      </c>
      <c r="E2608" t="s">
        <v>501</v>
      </c>
      <c r="G2608">
        <f>_xlfn.XLOOKUP(Tanqueos[[#This Row],[PLACA]],[1]Hoja1!$A:$A,[1]Hoja1!$G:$G,0)</f>
        <v>19</v>
      </c>
      <c r="H2608" t="s">
        <v>334</v>
      </c>
      <c r="I2608" t="s">
        <v>467</v>
      </c>
    </row>
    <row r="2609" spans="1:9" ht="15" hidden="1" customHeight="1">
      <c r="A2609" s="29">
        <f ca="1">IF(Tanqueos[[#This Row],[PLACA]]="","",IF(Tanqueos[[#This Row],[FECHA]]="",NOW(),Tanqueos[[#This Row],[FECHA]]))</f>
        <v>45882.746769560188</v>
      </c>
      <c r="B2609" s="39" t="s">
        <v>156</v>
      </c>
      <c r="C2609" s="31">
        <v>111195</v>
      </c>
      <c r="D2609" s="56">
        <v>9</v>
      </c>
      <c r="G2609">
        <f>_xlfn.XLOOKUP(Tanqueos[[#This Row],[PLACA]],[1]Hoja1!$A:$A,[1]Hoja1!$G:$G,0)</f>
        <v>35</v>
      </c>
      <c r="H2609" t="s">
        <v>253</v>
      </c>
      <c r="I2609" t="s">
        <v>467</v>
      </c>
    </row>
    <row r="2610" spans="1:9" ht="15" customHeight="1">
      <c r="A2610" s="29">
        <f ca="1">IF(Tanqueos[[#This Row],[PLACA]]="","",IF(Tanqueos[[#This Row],[FECHA]]="",NOW(),Tanqueos[[#This Row],[FECHA]]))</f>
        <v>45882.754810648148</v>
      </c>
      <c r="B2610" s="39" t="s">
        <v>49</v>
      </c>
      <c r="C2610" s="31">
        <v>63197</v>
      </c>
      <c r="D2610" s="56">
        <v>9</v>
      </c>
      <c r="G2610">
        <f>_xlfn.XLOOKUP(Tanqueos[[#This Row],[PLACA]],[1]Hoja1!$A:$A,[1]Hoja1!$G:$G,0)</f>
        <v>35</v>
      </c>
      <c r="H2610" t="s">
        <v>239</v>
      </c>
      <c r="I2610" t="s">
        <v>467</v>
      </c>
    </row>
    <row r="2611" spans="1:9" ht="15" hidden="1" customHeight="1">
      <c r="A2611" s="29">
        <f ca="1">IF(Tanqueos[[#This Row],[PLACA]]="","",IF(Tanqueos[[#This Row],[FECHA]]="",NOW(),Tanqueos[[#This Row],[FECHA]]))</f>
        <v>45882.76261597222</v>
      </c>
      <c r="B2611" s="39" t="s">
        <v>65</v>
      </c>
      <c r="C2611" s="31">
        <v>69654</v>
      </c>
      <c r="D2611" s="56">
        <v>11.8</v>
      </c>
      <c r="E2611" t="s">
        <v>474</v>
      </c>
      <c r="G2611">
        <f>_xlfn.XLOOKUP(Tanqueos[[#This Row],[PLACA]],[1]Hoja1!$A:$A,[1]Hoja1!$G:$G,0)</f>
        <v>31</v>
      </c>
      <c r="H2611" t="s">
        <v>466</v>
      </c>
      <c r="I2611" t="s">
        <v>467</v>
      </c>
    </row>
    <row r="2612" spans="1:9" ht="15" hidden="1" customHeight="1">
      <c r="A2612" s="29">
        <f ca="1">IF(Tanqueos[[#This Row],[PLACA]]="","",IF(Tanqueos[[#This Row],[FECHA]]="",NOW(),Tanqueos[[#This Row],[FECHA]]))</f>
        <v>45882.766548726853</v>
      </c>
      <c r="B2612" s="39" t="s">
        <v>381</v>
      </c>
      <c r="C2612" s="31">
        <v>101359</v>
      </c>
      <c r="D2612" s="56">
        <v>15</v>
      </c>
      <c r="E2612" t="s">
        <v>502</v>
      </c>
      <c r="G2612">
        <f>_xlfn.XLOOKUP(Tanqueos[[#This Row],[PLACA]],[1]Hoja1!$A:$A,[1]Hoja1!$G:$G,0)</f>
        <v>28</v>
      </c>
      <c r="H2612" t="s">
        <v>176</v>
      </c>
      <c r="I2612" t="s">
        <v>467</v>
      </c>
    </row>
    <row r="2613" spans="1:9" ht="15" hidden="1" customHeight="1">
      <c r="A2613" s="29">
        <f ca="1">IF(Tanqueos[[#This Row],[PLACA]]="","",IF(Tanqueos[[#This Row],[FECHA]]="",NOW(),Tanqueos[[#This Row],[FECHA]]))</f>
        <v>45882.770692824073</v>
      </c>
      <c r="B2613" s="39" t="s">
        <v>331</v>
      </c>
      <c r="C2613" s="31">
        <v>336456</v>
      </c>
      <c r="D2613" s="56">
        <v>16</v>
      </c>
      <c r="G2613">
        <f>_xlfn.XLOOKUP(Tanqueos[[#This Row],[PLACA]],[1]Hoja1!$A:$A,[1]Hoja1!$G:$G,0)</f>
        <v>19</v>
      </c>
      <c r="H2613" t="s">
        <v>260</v>
      </c>
      <c r="I2613" t="s">
        <v>467</v>
      </c>
    </row>
    <row r="2614" spans="1:9" ht="15" hidden="1" customHeight="1">
      <c r="A2614" s="29">
        <f ca="1">IF(Tanqueos[[#This Row],[PLACA]]="","",IF(Tanqueos[[#This Row],[FECHA]]="",NOW(),Tanqueos[[#This Row],[FECHA]]))</f>
        <v>45882.774753703707</v>
      </c>
      <c r="B2614" s="39" t="s">
        <v>48</v>
      </c>
      <c r="C2614" s="31">
        <v>10105</v>
      </c>
      <c r="D2614" s="56">
        <v>13</v>
      </c>
      <c r="G2614">
        <f>_xlfn.XLOOKUP(Tanqueos[[#This Row],[PLACA]],[1]Hoja1!$A:$A,[1]Hoja1!$G:$G,0)</f>
        <v>38</v>
      </c>
      <c r="H2614" t="s">
        <v>246</v>
      </c>
      <c r="I2614" t="s">
        <v>467</v>
      </c>
    </row>
    <row r="2615" spans="1:9" ht="15" hidden="1" customHeight="1">
      <c r="A2615" s="29">
        <f ca="1">IF(Tanqueos[[#This Row],[PLACA]]="","",IF(Tanqueos[[#This Row],[FECHA]]="",NOW(),Tanqueos[[#This Row],[FECHA]]))</f>
        <v>45882.776501736109</v>
      </c>
      <c r="B2615" s="39" t="s">
        <v>40</v>
      </c>
      <c r="C2615" s="31">
        <v>147485</v>
      </c>
      <c r="D2615" s="56">
        <v>5</v>
      </c>
      <c r="E2615" t="s">
        <v>503</v>
      </c>
      <c r="G2615">
        <f>_xlfn.XLOOKUP(Tanqueos[[#This Row],[PLACA]],[1]Hoja1!$A:$A,[1]Hoja1!$G:$G,0)</f>
        <v>33</v>
      </c>
      <c r="H2615" t="s">
        <v>259</v>
      </c>
      <c r="I2615" t="s">
        <v>467</v>
      </c>
    </row>
    <row r="2616" spans="1:9" ht="15" hidden="1" customHeight="1">
      <c r="A2616" s="29">
        <f ca="1">IF(Tanqueos[[#This Row],[PLACA]]="","",IF(Tanqueos[[#This Row],[FECHA]]="",NOW(),Tanqueos[[#This Row],[FECHA]]))</f>
        <v>45882.782596643519</v>
      </c>
      <c r="B2616" s="39" t="s">
        <v>55</v>
      </c>
      <c r="C2616" s="31">
        <v>207246</v>
      </c>
      <c r="D2616" s="56">
        <v>7</v>
      </c>
      <c r="G2616">
        <f>_xlfn.XLOOKUP(Tanqueos[[#This Row],[PLACA]],[1]Hoja1!$A:$A,[1]Hoja1!$G:$G,0)</f>
        <v>38</v>
      </c>
      <c r="H2616" t="s">
        <v>265</v>
      </c>
      <c r="I2616" t="s">
        <v>467</v>
      </c>
    </row>
    <row r="2617" spans="1:9" ht="15" hidden="1" customHeight="1">
      <c r="A2617" s="29">
        <f ca="1">IF(Tanqueos[[#This Row],[PLACA]]="","",IF(Tanqueos[[#This Row],[FECHA]]="",NOW(),Tanqueos[[#This Row],[FECHA]]))</f>
        <v>45882.783989814816</v>
      </c>
      <c r="B2617" s="39" t="s">
        <v>59</v>
      </c>
      <c r="C2617" s="31">
        <v>280190</v>
      </c>
      <c r="D2617" s="56">
        <v>6</v>
      </c>
      <c r="E2617" t="s">
        <v>504</v>
      </c>
      <c r="G2617">
        <f>_xlfn.XLOOKUP(Tanqueos[[#This Row],[PLACA]],[1]Hoja1!$A:$A,[1]Hoja1!$G:$G,0)</f>
        <v>28</v>
      </c>
      <c r="H2617" s="11" t="s">
        <v>256</v>
      </c>
      <c r="I2617" t="s">
        <v>467</v>
      </c>
    </row>
    <row r="2618" spans="1:9" ht="15" hidden="1" customHeight="1">
      <c r="A2618" s="29">
        <f ca="1">IF(Tanqueos[[#This Row],[PLACA]]="","",IF(Tanqueos[[#This Row],[FECHA]]="",NOW(),Tanqueos[[#This Row],[FECHA]]))</f>
        <v>45882.791441550929</v>
      </c>
      <c r="B2618" s="39" t="s">
        <v>11</v>
      </c>
      <c r="C2618" s="31">
        <v>61552</v>
      </c>
      <c r="D2618" s="56">
        <v>9</v>
      </c>
      <c r="E2618" t="s">
        <v>505</v>
      </c>
      <c r="G2618">
        <f>_xlfn.XLOOKUP(Tanqueos[[#This Row],[PLACA]],[1]Hoja1!$A:$A,[1]Hoja1!$G:$G,0)</f>
        <v>35</v>
      </c>
      <c r="H2618" t="s">
        <v>248</v>
      </c>
      <c r="I2618" t="s">
        <v>467</v>
      </c>
    </row>
    <row r="2619" spans="1:9" ht="15" hidden="1" customHeight="1">
      <c r="A2619" s="29">
        <f ca="1">IF(Tanqueos[[#This Row],[PLACA]]="","",IF(Tanqueos[[#This Row],[FECHA]]="",NOW(),Tanqueos[[#This Row],[FECHA]]))</f>
        <v>45882.803821296293</v>
      </c>
      <c r="B2619" s="39" t="s">
        <v>24</v>
      </c>
      <c r="C2619" s="31">
        <v>105266</v>
      </c>
      <c r="D2619" s="56">
        <v>10</v>
      </c>
      <c r="E2619" t="s">
        <v>506</v>
      </c>
      <c r="G2619">
        <f>_xlfn.XLOOKUP(Tanqueos[[#This Row],[PLACA]],[1]Hoja1!$A:$A,[1]Hoja1!$G:$G,0)</f>
        <v>33</v>
      </c>
      <c r="H2619" t="s">
        <v>250</v>
      </c>
      <c r="I2619" t="s">
        <v>467</v>
      </c>
    </row>
    <row r="2620" spans="1:9" ht="15" hidden="1" customHeight="1">
      <c r="A2620" s="29">
        <f ca="1">IF(Tanqueos[[#This Row],[PLACA]]="","",IF(Tanqueos[[#This Row],[FECHA]]="",NOW(),Tanqueos[[#This Row],[FECHA]]))</f>
        <v>45882.838211689814</v>
      </c>
      <c r="B2620" s="39" t="s">
        <v>137</v>
      </c>
      <c r="C2620" s="31">
        <v>79554</v>
      </c>
      <c r="D2620" s="56">
        <v>7</v>
      </c>
      <c r="E2620" t="s">
        <v>507</v>
      </c>
      <c r="G2620">
        <f>_xlfn.XLOOKUP(Tanqueos[[#This Row],[PLACA]],[1]Hoja1!$A:$A,[1]Hoja1!$G:$G,0)</f>
        <v>33</v>
      </c>
      <c r="H2620" s="11" t="s">
        <v>262</v>
      </c>
      <c r="I2620" t="s">
        <v>467</v>
      </c>
    </row>
    <row r="2621" spans="1:9" ht="15" hidden="1" customHeight="1">
      <c r="A2621" s="29">
        <f ca="1">IF(Tanqueos[[#This Row],[PLACA]]="","",IF(Tanqueos[[#This Row],[FECHA]]="",NOW(),Tanqueos[[#This Row],[FECHA]]))</f>
        <v>45882.862177430557</v>
      </c>
      <c r="B2621" s="39" t="s">
        <v>148</v>
      </c>
      <c r="C2621" s="31">
        <v>205240</v>
      </c>
      <c r="D2621" s="56">
        <v>21</v>
      </c>
      <c r="E2621" t="s">
        <v>508</v>
      </c>
      <c r="G2621">
        <f>_xlfn.XLOOKUP(Tanqueos[[#This Row],[PLACA]],[1]Hoja1!$A:$A,[1]Hoja1!$G:$G,0)</f>
        <v>15</v>
      </c>
      <c r="H2621" s="11" t="s">
        <v>257</v>
      </c>
      <c r="I2621" t="s">
        <v>467</v>
      </c>
    </row>
    <row r="2622" spans="1:9" ht="15" hidden="1" customHeight="1">
      <c r="A2622" s="29">
        <f ca="1">IF(Tanqueos[[#This Row],[PLACA]]="","",IF(Tanqueos[[#This Row],[FECHA]]="",NOW(),Tanqueos[[#This Row],[FECHA]]))</f>
        <v>45882.867519097221</v>
      </c>
      <c r="B2622" s="39" t="s">
        <v>26</v>
      </c>
      <c r="C2622" s="31">
        <v>634952</v>
      </c>
      <c r="D2622" s="56">
        <v>9</v>
      </c>
      <c r="G2622">
        <f>_xlfn.XLOOKUP(Tanqueos[[#This Row],[PLACA]],[1]Hoja1!$A:$A,[1]Hoja1!$G:$G,0)</f>
        <v>17</v>
      </c>
      <c r="H2622" t="s">
        <v>228</v>
      </c>
      <c r="I2622" t="s">
        <v>467</v>
      </c>
    </row>
    <row r="2623" spans="1:9" ht="15" hidden="1" customHeight="1">
      <c r="A2623" s="29">
        <f ca="1">IF(Tanqueos[[#This Row],[PLACA]]="","",IF(Tanqueos[[#This Row],[FECHA]]="",NOW(),Tanqueos[[#This Row],[FECHA]]))</f>
        <v>45882.91145590278</v>
      </c>
      <c r="B2623" s="39" t="s">
        <v>311</v>
      </c>
      <c r="C2623" s="31">
        <v>119864</v>
      </c>
      <c r="D2623" s="56">
        <v>12</v>
      </c>
      <c r="G2623">
        <f>_xlfn.XLOOKUP(Tanqueos[[#This Row],[PLACA]],[1]Hoja1!$A:$A,[1]Hoja1!$G:$G,0)</f>
        <v>33</v>
      </c>
      <c r="H2623" t="s">
        <v>459</v>
      </c>
      <c r="I2623" t="s">
        <v>467</v>
      </c>
    </row>
    <row r="2624" spans="1:9" ht="15" hidden="1" customHeight="1">
      <c r="A2624" s="29">
        <v>45883</v>
      </c>
      <c r="B2624" s="39" t="s">
        <v>15</v>
      </c>
      <c r="C2624" s="31">
        <v>197802</v>
      </c>
      <c r="D2624" s="56">
        <v>37.162999999999997</v>
      </c>
      <c r="G2624">
        <f>_xlfn.XLOOKUP(Tanqueos[[#This Row],[PLACA]],[1]Hoja1!$A:$A,[1]Hoja1!$G:$G,0)</f>
        <v>16</v>
      </c>
      <c r="H2624" t="s">
        <v>237</v>
      </c>
      <c r="I2624" t="s">
        <v>467</v>
      </c>
    </row>
    <row r="2625" spans="1:9" ht="15" hidden="1" customHeight="1">
      <c r="A2625" s="29">
        <f ca="1">IF(Tanqueos[[#This Row],[PLACA]]="","",IF(Tanqueos[[#This Row],[FECHA]]="",NOW(),Tanqueos[[#This Row],[FECHA]]))</f>
        <v>45883.245007754631</v>
      </c>
      <c r="B2625" s="39" t="s">
        <v>53</v>
      </c>
      <c r="C2625" s="31">
        <v>119558</v>
      </c>
      <c r="D2625" s="56">
        <v>10</v>
      </c>
      <c r="G2625">
        <f>_xlfn.XLOOKUP(Tanqueos[[#This Row],[PLACA]],[1]Hoja1!$A:$A,[1]Hoja1!$G:$G,0)</f>
        <v>20</v>
      </c>
      <c r="H2625" t="s">
        <v>337</v>
      </c>
      <c r="I2625" t="s">
        <v>479</v>
      </c>
    </row>
    <row r="2626" spans="1:9" ht="15" hidden="1" customHeight="1">
      <c r="A2626" s="29">
        <f ca="1">IF(Tanqueos[[#This Row],[PLACA]]="","",IF(Tanqueos[[#This Row],[FECHA]]="",NOW(),Tanqueos[[#This Row],[FECHA]]))</f>
        <v>45883.247786342596</v>
      </c>
      <c r="B2626" s="39" t="s">
        <v>18</v>
      </c>
      <c r="C2626" s="31">
        <v>170487</v>
      </c>
      <c r="D2626" s="56">
        <v>7.7649999999999997</v>
      </c>
      <c r="G2626">
        <f>_xlfn.XLOOKUP(Tanqueos[[#This Row],[PLACA]],[1]Hoja1!$A:$A,[1]Hoja1!$G:$G,0)</f>
        <v>42</v>
      </c>
      <c r="H2626" t="s">
        <v>234</v>
      </c>
      <c r="I2626" t="s">
        <v>479</v>
      </c>
    </row>
    <row r="2627" spans="1:9" ht="15" hidden="1" customHeight="1">
      <c r="A2627" s="29">
        <f ca="1">IF(Tanqueos[[#This Row],[PLACA]]="","",IF(Tanqueos[[#This Row],[FECHA]]="",NOW(),Tanqueos[[#This Row],[FECHA]]))</f>
        <v>45883.25019097222</v>
      </c>
      <c r="B2627" s="39" t="s">
        <v>120</v>
      </c>
      <c r="C2627" s="31">
        <v>339903</v>
      </c>
      <c r="D2627" s="56">
        <v>16</v>
      </c>
      <c r="G2627">
        <f>_xlfn.XLOOKUP(Tanqueos[[#This Row],[PLACA]],[1]Hoja1!$A:$A,[1]Hoja1!$G:$G,0)</f>
        <v>38</v>
      </c>
      <c r="H2627" s="11" t="s">
        <v>227</v>
      </c>
      <c r="I2627" t="s">
        <v>479</v>
      </c>
    </row>
    <row r="2628" spans="1:9" ht="15" hidden="1" customHeight="1">
      <c r="A2628" s="29">
        <f ca="1">IF(Tanqueos[[#This Row],[PLACA]]="","",IF(Tanqueos[[#This Row],[FECHA]]="",NOW(),Tanqueos[[#This Row],[FECHA]]))</f>
        <v>45883.251757175924</v>
      </c>
      <c r="B2628" s="39" t="s">
        <v>411</v>
      </c>
      <c r="C2628" s="31">
        <v>176377</v>
      </c>
      <c r="D2628" s="56">
        <v>10</v>
      </c>
      <c r="G2628">
        <f>_xlfn.XLOOKUP(Tanqueos[[#This Row],[PLACA]],[1]Hoja1!$A:$A,[1]Hoja1!$G:$G,0)</f>
        <v>33.299999999999997</v>
      </c>
      <c r="H2628" t="s">
        <v>434</v>
      </c>
      <c r="I2628" t="s">
        <v>482</v>
      </c>
    </row>
    <row r="2629" spans="1:9" ht="15" hidden="1" customHeight="1">
      <c r="A2629" s="29">
        <f ca="1">IF(Tanqueos[[#This Row],[PLACA]]="","",IF(Tanqueos[[#This Row],[FECHA]]="",NOW(),Tanqueos[[#This Row],[FECHA]]))</f>
        <v>45883.282133101849</v>
      </c>
      <c r="B2629" s="39" t="s">
        <v>32</v>
      </c>
      <c r="C2629" s="31">
        <v>46182</v>
      </c>
      <c r="D2629" s="56">
        <v>8</v>
      </c>
      <c r="G2629">
        <f>_xlfn.XLOOKUP(Tanqueos[[#This Row],[PLACA]],[1]Hoja1!$A:$A,[1]Hoja1!$G:$G,0)</f>
        <v>30</v>
      </c>
      <c r="H2629" t="s">
        <v>207</v>
      </c>
      <c r="I2629" t="s">
        <v>482</v>
      </c>
    </row>
    <row r="2630" spans="1:9" ht="15" hidden="1" customHeight="1">
      <c r="A2630" s="29">
        <f ca="1">IF(Tanqueos[[#This Row],[PLACA]]="","",IF(Tanqueos[[#This Row],[FECHA]]="",NOW(),Tanqueos[[#This Row],[FECHA]]))</f>
        <v>45883.302874421293</v>
      </c>
      <c r="B2630" s="39" t="s">
        <v>17</v>
      </c>
      <c r="C2630" s="31">
        <v>655079</v>
      </c>
      <c r="D2630" s="56">
        <v>25.5</v>
      </c>
      <c r="G2630">
        <f>_xlfn.XLOOKUP(Tanqueos[[#This Row],[PLACA]],[1]Hoja1!$A:$A,[1]Hoja1!$G:$G,0)</f>
        <v>14</v>
      </c>
      <c r="H2630" t="s">
        <v>280</v>
      </c>
      <c r="I2630" t="s">
        <v>479</v>
      </c>
    </row>
    <row r="2631" spans="1:9" ht="15" hidden="1" customHeight="1">
      <c r="A2631" s="29">
        <f ca="1">IF(Tanqueos[[#This Row],[PLACA]]="","",IF(Tanqueos[[#This Row],[FECHA]]="",NOW(),Tanqueos[[#This Row],[FECHA]]))</f>
        <v>45883.302874421293</v>
      </c>
      <c r="B2631" s="39" t="s">
        <v>281</v>
      </c>
      <c r="C2631" s="31">
        <v>69251</v>
      </c>
      <c r="D2631" s="56">
        <v>7</v>
      </c>
      <c r="G2631">
        <f>_xlfn.XLOOKUP(Tanqueos[[#This Row],[PLACA]],[1]Hoja1!$A:$A,[1]Hoja1!$G:$G,0)</f>
        <v>33</v>
      </c>
      <c r="H2631" t="s">
        <v>382</v>
      </c>
      <c r="I2631" t="s">
        <v>479</v>
      </c>
    </row>
    <row r="2632" spans="1:9" ht="15" hidden="1" customHeight="1">
      <c r="A2632" s="29">
        <f ca="1">IF(Tanqueos[[#This Row],[PLACA]]="","",IF(Tanqueos[[#This Row],[FECHA]]="",NOW(),Tanqueos[[#This Row],[FECHA]]))</f>
        <v>45883.33765115741</v>
      </c>
      <c r="B2632" s="39" t="s">
        <v>73</v>
      </c>
      <c r="C2632" s="31">
        <v>179550</v>
      </c>
      <c r="D2632" s="56">
        <v>7</v>
      </c>
      <c r="G2632">
        <f>_xlfn.XLOOKUP(Tanqueos[[#This Row],[PLACA]],[1]Hoja1!$A:$A,[1]Hoja1!$G:$G,0)</f>
        <v>38</v>
      </c>
      <c r="H2632" t="s">
        <v>179</v>
      </c>
      <c r="I2632" t="s">
        <v>482</v>
      </c>
    </row>
    <row r="2633" spans="1:9" ht="15" hidden="1" customHeight="1">
      <c r="A2633" s="29">
        <f ca="1">IF(Tanqueos[[#This Row],[PLACA]]="","",IF(Tanqueos[[#This Row],[FECHA]]="",NOW(),Tanqueos[[#This Row],[FECHA]]))</f>
        <v>45883.340210532406</v>
      </c>
      <c r="B2633" s="39" t="s">
        <v>20</v>
      </c>
      <c r="C2633" s="31">
        <v>211353</v>
      </c>
      <c r="D2633" s="56">
        <v>8</v>
      </c>
      <c r="E2633" s="62" t="s">
        <v>509</v>
      </c>
      <c r="G2633">
        <f>_xlfn.XLOOKUP(Tanqueos[[#This Row],[PLACA]],[1]Hoja1!$A:$A,[1]Hoja1!$G:$G,0)</f>
        <v>26</v>
      </c>
      <c r="H2633" t="s">
        <v>255</v>
      </c>
      <c r="I2633" t="s">
        <v>482</v>
      </c>
    </row>
    <row r="2634" spans="1:9" ht="15" hidden="1" customHeight="1">
      <c r="A2634" s="29">
        <f ca="1">IF(Tanqueos[[#This Row],[PLACA]]="","",IF(Tanqueos[[#This Row],[FECHA]]="",NOW(),Tanqueos[[#This Row],[FECHA]]))</f>
        <v>45883.354663425926</v>
      </c>
      <c r="B2634" s="39" t="s">
        <v>396</v>
      </c>
      <c r="C2634" s="31">
        <v>84459</v>
      </c>
      <c r="D2634" s="56">
        <v>10</v>
      </c>
      <c r="G2634">
        <f>_xlfn.XLOOKUP(Tanqueos[[#This Row],[PLACA]],[1]Hoja1!$A:$A,[1]Hoja1!$G:$G,0)</f>
        <v>42.8</v>
      </c>
      <c r="H2634" t="s">
        <v>431</v>
      </c>
      <c r="I2634" t="s">
        <v>482</v>
      </c>
    </row>
    <row r="2635" spans="1:9" ht="15" hidden="1" customHeight="1">
      <c r="A2635" s="29">
        <f ca="1">IF(Tanqueos[[#This Row],[PLACA]]="","",IF(Tanqueos[[#This Row],[FECHA]]="",NOW(),Tanqueos[[#This Row],[FECHA]]))</f>
        <v>45883.379406944441</v>
      </c>
      <c r="B2635" s="39" t="s">
        <v>425</v>
      </c>
      <c r="C2635" s="31">
        <v>93020</v>
      </c>
      <c r="D2635" s="56">
        <v>8</v>
      </c>
      <c r="E2635" s="62" t="s">
        <v>510</v>
      </c>
      <c r="G2635">
        <f>_xlfn.XLOOKUP(Tanqueos[[#This Row],[PLACA]],[1]Hoja1!$A:$A,[1]Hoja1!$G:$G,0)</f>
        <v>33.299999999999997</v>
      </c>
      <c r="H2635" t="s">
        <v>292</v>
      </c>
      <c r="I2635" s="62" t="s">
        <v>482</v>
      </c>
    </row>
    <row r="2636" spans="1:9" ht="15" hidden="1" customHeight="1">
      <c r="A2636" s="29">
        <f ca="1">IF(Tanqueos[[#This Row],[PLACA]]="","",IF(Tanqueos[[#This Row],[FECHA]]="",NOW(),Tanqueos[[#This Row],[FECHA]]))</f>
        <v>45883.389407175928</v>
      </c>
      <c r="B2636" s="39" t="s">
        <v>148</v>
      </c>
      <c r="C2636" s="31">
        <v>205596</v>
      </c>
      <c r="D2636" s="56">
        <v>24</v>
      </c>
      <c r="G2636">
        <f>_xlfn.XLOOKUP(Tanqueos[[#This Row],[PLACA]],[1]Hoja1!$A:$A,[1]Hoja1!$G:$G,0)</f>
        <v>15</v>
      </c>
      <c r="H2636" t="s">
        <v>244</v>
      </c>
      <c r="I2636" t="s">
        <v>482</v>
      </c>
    </row>
    <row r="2637" spans="1:9" ht="15" hidden="1" customHeight="1">
      <c r="A2637" s="29">
        <f ca="1">IF(Tanqueos[[#This Row],[PLACA]]="","",IF(Tanqueos[[#This Row],[FECHA]]="",NOW(),Tanqueos[[#This Row],[FECHA]]))</f>
        <v>45883.391788425928</v>
      </c>
      <c r="B2637" s="39" t="s">
        <v>145</v>
      </c>
      <c r="C2637" s="31">
        <v>214989</v>
      </c>
      <c r="D2637" s="56">
        <v>11</v>
      </c>
      <c r="G2637">
        <f>_xlfn.XLOOKUP(Tanqueos[[#This Row],[PLACA]],[1]Hoja1!$A:$A,[1]Hoja1!$G:$G,0)</f>
        <v>40</v>
      </c>
      <c r="H2637" t="s">
        <v>201</v>
      </c>
      <c r="I2637" s="62" t="s">
        <v>482</v>
      </c>
    </row>
    <row r="2638" spans="1:9" ht="15" hidden="1" customHeight="1">
      <c r="A2638" s="29">
        <f ca="1">IF(Tanqueos[[#This Row],[PLACA]]="","",IF(Tanqueos[[#This Row],[FECHA]]="",NOW(),Tanqueos[[#This Row],[FECHA]]))</f>
        <v>45883.409971759262</v>
      </c>
      <c r="B2638" s="39" t="s">
        <v>70</v>
      </c>
      <c r="C2638" s="31">
        <v>241294</v>
      </c>
      <c r="D2638" s="56">
        <v>6</v>
      </c>
      <c r="E2638" s="62" t="s">
        <v>511</v>
      </c>
      <c r="G2638">
        <f>_xlfn.XLOOKUP(Tanqueos[[#This Row],[PLACA]],[1]Hoja1!$A:$A,[1]Hoja1!$G:$G,0)</f>
        <v>33</v>
      </c>
      <c r="H2638" t="s">
        <v>247</v>
      </c>
      <c r="I2638" t="s">
        <v>482</v>
      </c>
    </row>
    <row r="2639" spans="1:9" ht="15" hidden="1" customHeight="1">
      <c r="A2639" s="29">
        <f ca="1">IF(Tanqueos[[#This Row],[PLACA]]="","",IF(Tanqueos[[#This Row],[FECHA]]="",NOW(),Tanqueos[[#This Row],[FECHA]]))</f>
        <v>45883.451326388888</v>
      </c>
      <c r="B2639" s="39" t="s">
        <v>66</v>
      </c>
      <c r="C2639" s="31">
        <v>201031</v>
      </c>
      <c r="D2639" s="56">
        <v>10</v>
      </c>
      <c r="E2639" s="62" t="s">
        <v>512</v>
      </c>
      <c r="G2639">
        <f>_xlfn.XLOOKUP(Tanqueos[[#This Row],[PLACA]],[1]Hoja1!$A:$A,[1]Hoja1!$G:$G,0)</f>
        <v>33</v>
      </c>
      <c r="H2639" s="11" t="s">
        <v>252</v>
      </c>
      <c r="I2639" t="s">
        <v>482</v>
      </c>
    </row>
    <row r="2640" spans="1:9" ht="15" hidden="1" customHeight="1">
      <c r="A2640" s="29">
        <f ca="1">IF(Tanqueos[[#This Row],[PLACA]]="","",IF(Tanqueos[[#This Row],[FECHA]]="",NOW(),Tanqueos[[#This Row],[FECHA]]))</f>
        <v>45883.453616550927</v>
      </c>
      <c r="B2640" s="39" t="s">
        <v>24</v>
      </c>
      <c r="C2640" s="31">
        <v>105659</v>
      </c>
      <c r="D2640" s="56">
        <v>9.81</v>
      </c>
      <c r="E2640" s="62"/>
      <c r="G2640">
        <f>_xlfn.XLOOKUP(Tanqueos[[#This Row],[PLACA]],[1]Hoja1!$A:$A,[1]Hoja1!$G:$G,0)</f>
        <v>33</v>
      </c>
      <c r="H2640" t="s">
        <v>250</v>
      </c>
      <c r="I2640" t="s">
        <v>482</v>
      </c>
    </row>
    <row r="2641" spans="1:9" ht="15" hidden="1" customHeight="1">
      <c r="A2641" s="29">
        <f ca="1">IF(Tanqueos[[#This Row],[PLACA]]="","",IF(Tanqueos[[#This Row],[FECHA]]="",NOW(),Tanqueos[[#This Row],[FECHA]]))</f>
        <v>45883.475031828704</v>
      </c>
      <c r="B2641" s="39" t="s">
        <v>461</v>
      </c>
      <c r="C2641" s="31">
        <v>463536</v>
      </c>
      <c r="D2641" s="56">
        <v>25</v>
      </c>
      <c r="E2641" s="62" t="s">
        <v>513</v>
      </c>
      <c r="G2641">
        <f>_xlfn.XLOOKUP(Tanqueos[[#This Row],[PLACA]],[1]Hoja1!$A:$A,[1]Hoja1!$G:$G,0)</f>
        <v>19</v>
      </c>
      <c r="H2641" t="s">
        <v>349</v>
      </c>
      <c r="I2641" t="s">
        <v>482</v>
      </c>
    </row>
    <row r="2642" spans="1:9" ht="15" hidden="1" customHeight="1">
      <c r="A2642" s="29">
        <f ca="1">IF(Tanqueos[[#This Row],[PLACA]]="","",IF(Tanqueos[[#This Row],[FECHA]]="",NOW(),Tanqueos[[#This Row],[FECHA]]))</f>
        <v>45883.48452337963</v>
      </c>
      <c r="B2642" s="39" t="s">
        <v>45</v>
      </c>
      <c r="C2642" s="31">
        <v>170800</v>
      </c>
      <c r="D2642" s="56">
        <v>5.58</v>
      </c>
      <c r="G2642">
        <f>_xlfn.XLOOKUP(Tanqueos[[#This Row],[PLACA]],[1]Hoja1!$A:$A,[1]Hoja1!$G:$G,0)</f>
        <v>29</v>
      </c>
      <c r="H2642" t="s">
        <v>197</v>
      </c>
      <c r="I2642" t="s">
        <v>482</v>
      </c>
    </row>
    <row r="2643" spans="1:9" ht="15" hidden="1" customHeight="1">
      <c r="A2643" s="29">
        <f ca="1">IF(Tanqueos[[#This Row],[PLACA]]="","",IF(Tanqueos[[#This Row],[FECHA]]="",NOW(),Tanqueos[[#This Row],[FECHA]]))</f>
        <v>45883.519509259262</v>
      </c>
      <c r="B2643" s="39" t="s">
        <v>21</v>
      </c>
      <c r="C2643" s="31">
        <v>70906</v>
      </c>
      <c r="D2643" s="56">
        <v>11</v>
      </c>
      <c r="G2643">
        <f>_xlfn.XLOOKUP(Tanqueos[[#This Row],[PLACA]],[1]Hoja1!$A:$A,[1]Hoja1!$G:$G,0)</f>
        <v>33</v>
      </c>
      <c r="H2643" t="s">
        <v>193</v>
      </c>
      <c r="I2643" t="s">
        <v>482</v>
      </c>
    </row>
    <row r="2644" spans="1:9" ht="15" hidden="1" customHeight="1">
      <c r="A2644" s="29">
        <f ca="1">IF(Tanqueos[[#This Row],[PLACA]]="","",IF(Tanqueos[[#This Row],[FECHA]]="",NOW(),Tanqueos[[#This Row],[FECHA]]))</f>
        <v>45883.522288888889</v>
      </c>
      <c r="B2644" s="39" t="s">
        <v>441</v>
      </c>
      <c r="C2644" s="31">
        <v>220198</v>
      </c>
      <c r="D2644" s="56">
        <v>14.59</v>
      </c>
      <c r="G2644">
        <f>_xlfn.XLOOKUP(Tanqueos[[#This Row],[PLACA]],[1]Hoja1!$A:$A,[1]Hoja1!$G:$G,0)</f>
        <v>17.850000000000001</v>
      </c>
      <c r="H2644" t="s">
        <v>300</v>
      </c>
      <c r="I2644" t="s">
        <v>482</v>
      </c>
    </row>
    <row r="2645" spans="1:9" ht="15" hidden="1" customHeight="1">
      <c r="A2645" s="29">
        <f ca="1">IF(Tanqueos[[#This Row],[PLACA]]="","",IF(Tanqueos[[#This Row],[FECHA]]="",NOW(),Tanqueos[[#This Row],[FECHA]]))</f>
        <v>45883.536662962964</v>
      </c>
      <c r="B2645" s="39" t="s">
        <v>35</v>
      </c>
      <c r="C2645" s="31">
        <v>68947</v>
      </c>
      <c r="D2645" s="56">
        <v>9</v>
      </c>
      <c r="G2645">
        <f>_xlfn.XLOOKUP(Tanqueos[[#This Row],[PLACA]],[1]Hoja1!$A:$A,[1]Hoja1!$G:$G,0)</f>
        <v>35</v>
      </c>
      <c r="H2645" t="s">
        <v>240</v>
      </c>
      <c r="I2645" s="62" t="s">
        <v>482</v>
      </c>
    </row>
    <row r="2646" spans="1:9" ht="15" hidden="1" customHeight="1">
      <c r="A2646" s="29">
        <f ca="1">IF(Tanqueos[[#This Row],[PLACA]]="","",IF(Tanqueos[[#This Row],[FECHA]]="",NOW(),Tanqueos[[#This Row],[FECHA]]))</f>
        <v>45883.543616898147</v>
      </c>
      <c r="B2646" s="39" t="s">
        <v>20</v>
      </c>
      <c r="C2646" s="31">
        <v>211474</v>
      </c>
      <c r="D2646" s="56">
        <v>10</v>
      </c>
      <c r="E2646" s="62" t="s">
        <v>514</v>
      </c>
      <c r="G2646">
        <f>_xlfn.XLOOKUP(Tanqueos[[#This Row],[PLACA]],[1]Hoja1!$A:$A,[1]Hoja1!$G:$G,0)</f>
        <v>26</v>
      </c>
      <c r="H2646" t="s">
        <v>255</v>
      </c>
      <c r="I2646" t="s">
        <v>482</v>
      </c>
    </row>
    <row r="2647" spans="1:9" ht="15" hidden="1" customHeight="1">
      <c r="A2647" s="29">
        <f ca="1">IF(Tanqueos[[#This Row],[PLACA]]="","",IF(Tanqueos[[#This Row],[FECHA]]="",NOW(),Tanqueos[[#This Row],[FECHA]]))</f>
        <v>45883.546173842595</v>
      </c>
      <c r="B2647" s="39" t="s">
        <v>44</v>
      </c>
      <c r="C2647" s="31">
        <v>8953</v>
      </c>
      <c r="D2647" s="56">
        <v>10</v>
      </c>
      <c r="E2647" s="62" t="s">
        <v>515</v>
      </c>
      <c r="G2647">
        <f>_xlfn.XLOOKUP(Tanqueos[[#This Row],[PLACA]],[1]Hoja1!$A:$A,[1]Hoja1!$G:$G,0)</f>
        <v>35</v>
      </c>
      <c r="H2647" t="s">
        <v>189</v>
      </c>
      <c r="I2647" s="62" t="s">
        <v>482</v>
      </c>
    </row>
    <row r="2648" spans="1:9" ht="15" hidden="1" customHeight="1">
      <c r="A2648" s="29">
        <f ca="1">IF(Tanqueos[[#This Row],[PLACA]]="","",IF(Tanqueos[[#This Row],[FECHA]]="",NOW(),Tanqueos[[#This Row],[FECHA]]))</f>
        <v>45883.592234027776</v>
      </c>
      <c r="B2648" s="39" t="s">
        <v>39</v>
      </c>
      <c r="C2648" s="31">
        <v>47274</v>
      </c>
      <c r="D2648" s="56">
        <v>8</v>
      </c>
      <c r="E2648" t="s">
        <v>516</v>
      </c>
      <c r="G2648">
        <f>_xlfn.XLOOKUP(Tanqueos[[#This Row],[PLACA]],[1]Hoja1!$A:$A,[1]Hoja1!$G:$G,0)</f>
        <v>35</v>
      </c>
      <c r="H2648" t="s">
        <v>198</v>
      </c>
      <c r="I2648" t="s">
        <v>467</v>
      </c>
    </row>
    <row r="2649" spans="1:9" ht="15" hidden="1" customHeight="1">
      <c r="A2649" s="29">
        <f ca="1">IF(Tanqueos[[#This Row],[PLACA]]="","",IF(Tanqueos[[#This Row],[FECHA]]="",NOW(),Tanqueos[[#This Row],[FECHA]]))</f>
        <v>45883.60859733796</v>
      </c>
      <c r="B2649" s="39" t="s">
        <v>38</v>
      </c>
      <c r="C2649" s="31">
        <v>460301</v>
      </c>
      <c r="D2649" s="56">
        <v>27</v>
      </c>
      <c r="G2649">
        <f>_xlfn.XLOOKUP(Tanqueos[[#This Row],[PLACA]],[1]Hoja1!$A:$A,[1]Hoja1!$G:$G,0)</f>
        <v>15</v>
      </c>
      <c r="H2649" t="s">
        <v>181</v>
      </c>
      <c r="I2649" t="s">
        <v>467</v>
      </c>
    </row>
    <row r="2650" spans="1:9" ht="15" hidden="1" customHeight="1">
      <c r="A2650" s="29">
        <f ca="1">IF(Tanqueos[[#This Row],[PLACA]]="","",IF(Tanqueos[[#This Row],[FECHA]]="",NOW(),Tanqueos[[#This Row],[FECHA]]))</f>
        <v>45883.609693171296</v>
      </c>
      <c r="B2650" s="39" t="s">
        <v>26</v>
      </c>
      <c r="C2650" s="31">
        <v>635094</v>
      </c>
      <c r="D2650" s="56">
        <v>8</v>
      </c>
      <c r="G2650">
        <f>_xlfn.XLOOKUP(Tanqueos[[#This Row],[PLACA]],[1]Hoja1!$A:$A,[1]Hoja1!$G:$G,0)</f>
        <v>17</v>
      </c>
      <c r="H2650" t="s">
        <v>228</v>
      </c>
      <c r="I2650" t="s">
        <v>467</v>
      </c>
    </row>
    <row r="2651" spans="1:9" ht="15" hidden="1" customHeight="1">
      <c r="A2651" s="29">
        <f ca="1">IF(Tanqueos[[#This Row],[PLACA]]="","",IF(Tanqueos[[#This Row],[FECHA]]="",NOW(),Tanqueos[[#This Row],[FECHA]]))</f>
        <v>45883.623528472221</v>
      </c>
      <c r="B2651" s="39" t="s">
        <v>36</v>
      </c>
      <c r="C2651" s="31">
        <v>99177</v>
      </c>
      <c r="D2651" s="56">
        <v>6</v>
      </c>
      <c r="E2651" t="s">
        <v>517</v>
      </c>
      <c r="G2651">
        <f>_xlfn.XLOOKUP(Tanqueos[[#This Row],[PLACA]],[1]Hoja1!$A:$A,[1]Hoja1!$G:$G,0)</f>
        <v>32</v>
      </c>
      <c r="H2651" t="s">
        <v>194</v>
      </c>
      <c r="I2651" t="s">
        <v>467</v>
      </c>
    </row>
    <row r="2652" spans="1:9" ht="15" hidden="1" customHeight="1">
      <c r="A2652" s="29">
        <f ca="1">IF(Tanqueos[[#This Row],[PLACA]]="","",IF(Tanqueos[[#This Row],[FECHA]]="",NOW(),Tanqueos[[#This Row],[FECHA]]))</f>
        <v>45883.639302083335</v>
      </c>
      <c r="B2652" s="39" t="s">
        <v>18</v>
      </c>
      <c r="C2652" s="31">
        <v>170785</v>
      </c>
      <c r="D2652" s="56">
        <v>7</v>
      </c>
      <c r="G2652">
        <f>_xlfn.XLOOKUP(Tanqueos[[#This Row],[PLACA]],[1]Hoja1!$A:$A,[1]Hoja1!$G:$G,0)</f>
        <v>42</v>
      </c>
      <c r="H2652" t="s">
        <v>234</v>
      </c>
      <c r="I2652" t="s">
        <v>467</v>
      </c>
    </row>
    <row r="2653" spans="1:9" ht="15" hidden="1" customHeight="1">
      <c r="A2653" s="29">
        <f ca="1">IF(Tanqueos[[#This Row],[PLACA]]="","",IF(Tanqueos[[#This Row],[FECHA]]="",NOW(),Tanqueos[[#This Row],[FECHA]]))</f>
        <v>45883.640807523145</v>
      </c>
      <c r="B2653" s="39" t="s">
        <v>93</v>
      </c>
      <c r="C2653" s="31">
        <v>414003</v>
      </c>
      <c r="D2653" s="56">
        <v>6</v>
      </c>
      <c r="E2653" t="s">
        <v>407</v>
      </c>
      <c r="G2653">
        <f>_xlfn.XLOOKUP(Tanqueos[[#This Row],[PLACA]],[1]Hoja1!$A:$A,[1]Hoja1!$G:$G,0)</f>
        <v>30</v>
      </c>
      <c r="H2653" t="s">
        <v>203</v>
      </c>
      <c r="I2653" t="s">
        <v>467</v>
      </c>
    </row>
    <row r="2654" spans="1:9" ht="15" hidden="1" customHeight="1">
      <c r="A2654" s="29">
        <f ca="1">IF(Tanqueos[[#This Row],[PLACA]]="","",IF(Tanqueos[[#This Row],[FECHA]]="",NOW(),Tanqueos[[#This Row],[FECHA]]))</f>
        <v>45883.64719502315</v>
      </c>
      <c r="B2654" s="39" t="s">
        <v>62</v>
      </c>
      <c r="C2654" s="31">
        <v>210132</v>
      </c>
      <c r="D2654" s="56">
        <v>10</v>
      </c>
      <c r="G2654">
        <f>_xlfn.XLOOKUP(Tanqueos[[#This Row],[PLACA]],[1]Hoja1!$A:$A,[1]Hoja1!$G:$G,0)</f>
        <v>39</v>
      </c>
      <c r="H2654" t="s">
        <v>268</v>
      </c>
      <c r="I2654" t="s">
        <v>467</v>
      </c>
    </row>
    <row r="2655" spans="1:9" ht="15" hidden="1" customHeight="1">
      <c r="A2655" s="29">
        <f ca="1">IF(Tanqueos[[#This Row],[PLACA]]="","",IF(Tanqueos[[#This Row],[FECHA]]="",NOW(),Tanqueos[[#This Row],[FECHA]]))</f>
        <v>45883.661676967589</v>
      </c>
      <c r="B2655" s="39" t="s">
        <v>43</v>
      </c>
      <c r="C2655" s="31">
        <v>21969</v>
      </c>
      <c r="D2655" s="56">
        <v>15</v>
      </c>
      <c r="E2655" t="s">
        <v>518</v>
      </c>
      <c r="G2655">
        <f>_xlfn.XLOOKUP(Tanqueos[[#This Row],[PLACA]],[1]Hoja1!$A:$A,[1]Hoja1!$G:$G,0)</f>
        <v>35</v>
      </c>
      <c r="H2655" t="s">
        <v>266</v>
      </c>
      <c r="I2655" t="s">
        <v>467</v>
      </c>
    </row>
    <row r="2656" spans="1:9" ht="15" hidden="1" customHeight="1">
      <c r="A2656" s="29">
        <f ca="1">IF(Tanqueos[[#This Row],[PLACA]]="","",IF(Tanqueos[[#This Row],[FECHA]]="",NOW(),Tanqueos[[#This Row],[FECHA]]))</f>
        <v>45883.666153819446</v>
      </c>
      <c r="B2656" s="39" t="s">
        <v>8</v>
      </c>
      <c r="C2656" s="31">
        <v>178734</v>
      </c>
      <c r="D2656" s="56">
        <v>9</v>
      </c>
      <c r="G2656">
        <f>_xlfn.XLOOKUP(Tanqueos[[#This Row],[PLACA]],[1]Hoja1!$A:$A,[1]Hoja1!$G:$G,0)</f>
        <v>42</v>
      </c>
      <c r="H2656" t="s">
        <v>251</v>
      </c>
      <c r="I2656" t="s">
        <v>467</v>
      </c>
    </row>
    <row r="2657" spans="1:9" ht="15" hidden="1" customHeight="1">
      <c r="A2657" s="29">
        <f ca="1">IF(Tanqueos[[#This Row],[PLACA]]="","",IF(Tanqueos[[#This Row],[FECHA]]="",NOW(),Tanqueos[[#This Row],[FECHA]]))</f>
        <v>45883.67234513889</v>
      </c>
      <c r="B2657" s="39" t="s">
        <v>281</v>
      </c>
      <c r="C2657" s="31">
        <v>69515</v>
      </c>
      <c r="D2657" s="56">
        <v>8</v>
      </c>
      <c r="E2657" t="s">
        <v>519</v>
      </c>
      <c r="G2657">
        <f>_xlfn.XLOOKUP(Tanqueos[[#This Row],[PLACA]],[1]Hoja1!$A:$A,[1]Hoja1!$G:$G,0)</f>
        <v>33</v>
      </c>
      <c r="H2657" t="s">
        <v>382</v>
      </c>
      <c r="I2657" t="s">
        <v>467</v>
      </c>
    </row>
    <row r="2658" spans="1:9" ht="15" hidden="1" customHeight="1">
      <c r="A2658" s="29">
        <f ca="1">IF(Tanqueos[[#This Row],[PLACA]]="","",IF(Tanqueos[[#This Row],[FECHA]]="",NOW(),Tanqueos[[#This Row],[FECHA]]))</f>
        <v>45883.681783680557</v>
      </c>
      <c r="B2658" s="39" t="s">
        <v>72</v>
      </c>
      <c r="C2658" s="31">
        <v>312644</v>
      </c>
      <c r="D2658" s="56">
        <v>28</v>
      </c>
      <c r="G2658">
        <f>_xlfn.XLOOKUP(Tanqueos[[#This Row],[PLACA]],[1]Hoja1!$A:$A,[1]Hoja1!$G:$G,0)</f>
        <v>30</v>
      </c>
      <c r="H2658" t="s">
        <v>205</v>
      </c>
      <c r="I2658" t="s">
        <v>467</v>
      </c>
    </row>
    <row r="2659" spans="1:9" ht="15" customHeight="1">
      <c r="A2659" s="29">
        <f ca="1">IF(Tanqueos[[#This Row],[PLACA]]="","",IF(Tanqueos[[#This Row],[FECHA]]="",NOW(),Tanqueos[[#This Row],[FECHA]]))</f>
        <v>45883.709048495373</v>
      </c>
      <c r="B2659" s="39" t="s">
        <v>49</v>
      </c>
      <c r="C2659" s="31">
        <v>63592</v>
      </c>
      <c r="D2659" s="56">
        <v>11</v>
      </c>
      <c r="G2659">
        <f>_xlfn.XLOOKUP(Tanqueos[[#This Row],[PLACA]],[1]Hoja1!$A:$A,[1]Hoja1!$G:$G,0)</f>
        <v>35</v>
      </c>
      <c r="H2659" t="s">
        <v>301</v>
      </c>
      <c r="I2659" t="s">
        <v>467</v>
      </c>
    </row>
    <row r="2660" spans="1:9" ht="15" hidden="1" customHeight="1">
      <c r="A2660" s="29">
        <f ca="1">IF(Tanqueos[[#This Row],[PLACA]]="","",IF(Tanqueos[[#This Row],[FECHA]]="",NOW(),Tanqueos[[#This Row],[FECHA]]))</f>
        <v>45883.716601504631</v>
      </c>
      <c r="B2660" s="39" t="s">
        <v>53</v>
      </c>
      <c r="C2660" s="31">
        <v>119927</v>
      </c>
      <c r="D2660" s="56">
        <v>20</v>
      </c>
      <c r="E2660" t="s">
        <v>513</v>
      </c>
      <c r="G2660">
        <f>_xlfn.XLOOKUP(Tanqueos[[#This Row],[PLACA]],[1]Hoja1!$A:$A,[1]Hoja1!$G:$G,0)</f>
        <v>20</v>
      </c>
      <c r="H2660" t="s">
        <v>337</v>
      </c>
      <c r="I2660" t="s">
        <v>467</v>
      </c>
    </row>
    <row r="2661" spans="1:9" ht="15" hidden="1" customHeight="1">
      <c r="A2661" s="29">
        <f ca="1">IF(Tanqueos[[#This Row],[PLACA]]="","",IF(Tanqueos[[#This Row],[FECHA]]="",NOW(),Tanqueos[[#This Row],[FECHA]]))</f>
        <v>45883.720386921297</v>
      </c>
      <c r="B2661" s="39" t="s">
        <v>28</v>
      </c>
      <c r="C2661" s="31">
        <v>226963</v>
      </c>
      <c r="D2661" s="56">
        <v>7</v>
      </c>
      <c r="G2661">
        <f>_xlfn.XLOOKUP(Tanqueos[[#This Row],[PLACA]],[1]Hoja1!$A:$A,[1]Hoja1!$G:$G,0)</f>
        <v>43</v>
      </c>
      <c r="H2661" t="s">
        <v>221</v>
      </c>
      <c r="I2661" t="s">
        <v>467</v>
      </c>
    </row>
    <row r="2662" spans="1:9" ht="15" hidden="1" customHeight="1">
      <c r="A2662" s="29">
        <f ca="1">IF(Tanqueos[[#This Row],[PLACA]]="","",IF(Tanqueos[[#This Row],[FECHA]]="",NOW(),Tanqueos[[#This Row],[FECHA]]))</f>
        <v>45883.724874652777</v>
      </c>
      <c r="B2662" s="39" t="s">
        <v>97</v>
      </c>
      <c r="C2662" s="31">
        <v>254555</v>
      </c>
      <c r="D2662" s="56">
        <v>5</v>
      </c>
      <c r="G2662">
        <f>_xlfn.XLOOKUP(Tanqueos[[#This Row],[PLACA]],[1]Hoja1!$A:$A,[1]Hoja1!$G:$G,0)</f>
        <v>28</v>
      </c>
      <c r="H2662" t="s">
        <v>520</v>
      </c>
      <c r="I2662" t="s">
        <v>467</v>
      </c>
    </row>
    <row r="2663" spans="1:9" ht="15" hidden="1" customHeight="1">
      <c r="A2663" s="29">
        <f ca="1">IF(Tanqueos[[#This Row],[PLACA]]="","",IF(Tanqueos[[#This Row],[FECHA]]="",NOW(),Tanqueos[[#This Row],[FECHA]]))</f>
        <v>45883.727930324072</v>
      </c>
      <c r="B2663" s="39" t="s">
        <v>68</v>
      </c>
      <c r="C2663" s="31">
        <v>214079</v>
      </c>
      <c r="D2663" s="56">
        <v>9</v>
      </c>
      <c r="G2663">
        <f>_xlfn.XLOOKUP(Tanqueos[[#This Row],[PLACA]],[1]Hoja1!$A:$A,[1]Hoja1!$G:$G,0)</f>
        <v>33</v>
      </c>
      <c r="H2663" t="s">
        <v>285</v>
      </c>
      <c r="I2663" t="s">
        <v>467</v>
      </c>
    </row>
    <row r="2664" spans="1:9" ht="15" hidden="1" customHeight="1">
      <c r="A2664" s="29">
        <f ca="1">IF(Tanqueos[[#This Row],[PLACA]]="","",IF(Tanqueos[[#This Row],[FECHA]]="",NOW(),Tanqueos[[#This Row],[FECHA]]))</f>
        <v>45883.729264930553</v>
      </c>
      <c r="B2664" s="39" t="s">
        <v>306</v>
      </c>
      <c r="C2664" s="31">
        <v>116215</v>
      </c>
      <c r="D2664" s="56">
        <v>12</v>
      </c>
      <c r="G2664">
        <f>_xlfn.XLOOKUP(Tanqueos[[#This Row],[PLACA]],[1]Hoja1!$A:$A,[1]Hoja1!$G:$G,0)</f>
        <v>33</v>
      </c>
      <c r="H2664" t="s">
        <v>521</v>
      </c>
      <c r="I2664" t="s">
        <v>467</v>
      </c>
    </row>
    <row r="2665" spans="1:9" ht="15" hidden="1" customHeight="1">
      <c r="A2665" s="29">
        <f ca="1">IF(Tanqueos[[#This Row],[PLACA]]="","",IF(Tanqueos[[#This Row],[FECHA]]="",NOW(),Tanqueos[[#This Row],[FECHA]]))</f>
        <v>45883.740282175924</v>
      </c>
      <c r="B2665" s="39" t="s">
        <v>331</v>
      </c>
      <c r="C2665" s="31">
        <v>336456</v>
      </c>
      <c r="D2665" s="56">
        <v>16</v>
      </c>
      <c r="G2665">
        <f>_xlfn.XLOOKUP(Tanqueos[[#This Row],[PLACA]],[1]Hoja1!$A:$A,[1]Hoja1!$G:$G,0)</f>
        <v>19</v>
      </c>
      <c r="H2665" t="s">
        <v>260</v>
      </c>
      <c r="I2665" t="s">
        <v>467</v>
      </c>
    </row>
    <row r="2666" spans="1:9" ht="15" hidden="1" customHeight="1">
      <c r="A2666" s="29">
        <f ca="1">IF(Tanqueos[[#This Row],[PLACA]]="","",IF(Tanqueos[[#This Row],[FECHA]]="",NOW(),Tanqueos[[#This Row],[FECHA]]))</f>
        <v>45883.750165509256</v>
      </c>
      <c r="B2666" s="39" t="s">
        <v>67</v>
      </c>
      <c r="C2666" s="31">
        <v>1006022</v>
      </c>
      <c r="D2666" s="56">
        <v>13</v>
      </c>
      <c r="G2666">
        <f>_xlfn.XLOOKUP(Tanqueos[[#This Row],[PLACA]],[1]Hoja1!$A:$A,[1]Hoja1!$G:$G,0)</f>
        <v>19</v>
      </c>
      <c r="H2666" t="s">
        <v>303</v>
      </c>
      <c r="I2666" t="s">
        <v>467</v>
      </c>
    </row>
    <row r="2667" spans="1:9" ht="15" hidden="1" customHeight="1">
      <c r="A2667" s="29">
        <f ca="1">IF(Tanqueos[[#This Row],[PLACA]]="","",IF(Tanqueos[[#This Row],[FECHA]]="",NOW(),Tanqueos[[#This Row],[FECHA]]))</f>
        <v>45883.75584351852</v>
      </c>
      <c r="B2667" s="39" t="s">
        <v>392</v>
      </c>
      <c r="C2667" s="31">
        <v>46818</v>
      </c>
      <c r="D2667" s="56">
        <v>9</v>
      </c>
      <c r="G2667">
        <f>_xlfn.XLOOKUP(Tanqueos[[#This Row],[PLACA]],[1]Hoja1!$A:$A,[1]Hoja1!$G:$G,0)</f>
        <v>42.8</v>
      </c>
      <c r="H2667" t="s">
        <v>224</v>
      </c>
      <c r="I2667" t="s">
        <v>467</v>
      </c>
    </row>
    <row r="2668" spans="1:9" ht="15" hidden="1" customHeight="1">
      <c r="A2668" s="29">
        <f ca="1">IF(Tanqueos[[#This Row],[PLACA]]="","",IF(Tanqueos[[#This Row],[FECHA]]="",NOW(),Tanqueos[[#This Row],[FECHA]]))</f>
        <v>45883.757803703702</v>
      </c>
      <c r="B2668" s="61" t="s">
        <v>99</v>
      </c>
      <c r="C2668" s="31">
        <v>21437</v>
      </c>
      <c r="D2668" s="56">
        <v>11</v>
      </c>
      <c r="G2668">
        <f>_xlfn.XLOOKUP(Tanqueos[[#This Row],[PLACA]],[1]Hoja1!$A:$A,[1]Hoja1!$G:$G,0)</f>
        <v>32</v>
      </c>
      <c r="H2668" t="s">
        <v>274</v>
      </c>
      <c r="I2668" t="s">
        <v>467</v>
      </c>
    </row>
    <row r="2669" spans="1:9" ht="15" hidden="1" customHeight="1">
      <c r="A2669" s="29">
        <f ca="1">IF(Tanqueos[[#This Row],[PLACA]]="","",IF(Tanqueos[[#This Row],[FECHA]]="",NOW(),Tanqueos[[#This Row],[FECHA]]))</f>
        <v>45883.803125231483</v>
      </c>
      <c r="B2669" s="39" t="s">
        <v>15</v>
      </c>
      <c r="C2669" s="31">
        <v>198175</v>
      </c>
      <c r="D2669" s="56">
        <v>24</v>
      </c>
      <c r="G2669">
        <f>_xlfn.XLOOKUP(Tanqueos[[#This Row],[PLACA]],[1]Hoja1!$A:$A,[1]Hoja1!$G:$G,0)</f>
        <v>16</v>
      </c>
      <c r="H2669" t="s">
        <v>237</v>
      </c>
      <c r="I2669" t="s">
        <v>479</v>
      </c>
    </row>
    <row r="2670" spans="1:9" ht="15" hidden="1" customHeight="1">
      <c r="A2670" s="29">
        <f ca="1">IF(Tanqueos[[#This Row],[PLACA]]="","",IF(Tanqueos[[#This Row],[FECHA]]="",NOW(),Tanqueos[[#This Row],[FECHA]]))</f>
        <v>45883.803125231483</v>
      </c>
      <c r="B2670" s="39" t="s">
        <v>282</v>
      </c>
      <c r="C2670" s="31">
        <v>166254</v>
      </c>
      <c r="D2670" s="56">
        <v>9</v>
      </c>
      <c r="G2670">
        <f>_xlfn.XLOOKUP(Tanqueos[[#This Row],[PLACA]],[1]Hoja1!$A:$A,[1]Hoja1!$G:$G,0)</f>
        <v>38</v>
      </c>
      <c r="H2670" t="s">
        <v>313</v>
      </c>
      <c r="I2670" t="s">
        <v>479</v>
      </c>
    </row>
    <row r="2671" spans="1:9" ht="15" hidden="1" customHeight="1">
      <c r="A2671" s="29">
        <f ca="1">IF(Tanqueos[[#This Row],[PLACA]]="","",IF(Tanqueos[[#This Row],[FECHA]]="",NOW(),Tanqueos[[#This Row],[FECHA]]))</f>
        <v>45883.803125231483</v>
      </c>
      <c r="B2671" s="39" t="s">
        <v>156</v>
      </c>
      <c r="C2671" s="31">
        <v>111616</v>
      </c>
      <c r="D2671" s="56">
        <v>12</v>
      </c>
      <c r="G2671">
        <f>_xlfn.XLOOKUP(Tanqueos[[#This Row],[PLACA]],[1]Hoja1!$A:$A,[1]Hoja1!$G:$G,0)</f>
        <v>35</v>
      </c>
      <c r="H2671" t="s">
        <v>253</v>
      </c>
      <c r="I2671" t="s">
        <v>479</v>
      </c>
    </row>
    <row r="2672" spans="1:9" ht="15" hidden="1" customHeight="1">
      <c r="A2672" s="29">
        <f ca="1">IF(Tanqueos[[#This Row],[PLACA]]="","",IF(Tanqueos[[#This Row],[FECHA]]="",NOW(),Tanqueos[[#This Row],[FECHA]]))</f>
        <v>45883.803125231483</v>
      </c>
      <c r="B2672" s="39" t="s">
        <v>11</v>
      </c>
      <c r="C2672" s="31">
        <v>61800</v>
      </c>
      <c r="D2672" s="56">
        <v>9</v>
      </c>
      <c r="G2672">
        <f>_xlfn.XLOOKUP(Tanqueos[[#This Row],[PLACA]],[1]Hoja1!$A:$A,[1]Hoja1!$G:$G,0)</f>
        <v>35</v>
      </c>
      <c r="H2672" t="s">
        <v>248</v>
      </c>
      <c r="I2672" t="s">
        <v>479</v>
      </c>
    </row>
    <row r="2673" spans="1:9" ht="15" hidden="1" customHeight="1">
      <c r="A2673" s="29">
        <f ca="1">IF(Tanqueos[[#This Row],[PLACA]]="","",IF(Tanqueos[[#This Row],[FECHA]]="",NOW(),Tanqueos[[#This Row],[FECHA]]))</f>
        <v>45883.803125231483</v>
      </c>
      <c r="B2673" s="39" t="s">
        <v>40</v>
      </c>
      <c r="C2673" s="31">
        <v>147627</v>
      </c>
      <c r="D2673" s="56">
        <v>6</v>
      </c>
      <c r="G2673">
        <f>_xlfn.XLOOKUP(Tanqueos[[#This Row],[PLACA]],[1]Hoja1!$A:$A,[1]Hoja1!$G:$G,0)</f>
        <v>33</v>
      </c>
      <c r="H2673" t="s">
        <v>259</v>
      </c>
      <c r="I2673" t="s">
        <v>479</v>
      </c>
    </row>
    <row r="2674" spans="1:9" ht="15" hidden="1" customHeight="1">
      <c r="A2674" s="29">
        <f ca="1">IF(Tanqueos[[#This Row],[PLACA]]="","",IF(Tanqueos[[#This Row],[FECHA]]="",NOW(),Tanqueos[[#This Row],[FECHA]]))</f>
        <v>45883.837572569442</v>
      </c>
      <c r="B2674" s="39" t="s">
        <v>26</v>
      </c>
      <c r="C2674" s="31">
        <v>635227</v>
      </c>
      <c r="D2674" s="56">
        <v>8</v>
      </c>
      <c r="G2674">
        <f>_xlfn.XLOOKUP(Tanqueos[[#This Row],[PLACA]],[1]Hoja1!$A:$A,[1]Hoja1!$G:$G,0)</f>
        <v>17</v>
      </c>
      <c r="H2674" t="s">
        <v>228</v>
      </c>
      <c r="I2674" t="s">
        <v>467</v>
      </c>
    </row>
    <row r="2675" spans="1:9" ht="15" hidden="1" customHeight="1">
      <c r="A2675" s="29">
        <f ca="1">IF(Tanqueos[[#This Row],[PLACA]]="","",IF(Tanqueos[[#This Row],[FECHA]]="",NOW(),Tanqueos[[#This Row],[FECHA]]))</f>
        <v>45883.840613773151</v>
      </c>
      <c r="B2675" s="39" t="s">
        <v>137</v>
      </c>
      <c r="C2675" s="31">
        <v>79717</v>
      </c>
      <c r="D2675" s="56">
        <v>7</v>
      </c>
      <c r="E2675" t="s">
        <v>507</v>
      </c>
      <c r="G2675">
        <f>_xlfn.XLOOKUP(Tanqueos[[#This Row],[PLACA]],[1]Hoja1!$A:$A,[1]Hoja1!$G:$G,0)</f>
        <v>33</v>
      </c>
      <c r="H2675" s="11" t="s">
        <v>262</v>
      </c>
      <c r="I2675" t="s">
        <v>467</v>
      </c>
    </row>
    <row r="2676" spans="1:9" ht="15" hidden="1" customHeight="1">
      <c r="A2676" s="29">
        <f ca="1">IF(Tanqueos[[#This Row],[PLACA]]="","",IF(Tanqueos[[#This Row],[FECHA]]="",NOW(),Tanqueos[[#This Row],[FECHA]]))</f>
        <v>45883.846305787039</v>
      </c>
      <c r="B2676" s="39" t="s">
        <v>461</v>
      </c>
      <c r="C2676" s="31">
        <v>463830</v>
      </c>
      <c r="D2676" s="56">
        <v>17</v>
      </c>
      <c r="E2676" t="s">
        <v>522</v>
      </c>
      <c r="G2676">
        <f>_xlfn.XLOOKUP(Tanqueos[[#This Row],[PLACA]],[1]Hoja1!$A:$A,[1]Hoja1!$G:$G,0)</f>
        <v>19</v>
      </c>
      <c r="H2676" t="s">
        <v>349</v>
      </c>
      <c r="I2676" t="s">
        <v>467</v>
      </c>
    </row>
    <row r="2677" spans="1:9" ht="15" hidden="1" customHeight="1">
      <c r="A2677" s="29">
        <f ca="1">IF(Tanqueos[[#This Row],[PLACA]]="","",IF(Tanqueos[[#This Row],[FECHA]]="",NOW(),Tanqueos[[#This Row],[FECHA]]))</f>
        <v>45883.868873842592</v>
      </c>
      <c r="B2677" s="39" t="s">
        <v>56</v>
      </c>
      <c r="C2677" s="31">
        <v>14107</v>
      </c>
      <c r="D2677" s="56">
        <v>11</v>
      </c>
      <c r="G2677">
        <f>_xlfn.XLOOKUP(Tanqueos[[#This Row],[PLACA]],[1]Hoja1!$A:$A,[1]Hoja1!$G:$G,0)</f>
        <v>33</v>
      </c>
      <c r="H2677" t="s">
        <v>258</v>
      </c>
      <c r="I2677" t="s">
        <v>467</v>
      </c>
    </row>
    <row r="2678" spans="1:9" ht="15" hidden="1" customHeight="1">
      <c r="A2678" s="29">
        <f ca="1">IF(Tanqueos[[#This Row],[PLACA]]="","",IF(Tanqueos[[#This Row],[FECHA]]="",NOW(),Tanqueos[[#This Row],[FECHA]]))</f>
        <v>45883.892273495374</v>
      </c>
      <c r="B2678" s="39" t="s">
        <v>148</v>
      </c>
      <c r="C2678" s="31">
        <v>205904</v>
      </c>
      <c r="D2678" s="56">
        <v>22</v>
      </c>
      <c r="E2678" t="s">
        <v>523</v>
      </c>
      <c r="G2678">
        <f>_xlfn.XLOOKUP(Tanqueos[[#This Row],[PLACA]],[1]Hoja1!$A:$A,[1]Hoja1!$G:$G,0)</f>
        <v>15</v>
      </c>
      <c r="H2678" t="s">
        <v>244</v>
      </c>
      <c r="I2678" t="s">
        <v>467</v>
      </c>
    </row>
    <row r="2679" spans="1:9" ht="15" hidden="1" customHeight="1">
      <c r="A2679" s="29">
        <f ca="1">IF(Tanqueos[[#This Row],[PLACA]]="","",IF(Tanqueos[[#This Row],[FECHA]]="",NOW(),Tanqueos[[#This Row],[FECHA]]))</f>
        <v>45883.907986111109</v>
      </c>
      <c r="B2679" s="39" t="s">
        <v>24</v>
      </c>
      <c r="C2679" s="31">
        <v>106018</v>
      </c>
      <c r="D2679" s="56">
        <v>11</v>
      </c>
      <c r="E2679" t="s">
        <v>506</v>
      </c>
      <c r="G2679">
        <f>_xlfn.XLOOKUP(Tanqueos[[#This Row],[PLACA]],[1]Hoja1!$A:$A,[1]Hoja1!$G:$G,0)</f>
        <v>33</v>
      </c>
      <c r="H2679" t="s">
        <v>189</v>
      </c>
      <c r="I2679" t="s">
        <v>467</v>
      </c>
    </row>
    <row r="2680" spans="1:9" ht="15" hidden="1" customHeight="1">
      <c r="A2680" s="29">
        <f ca="1">IF(Tanqueos[[#This Row],[PLACA]]="","",IF(Tanqueos[[#This Row],[FECHA]]="",NOW(),Tanqueos[[#This Row],[FECHA]]))</f>
        <v>45884.305665856482</v>
      </c>
      <c r="B2680" s="39" t="s">
        <v>120</v>
      </c>
      <c r="C2680" s="31">
        <v>340482</v>
      </c>
      <c r="D2680" s="56">
        <v>16</v>
      </c>
      <c r="G2680">
        <f>_xlfn.XLOOKUP(Tanqueos[[#This Row],[PLACA]],[1]Hoja1!$A:$A,[1]Hoja1!$G:$G,0)</f>
        <v>38</v>
      </c>
      <c r="H2680" s="11" t="s">
        <v>227</v>
      </c>
      <c r="I2680" t="s">
        <v>479</v>
      </c>
    </row>
    <row r="2681" spans="1:9" ht="15" hidden="1" customHeight="1">
      <c r="A2681" s="29">
        <f ca="1">IF(Tanqueos[[#This Row],[PLACA]]="","",IF(Tanqueos[[#This Row],[FECHA]]="",NOW(),Tanqueos[[#This Row],[FECHA]]))</f>
        <v>45884.252483912038</v>
      </c>
      <c r="B2681" s="39" t="s">
        <v>32</v>
      </c>
      <c r="C2681" s="31">
        <v>46490</v>
      </c>
      <c r="D2681" s="56">
        <v>10</v>
      </c>
      <c r="G2681">
        <f>_xlfn.XLOOKUP(Tanqueos[[#This Row],[PLACA]],[1]Hoja1!$A:$A,[1]Hoja1!$G:$G,0)</f>
        <v>30</v>
      </c>
      <c r="H2681" t="s">
        <v>207</v>
      </c>
      <c r="I2681" t="s">
        <v>479</v>
      </c>
    </row>
    <row r="2682" spans="1:9" ht="15" hidden="1" customHeight="1">
      <c r="A2682" s="29">
        <f ca="1">IF(Tanqueos[[#This Row],[PLACA]]="","",IF(Tanqueos[[#This Row],[FECHA]]="",NOW(),Tanqueos[[#This Row],[FECHA]]))</f>
        <v>45884.252577083331</v>
      </c>
      <c r="B2682" s="39" t="s">
        <v>27</v>
      </c>
      <c r="C2682" s="31">
        <v>202876</v>
      </c>
      <c r="D2682" s="56">
        <v>7</v>
      </c>
      <c r="E2682" t="s">
        <v>524</v>
      </c>
      <c r="G2682">
        <f>_xlfn.XLOOKUP(Tanqueos[[#This Row],[PLACA]],[1]Hoja1!$A:$A,[1]Hoja1!$G:$G,0)</f>
        <v>35</v>
      </c>
      <c r="H2682" t="s">
        <v>261</v>
      </c>
      <c r="I2682" t="s">
        <v>482</v>
      </c>
    </row>
    <row r="2683" spans="1:9" ht="15" hidden="1" customHeight="1">
      <c r="A2683" s="29">
        <f ca="1">IF(Tanqueos[[#This Row],[PLACA]]="","",IF(Tanqueos[[#This Row],[FECHA]]="",NOW(),Tanqueos[[#This Row],[FECHA]]))</f>
        <v>45884.254527083336</v>
      </c>
      <c r="B2683" s="39" t="s">
        <v>411</v>
      </c>
      <c r="C2683" s="31">
        <v>176632</v>
      </c>
      <c r="D2683" s="56">
        <v>8</v>
      </c>
      <c r="E2683" t="s">
        <v>525</v>
      </c>
      <c r="G2683">
        <f>_xlfn.XLOOKUP(Tanqueos[[#This Row],[PLACA]],[1]Hoja1!$A:$A,[1]Hoja1!$G:$G,0)</f>
        <v>33.299999999999997</v>
      </c>
      <c r="H2683" t="s">
        <v>434</v>
      </c>
      <c r="I2683" t="s">
        <v>482</v>
      </c>
    </row>
    <row r="2684" spans="1:9" ht="15" hidden="1" customHeight="1">
      <c r="A2684" s="29">
        <f ca="1">IF(Tanqueos[[#This Row],[PLACA]]="","",IF(Tanqueos[[#This Row],[FECHA]]="",NOW(),Tanqueos[[#This Row],[FECHA]]))</f>
        <v>45884.262132175929</v>
      </c>
      <c r="B2684" s="39" t="s">
        <v>53</v>
      </c>
      <c r="C2684" s="31">
        <v>120300</v>
      </c>
      <c r="D2684" s="56">
        <v>20</v>
      </c>
      <c r="E2684" t="s">
        <v>526</v>
      </c>
      <c r="G2684">
        <f>_xlfn.XLOOKUP(Tanqueos[[#This Row],[PLACA]],[1]Hoja1!$A:$A,[1]Hoja1!$G:$G,0)</f>
        <v>20</v>
      </c>
      <c r="H2684" t="s">
        <v>316</v>
      </c>
      <c r="I2684" t="s">
        <v>482</v>
      </c>
    </row>
    <row r="2685" spans="1:9" ht="15" hidden="1" customHeight="1">
      <c r="A2685" s="29">
        <f ca="1">IF(Tanqueos[[#This Row],[PLACA]]="","",IF(Tanqueos[[#This Row],[FECHA]]="",NOW(),Tanqueos[[#This Row],[FECHA]]))</f>
        <v>45884.266728125003</v>
      </c>
      <c r="B2685" s="39" t="s">
        <v>85</v>
      </c>
      <c r="C2685" s="33">
        <v>194484</v>
      </c>
      <c r="D2685" s="56">
        <v>20</v>
      </c>
      <c r="G2685">
        <f>_xlfn.XLOOKUP(Tanqueos[[#This Row],[PLACA]],[1]Hoja1!$A:$A,[1]Hoja1!$G:$G,0)</f>
        <v>33</v>
      </c>
      <c r="H2685" t="s">
        <v>205</v>
      </c>
      <c r="I2685" t="s">
        <v>482</v>
      </c>
    </row>
    <row r="2686" spans="1:9" ht="15" hidden="1" customHeight="1">
      <c r="A2686" s="29">
        <f ca="1">IF(Tanqueos[[#This Row],[PLACA]]="","",IF(Tanqueos[[#This Row],[FECHA]]="",NOW(),Tanqueos[[#This Row],[FECHA]]))</f>
        <v>45884.269499884256</v>
      </c>
      <c r="B2686" s="39" t="s">
        <v>30</v>
      </c>
      <c r="C2686" s="31">
        <v>87519</v>
      </c>
      <c r="D2686" s="56">
        <v>7</v>
      </c>
      <c r="E2686" t="s">
        <v>527</v>
      </c>
      <c r="G2686">
        <f>_xlfn.XLOOKUP(Tanqueos[[#This Row],[PLACA]],[1]Hoja1!$A:$A,[1]Hoja1!$G:$G,0)</f>
        <v>33</v>
      </c>
      <c r="H2686" t="s">
        <v>435</v>
      </c>
      <c r="I2686" t="s">
        <v>482</v>
      </c>
    </row>
    <row r="2687" spans="1:9" ht="15" hidden="1" customHeight="1">
      <c r="A2687" s="29">
        <f ca="1">IF(Tanqueos[[#This Row],[PLACA]]="","",IF(Tanqueos[[#This Row],[FECHA]]="",NOW(),Tanqueos[[#This Row],[FECHA]]))</f>
        <v>45884.305765856479</v>
      </c>
      <c r="B2687" s="39" t="s">
        <v>17</v>
      </c>
      <c r="C2687" s="31">
        <v>655485</v>
      </c>
      <c r="D2687" s="56">
        <v>30</v>
      </c>
      <c r="G2687">
        <f>_xlfn.XLOOKUP(Tanqueos[[#This Row],[PLACA]],[1]Hoja1!$A:$A,[1]Hoja1!$G:$G,0)</f>
        <v>14</v>
      </c>
      <c r="H2687" t="s">
        <v>280</v>
      </c>
      <c r="I2687" t="s">
        <v>479</v>
      </c>
    </row>
    <row r="2688" spans="1:9" ht="15" hidden="1" customHeight="1">
      <c r="A2688" s="29">
        <f ca="1">IF(Tanqueos[[#This Row],[PLACA]]="","",IF(Tanqueos[[#This Row],[FECHA]]="",NOW(),Tanqueos[[#This Row],[FECHA]]))</f>
        <v>45884.311764467595</v>
      </c>
      <c r="B2688" s="39" t="s">
        <v>311</v>
      </c>
      <c r="C2688" s="31">
        <v>120298</v>
      </c>
      <c r="D2688" s="56">
        <v>13</v>
      </c>
      <c r="G2688">
        <f>_xlfn.XLOOKUP(Tanqueos[[#This Row],[PLACA]],[1]Hoja1!$A:$A,[1]Hoja1!$G:$G,0)</f>
        <v>33</v>
      </c>
      <c r="H2688" t="s">
        <v>428</v>
      </c>
      <c r="I2688" t="s">
        <v>482</v>
      </c>
    </row>
    <row r="2689" spans="1:9" ht="15" hidden="1" customHeight="1">
      <c r="A2689" s="29">
        <f ca="1">IF(Tanqueos[[#This Row],[PLACA]]="","",IF(Tanqueos[[#This Row],[FECHA]]="",NOW(),Tanqueos[[#This Row],[FECHA]]))</f>
        <v>45884.332034143517</v>
      </c>
      <c r="B2689" s="39" t="s">
        <v>73</v>
      </c>
      <c r="C2689" s="31">
        <v>179931</v>
      </c>
      <c r="D2689" s="56">
        <v>10</v>
      </c>
      <c r="G2689">
        <f>_xlfn.XLOOKUP(Tanqueos[[#This Row],[PLACA]],[1]Hoja1!$A:$A,[1]Hoja1!$G:$G,0)</f>
        <v>38</v>
      </c>
      <c r="H2689" t="s">
        <v>179</v>
      </c>
      <c r="I2689" t="s">
        <v>482</v>
      </c>
    </row>
    <row r="2690" spans="1:9" ht="15" hidden="1" customHeight="1">
      <c r="A2690" s="29">
        <f ca="1">IF(Tanqueos[[#This Row],[PLACA]]="","",IF(Tanqueos[[#This Row],[FECHA]]="",NOW(),Tanqueos[[#This Row],[FECHA]]))</f>
        <v>45884.335002199077</v>
      </c>
      <c r="B2690" s="39" t="s">
        <v>20</v>
      </c>
      <c r="C2690" s="31">
        <v>211687</v>
      </c>
      <c r="D2690" s="56">
        <v>9</v>
      </c>
      <c r="E2690" t="s">
        <v>528</v>
      </c>
      <c r="G2690">
        <f>_xlfn.XLOOKUP(Tanqueos[[#This Row],[PLACA]],[1]Hoja1!$A:$A,[1]Hoja1!$G:$G,0)</f>
        <v>26</v>
      </c>
      <c r="H2690" t="s">
        <v>255</v>
      </c>
      <c r="I2690" t="s">
        <v>482</v>
      </c>
    </row>
    <row r="2691" spans="1:9" ht="15" hidden="1" customHeight="1">
      <c r="A2691" s="29">
        <f ca="1">IF(Tanqueos[[#This Row],[PLACA]]="","",IF(Tanqueos[[#This Row],[FECHA]]="",NOW(),Tanqueos[[#This Row],[FECHA]]))</f>
        <v>45884.385904976851</v>
      </c>
      <c r="B2691" s="39" t="s">
        <v>70</v>
      </c>
      <c r="C2691" s="31">
        <v>241438</v>
      </c>
      <c r="D2691" s="56">
        <v>10</v>
      </c>
      <c r="E2691" s="62" t="s">
        <v>529</v>
      </c>
      <c r="G2691">
        <f>_xlfn.XLOOKUP(Tanqueos[[#This Row],[PLACA]],[1]Hoja1!$A:$A,[1]Hoja1!$G:$G,0)</f>
        <v>33</v>
      </c>
      <c r="H2691" t="s">
        <v>247</v>
      </c>
      <c r="I2691" t="s">
        <v>482</v>
      </c>
    </row>
    <row r="2692" spans="1:9" ht="15" hidden="1" customHeight="1">
      <c r="A2692" s="29">
        <f ca="1">IF(Tanqueos[[#This Row],[PLACA]]="","",IF(Tanqueos[[#This Row],[FECHA]]="",NOW(),Tanqueos[[#This Row],[FECHA]]))</f>
        <v>45884.394855439816</v>
      </c>
      <c r="B2692" s="39" t="s">
        <v>148</v>
      </c>
      <c r="C2692" s="31">
        <v>206235</v>
      </c>
      <c r="D2692" s="56">
        <v>23</v>
      </c>
      <c r="G2692">
        <f>_xlfn.XLOOKUP(Tanqueos[[#This Row],[PLACA]],[1]Hoja1!$A:$A,[1]Hoja1!$G:$G,0)</f>
        <v>15</v>
      </c>
      <c r="H2692" t="s">
        <v>244</v>
      </c>
      <c r="I2692" t="s">
        <v>479</v>
      </c>
    </row>
    <row r="2693" spans="1:9" ht="15" hidden="1" customHeight="1">
      <c r="A2693" s="29">
        <f ca="1">IF(Tanqueos[[#This Row],[PLACA]]="","",IF(Tanqueos[[#This Row],[FECHA]]="",NOW(),Tanqueos[[#This Row],[FECHA]]))</f>
        <v>45884.407245254632</v>
      </c>
      <c r="B2693" s="39" t="s">
        <v>54</v>
      </c>
      <c r="C2693" s="31">
        <v>10362</v>
      </c>
      <c r="D2693" s="56">
        <v>7</v>
      </c>
      <c r="F2693" s="31"/>
      <c r="G2693">
        <f>_xlfn.XLOOKUP(Tanqueos[[#This Row],[PLACA]],[1]Hoja1!$A:$A,[1]Hoja1!$G:$G,0)</f>
        <v>31</v>
      </c>
      <c r="H2693" s="62" t="s">
        <v>273</v>
      </c>
      <c r="I2693" s="62" t="s">
        <v>482</v>
      </c>
    </row>
    <row r="2694" spans="1:9" ht="15" hidden="1" customHeight="1">
      <c r="A2694" s="29">
        <f ca="1">IF(Tanqueos[[#This Row],[PLACA]]="","",IF(Tanqueos[[#This Row],[FECHA]]="",NOW(),Tanqueos[[#This Row],[FECHA]]))</f>
        <v>45884.408742129628</v>
      </c>
      <c r="B2694" s="39" t="s">
        <v>36</v>
      </c>
      <c r="C2694" s="31">
        <v>99326</v>
      </c>
      <c r="D2694" s="56">
        <v>6</v>
      </c>
      <c r="E2694" s="63" t="s">
        <v>530</v>
      </c>
      <c r="G2694">
        <f>_xlfn.XLOOKUP(Tanqueos[[#This Row],[PLACA]],[1]Hoja1!$A:$A,[1]Hoja1!$G:$G,0)</f>
        <v>32</v>
      </c>
      <c r="H2694" t="s">
        <v>194</v>
      </c>
      <c r="I2694" s="62" t="s">
        <v>482</v>
      </c>
    </row>
    <row r="2695" spans="1:9" ht="15" hidden="1" customHeight="1">
      <c r="A2695" s="29">
        <f ca="1">IF(Tanqueos[[#This Row],[PLACA]]="","",IF(Tanqueos[[#This Row],[FECHA]]="",NOW(),Tanqueos[[#This Row],[FECHA]]))</f>
        <v>45884.428996296294</v>
      </c>
      <c r="B2695" s="39" t="s">
        <v>66</v>
      </c>
      <c r="C2695" s="31">
        <v>201298</v>
      </c>
      <c r="D2695" s="56">
        <v>10</v>
      </c>
      <c r="E2695" s="63" t="s">
        <v>531</v>
      </c>
      <c r="G2695">
        <f>_xlfn.XLOOKUP(Tanqueos[[#This Row],[PLACA]],[1]Hoja1!$A:$A,[1]Hoja1!$G:$G,0)</f>
        <v>33</v>
      </c>
      <c r="H2695" s="11" t="s">
        <v>252</v>
      </c>
      <c r="I2695" t="s">
        <v>482</v>
      </c>
    </row>
    <row r="2696" spans="1:9" ht="15" hidden="1" customHeight="1">
      <c r="A2696" s="29">
        <f ca="1">IF(Tanqueos[[#This Row],[PLACA]]="","",IF(Tanqueos[[#This Row],[FECHA]]="",NOW(),Tanqueos[[#This Row],[FECHA]]))</f>
        <v>45884.475668634259</v>
      </c>
      <c r="B2696" s="39" t="s">
        <v>8</v>
      </c>
      <c r="C2696" s="31">
        <v>179088</v>
      </c>
      <c r="D2696" s="56">
        <v>12</v>
      </c>
      <c r="E2696" s="63" t="s">
        <v>532</v>
      </c>
      <c r="G2696">
        <f>_xlfn.XLOOKUP(Tanqueos[[#This Row],[PLACA]],[1]Hoja1!$A:$A,[1]Hoja1!$G:$G,0)</f>
        <v>42</v>
      </c>
      <c r="H2696" t="s">
        <v>251</v>
      </c>
      <c r="I2696" s="62" t="s">
        <v>482</v>
      </c>
    </row>
    <row r="2697" spans="1:9" ht="15" hidden="1" customHeight="1">
      <c r="A2697" s="29">
        <f ca="1">IF(Tanqueos[[#This Row],[PLACA]]="","",IF(Tanqueos[[#This Row],[FECHA]]="",NOW(),Tanqueos[[#This Row],[FECHA]]))</f>
        <v>45884.477294097225</v>
      </c>
      <c r="B2697" s="39" t="s">
        <v>45</v>
      </c>
      <c r="C2697" s="31">
        <v>170800</v>
      </c>
      <c r="D2697" s="56">
        <v>5.36</v>
      </c>
      <c r="E2697" s="31"/>
      <c r="G2697">
        <f>_xlfn.XLOOKUP(Tanqueos[[#This Row],[PLACA]],[1]Hoja1!$A:$A,[1]Hoja1!$G:$G,0)</f>
        <v>29</v>
      </c>
      <c r="H2697" t="s">
        <v>197</v>
      </c>
      <c r="I2697" t="s">
        <v>482</v>
      </c>
    </row>
    <row r="2698" spans="1:9" ht="15" hidden="1" customHeight="1">
      <c r="A2698" s="29">
        <f ca="1">IF(Tanqueos[[#This Row],[PLACA]]="","",IF(Tanqueos[[#This Row],[FECHA]]="",NOW(),Tanqueos[[#This Row],[FECHA]]))</f>
        <v>45884.491570833336</v>
      </c>
      <c r="B2698" s="39" t="s">
        <v>21</v>
      </c>
      <c r="C2698" s="31">
        <v>71258</v>
      </c>
      <c r="D2698" s="56">
        <v>11.3</v>
      </c>
      <c r="E2698" s="63" t="s">
        <v>533</v>
      </c>
      <c r="G2698">
        <f>_xlfn.XLOOKUP(Tanqueos[[#This Row],[PLACA]],[1]Hoja1!$A:$A,[1]Hoja1!$G:$G,0)</f>
        <v>33</v>
      </c>
      <c r="H2698" t="s">
        <v>193</v>
      </c>
      <c r="I2698" t="s">
        <v>482</v>
      </c>
    </row>
    <row r="2699" spans="1:9" ht="15" hidden="1" customHeight="1">
      <c r="A2699" s="29">
        <f ca="1">IF(Tanqueos[[#This Row],[PLACA]]="","",IF(Tanqueos[[#This Row],[FECHA]]="",NOW(),Tanqueos[[#This Row],[FECHA]]))</f>
        <v>45884.547963773148</v>
      </c>
      <c r="B2699" s="39" t="s">
        <v>114</v>
      </c>
      <c r="C2699" s="31">
        <v>442312</v>
      </c>
      <c r="D2699" s="56">
        <v>22.54</v>
      </c>
      <c r="E2699" s="63" t="s">
        <v>272</v>
      </c>
      <c r="G2699">
        <f>_xlfn.XLOOKUP(Tanqueos[[#This Row],[PLACA]],[1]Hoja1!$A:$A,[1]Hoja1!$G:$G,0)</f>
        <v>33</v>
      </c>
      <c r="H2699" s="62" t="s">
        <v>250</v>
      </c>
      <c r="I2699" t="s">
        <v>482</v>
      </c>
    </row>
    <row r="2700" spans="1:9" ht="15" hidden="1" customHeight="1">
      <c r="A2700" s="29">
        <f ca="1">IF(Tanqueos[[#This Row],[PLACA]]="","",IF(Tanqueos[[#This Row],[FECHA]]="",NOW(),Tanqueos[[#This Row],[FECHA]]))</f>
        <v>45884.564488425924</v>
      </c>
      <c r="B2700" s="39" t="s">
        <v>441</v>
      </c>
      <c r="C2700" s="31">
        <v>220465</v>
      </c>
      <c r="D2700" s="56">
        <v>14.6</v>
      </c>
      <c r="E2700" s="31"/>
      <c r="G2700">
        <f>_xlfn.XLOOKUP(Tanqueos[[#This Row],[PLACA]],[1]Hoja1!$A:$A,[1]Hoja1!$G:$G,0)</f>
        <v>17.850000000000001</v>
      </c>
      <c r="H2700" s="62" t="s">
        <v>300</v>
      </c>
      <c r="I2700" s="62" t="s">
        <v>479</v>
      </c>
    </row>
    <row r="2701" spans="1:9" ht="15" hidden="1" customHeight="1">
      <c r="A2701" s="29">
        <f ca="1">IF(Tanqueos[[#This Row],[PLACA]]="","",IF(Tanqueos[[#This Row],[FECHA]]="",NOW(),Tanqueos[[#This Row],[FECHA]]))</f>
        <v>45884.565803587961</v>
      </c>
      <c r="B2701" s="39" t="s">
        <v>93</v>
      </c>
      <c r="C2701" s="31">
        <v>414166</v>
      </c>
      <c r="D2701" s="56">
        <v>6</v>
      </c>
      <c r="E2701" s="31"/>
      <c r="G2701">
        <f>_xlfn.XLOOKUP(Tanqueos[[#This Row],[PLACA]],[1]Hoja1!$A:$A,[1]Hoja1!$G:$G,0)</f>
        <v>30</v>
      </c>
      <c r="H2701" s="62" t="s">
        <v>203</v>
      </c>
      <c r="I2701" s="62" t="s">
        <v>479</v>
      </c>
    </row>
    <row r="2702" spans="1:9" ht="15" hidden="1" customHeight="1">
      <c r="A2702" s="29">
        <f ca="1">IF(Tanqueos[[#This Row],[PLACA]]="","",IF(Tanqueos[[#This Row],[FECHA]]="",NOW(),Tanqueos[[#This Row],[FECHA]]))</f>
        <v>45884.566523263886</v>
      </c>
      <c r="B2702" s="39" t="s">
        <v>411</v>
      </c>
      <c r="C2702" s="31">
        <v>176777</v>
      </c>
      <c r="D2702" s="56">
        <v>8</v>
      </c>
      <c r="E2702" s="31"/>
      <c r="G2702">
        <f>_xlfn.XLOOKUP(Tanqueos[[#This Row],[PLACA]],[1]Hoja1!$A:$A,[1]Hoja1!$G:$G,0)</f>
        <v>33.299999999999997</v>
      </c>
      <c r="H2702" t="s">
        <v>434</v>
      </c>
      <c r="I2702" s="62" t="s">
        <v>479</v>
      </c>
    </row>
    <row r="2703" spans="1:9" ht="15" hidden="1" customHeight="1">
      <c r="A2703" s="29">
        <f ca="1">IF(Tanqueos[[#This Row],[PLACA]]="","",IF(Tanqueos[[#This Row],[FECHA]]="",NOW(),Tanqueos[[#This Row],[FECHA]]))</f>
        <v>45884.601298379632</v>
      </c>
      <c r="B2703" s="39" t="s">
        <v>26</v>
      </c>
      <c r="C2703" s="31">
        <v>635387</v>
      </c>
      <c r="D2703" s="56">
        <v>9</v>
      </c>
      <c r="E2703" s="31"/>
      <c r="G2703">
        <f>_xlfn.XLOOKUP(Tanqueos[[#This Row],[PLACA]],[1]Hoja1!$A:$A,[1]Hoja1!$G:$G,0)</f>
        <v>17</v>
      </c>
      <c r="H2703" t="s">
        <v>228</v>
      </c>
      <c r="I2703" t="s">
        <v>467</v>
      </c>
    </row>
    <row r="2704" spans="1:9" ht="15" hidden="1" customHeight="1">
      <c r="A2704" s="29">
        <f ca="1">IF(Tanqueos[[#This Row],[PLACA]]="","",IF(Tanqueos[[#This Row],[FECHA]]="",NOW(),Tanqueos[[#This Row],[FECHA]]))</f>
        <v>45884.612055787038</v>
      </c>
      <c r="B2704" s="39" t="s">
        <v>97</v>
      </c>
      <c r="C2704" s="31">
        <v>254677</v>
      </c>
      <c r="D2704" s="56">
        <v>5</v>
      </c>
      <c r="G2704">
        <f>_xlfn.XLOOKUP(Tanqueos[[#This Row],[PLACA]],[1]Hoja1!$A:$A,[1]Hoja1!$G:$G,0)</f>
        <v>28</v>
      </c>
      <c r="H2704" t="s">
        <v>520</v>
      </c>
      <c r="I2704" t="s">
        <v>467</v>
      </c>
    </row>
    <row r="2705" spans="1:9" ht="15" hidden="1" customHeight="1">
      <c r="A2705" s="29">
        <f ca="1">IF(Tanqueos[[#This Row],[PLACA]]="","",IF(Tanqueos[[#This Row],[FECHA]]="",NOW(),Tanqueos[[#This Row],[FECHA]]))</f>
        <v>45884.616393402779</v>
      </c>
      <c r="B2705" s="39" t="s">
        <v>34</v>
      </c>
      <c r="C2705" s="31">
        <v>28511</v>
      </c>
      <c r="D2705" s="56">
        <v>16</v>
      </c>
      <c r="G2705">
        <f>_xlfn.XLOOKUP(Tanqueos[[#This Row],[PLACA]],[1]Hoja1!$A:$A,[1]Hoja1!$G:$G,0)</f>
        <v>38</v>
      </c>
      <c r="H2705" t="s">
        <v>202</v>
      </c>
      <c r="I2705" t="s">
        <v>467</v>
      </c>
    </row>
    <row r="2706" spans="1:9" ht="15" hidden="1" customHeight="1">
      <c r="A2706" s="29">
        <f ca="1">IF(Tanqueos[[#This Row],[PLACA]]="","",IF(Tanqueos[[#This Row],[FECHA]]="",NOW(),Tanqueos[[#This Row],[FECHA]]))</f>
        <v>45884.618104745372</v>
      </c>
      <c r="B2706" s="39" t="s">
        <v>38</v>
      </c>
      <c r="C2706" s="31">
        <v>460760</v>
      </c>
      <c r="D2706" s="56">
        <v>31</v>
      </c>
      <c r="G2706">
        <f>_xlfn.XLOOKUP(Tanqueos[[#This Row],[PLACA]],[1]Hoja1!$A:$A,[1]Hoja1!$G:$G,0)</f>
        <v>15</v>
      </c>
      <c r="H2706" t="s">
        <v>263</v>
      </c>
      <c r="I2706" t="s">
        <v>467</v>
      </c>
    </row>
    <row r="2707" spans="1:9" ht="15" hidden="1" customHeight="1">
      <c r="A2707" s="29">
        <f ca="1">IF(Tanqueos[[#This Row],[PLACA]]="","",IF(Tanqueos[[#This Row],[FECHA]]="",NOW(),Tanqueos[[#This Row],[FECHA]]))</f>
        <v>45884.62767465278</v>
      </c>
      <c r="B2707" s="39" t="s">
        <v>281</v>
      </c>
      <c r="C2707" s="31">
        <v>69873</v>
      </c>
      <c r="D2707" s="56">
        <v>11</v>
      </c>
      <c r="G2707">
        <f>_xlfn.XLOOKUP(Tanqueos[[#This Row],[PLACA]],[1]Hoja1!$A:$A,[1]Hoja1!$G:$G,0)</f>
        <v>33</v>
      </c>
      <c r="H2707" t="s">
        <v>382</v>
      </c>
      <c r="I2707" t="s">
        <v>467</v>
      </c>
    </row>
    <row r="2708" spans="1:9" ht="15" hidden="1" customHeight="1">
      <c r="A2708" s="29">
        <f ca="1">IF(Tanqueos[[#This Row],[PLACA]]="","",IF(Tanqueos[[#This Row],[FECHA]]="",NOW(),Tanqueos[[#This Row],[FECHA]]))</f>
        <v>45884.633909027776</v>
      </c>
      <c r="B2708" s="39" t="s">
        <v>20</v>
      </c>
      <c r="C2708" s="31">
        <v>211811</v>
      </c>
      <c r="D2708" s="56">
        <v>6</v>
      </c>
      <c r="E2708" t="s">
        <v>534</v>
      </c>
      <c r="G2708">
        <f>_xlfn.XLOOKUP(Tanqueos[[#This Row],[PLACA]],[1]Hoja1!$A:$A,[1]Hoja1!$G:$G,0)</f>
        <v>26</v>
      </c>
      <c r="H2708" t="s">
        <v>255</v>
      </c>
      <c r="I2708" t="s">
        <v>467</v>
      </c>
    </row>
    <row r="2709" spans="1:9" ht="15" hidden="1" customHeight="1">
      <c r="A2709" s="29">
        <f ca="1">IF(Tanqueos[[#This Row],[PLACA]]="","",IF(Tanqueos[[#This Row],[FECHA]]="",NOW(),Tanqueos[[#This Row],[FECHA]]))</f>
        <v>45884.655231481483</v>
      </c>
      <c r="B2709" s="39" t="s">
        <v>24</v>
      </c>
      <c r="C2709" s="31">
        <v>106244</v>
      </c>
      <c r="D2709" s="56">
        <v>8</v>
      </c>
      <c r="E2709" t="s">
        <v>535</v>
      </c>
      <c r="G2709">
        <f>_xlfn.XLOOKUP(Tanqueos[[#This Row],[PLACA]],[1]Hoja1!$A:$A,[1]Hoja1!$G:$G,0)</f>
        <v>33</v>
      </c>
      <c r="H2709" t="s">
        <v>536</v>
      </c>
      <c r="I2709" t="s">
        <v>467</v>
      </c>
    </row>
    <row r="2710" spans="1:9" ht="15" hidden="1" customHeight="1">
      <c r="A2710" s="29">
        <f ca="1">IF(Tanqueos[[#This Row],[PLACA]]="","",IF(Tanqueos[[#This Row],[FECHA]]="",NOW(),Tanqueos[[#This Row],[FECHA]]))</f>
        <v>45884.659277662038</v>
      </c>
      <c r="B2710" s="39" t="s">
        <v>18</v>
      </c>
      <c r="C2710" s="31">
        <v>171084</v>
      </c>
      <c r="D2710" s="56">
        <v>8</v>
      </c>
      <c r="G2710">
        <f>_xlfn.XLOOKUP(Tanqueos[[#This Row],[PLACA]],[1]Hoja1!$A:$A,[1]Hoja1!$G:$G,0)</f>
        <v>42</v>
      </c>
      <c r="H2710" t="s">
        <v>234</v>
      </c>
      <c r="I2710" t="s">
        <v>467</v>
      </c>
    </row>
    <row r="2711" spans="1:9" ht="15" hidden="1" customHeight="1">
      <c r="A2711" s="29">
        <f ca="1">IF(Tanqueos[[#This Row],[PLACA]]="","",IF(Tanqueos[[#This Row],[FECHA]]="",NOW(),Tanqueos[[#This Row],[FECHA]]))</f>
        <v>45884.676878935185</v>
      </c>
      <c r="B2711" s="39" t="s">
        <v>396</v>
      </c>
      <c r="C2711" s="31">
        <v>84793</v>
      </c>
      <c r="D2711" s="56">
        <v>8</v>
      </c>
      <c r="G2711">
        <f>_xlfn.XLOOKUP(Tanqueos[[#This Row],[PLACA]],[1]Hoja1!$A:$A,[1]Hoja1!$G:$G,0)</f>
        <v>42.8</v>
      </c>
      <c r="H2711" t="s">
        <v>431</v>
      </c>
      <c r="I2711" t="s">
        <v>467</v>
      </c>
    </row>
    <row r="2712" spans="1:9" ht="15" hidden="1" customHeight="1">
      <c r="A2712" s="29">
        <f ca="1">IF(Tanqueos[[#This Row],[PLACA]]="","",IF(Tanqueos[[#This Row],[FECHA]]="",NOW(),Tanqueos[[#This Row],[FECHA]]))</f>
        <v>45884.68147708333</v>
      </c>
      <c r="B2712" s="39" t="s">
        <v>67</v>
      </c>
      <c r="C2712" s="31">
        <v>1006489</v>
      </c>
      <c r="D2712" s="56">
        <v>25</v>
      </c>
      <c r="G2712">
        <f>_xlfn.XLOOKUP(Tanqueos[[#This Row],[PLACA]],[1]Hoja1!$A:$A,[1]Hoja1!$G:$G,0)</f>
        <v>19</v>
      </c>
      <c r="H2712" t="s">
        <v>303</v>
      </c>
      <c r="I2712" t="s">
        <v>467</v>
      </c>
    </row>
    <row r="2713" spans="1:9" ht="15" hidden="1" customHeight="1">
      <c r="A2713" s="29">
        <f ca="1">IF(Tanqueos[[#This Row],[PLACA]]="","",IF(Tanqueos[[#This Row],[FECHA]]="",NOW(),Tanqueos[[#This Row],[FECHA]]))</f>
        <v>45884.690842824071</v>
      </c>
      <c r="B2713" s="39" t="s">
        <v>184</v>
      </c>
      <c r="C2713" s="31">
        <v>52985</v>
      </c>
      <c r="D2713" s="56">
        <v>8</v>
      </c>
      <c r="G2713">
        <f>_xlfn.XLOOKUP(Tanqueos[[#This Row],[PLACA]],[1]Hoja1!$A:$A,[1]Hoja1!$G:$G,0)</f>
        <v>33</v>
      </c>
      <c r="H2713" t="s">
        <v>537</v>
      </c>
      <c r="I2713" t="s">
        <v>467</v>
      </c>
    </row>
    <row r="2714" spans="1:9" ht="15" hidden="1" customHeight="1">
      <c r="A2714" s="29">
        <f ca="1">IF(Tanqueos[[#This Row],[PLACA]]="","",IF(Tanqueos[[#This Row],[FECHA]]="",NOW(),Tanqueos[[#This Row],[FECHA]]))</f>
        <v>45884.695587268521</v>
      </c>
      <c r="B2714" s="39" t="s">
        <v>53</v>
      </c>
      <c r="C2714" s="31">
        <v>120596</v>
      </c>
      <c r="D2714" s="56">
        <v>16</v>
      </c>
      <c r="E2714" t="s">
        <v>522</v>
      </c>
      <c r="G2714">
        <f>_xlfn.XLOOKUP(Tanqueos[[#This Row],[PLACA]],[1]Hoja1!$A:$A,[1]Hoja1!$G:$G,0)</f>
        <v>20</v>
      </c>
      <c r="H2714" t="s">
        <v>316</v>
      </c>
      <c r="I2714" t="s">
        <v>467</v>
      </c>
    </row>
    <row r="2715" spans="1:9" ht="15" hidden="1" customHeight="1">
      <c r="A2715" s="29">
        <f ca="1">IF(Tanqueos[[#This Row],[PLACA]]="","",IF(Tanqueos[[#This Row],[FECHA]]="",NOW(),Tanqueos[[#This Row],[FECHA]]))</f>
        <v>45884.696753472221</v>
      </c>
      <c r="B2715" s="39" t="s">
        <v>148</v>
      </c>
      <c r="C2715" s="31">
        <v>206394</v>
      </c>
      <c r="D2715" s="56">
        <v>20</v>
      </c>
      <c r="E2715" t="s">
        <v>538</v>
      </c>
      <c r="G2715">
        <f>_xlfn.XLOOKUP(Tanqueos[[#This Row],[PLACA]],[1]Hoja1!$A:$A,[1]Hoja1!$G:$G,0)</f>
        <v>15</v>
      </c>
      <c r="H2715" t="s">
        <v>179</v>
      </c>
      <c r="I2715" t="s">
        <v>467</v>
      </c>
    </row>
    <row r="2716" spans="1:9" ht="15" hidden="1" customHeight="1">
      <c r="A2716" s="29">
        <f ca="1">IF(Tanqueos[[#This Row],[PLACA]]="","",IF(Tanqueos[[#This Row],[FECHA]]="",NOW(),Tanqueos[[#This Row],[FECHA]]))</f>
        <v>45884.699098726851</v>
      </c>
      <c r="B2716" s="39" t="s">
        <v>461</v>
      </c>
      <c r="C2716" s="31">
        <v>464256</v>
      </c>
      <c r="D2716" s="56">
        <v>22</v>
      </c>
      <c r="G2716">
        <f>_xlfn.XLOOKUP(Tanqueos[[#This Row],[PLACA]],[1]Hoja1!$A:$A,[1]Hoja1!$G:$G,0)</f>
        <v>19</v>
      </c>
      <c r="H2716" t="s">
        <v>334</v>
      </c>
      <c r="I2716" t="s">
        <v>467</v>
      </c>
    </row>
    <row r="2717" spans="1:9" ht="15" hidden="1" customHeight="1">
      <c r="A2717" s="29">
        <f ca="1">IF(Tanqueos[[#This Row],[PLACA]]="","",IF(Tanqueos[[#This Row],[FECHA]]="",NOW(),Tanqueos[[#This Row],[FECHA]]))</f>
        <v>45884.708361921294</v>
      </c>
      <c r="B2717" s="39" t="s">
        <v>69</v>
      </c>
      <c r="C2717" s="31">
        <v>10678</v>
      </c>
      <c r="D2717" s="56">
        <v>14</v>
      </c>
      <c r="G2717">
        <f>_xlfn.XLOOKUP(Tanqueos[[#This Row],[PLACA]],[1]Hoja1!$A:$A,[1]Hoja1!$G:$G,0)</f>
        <v>35</v>
      </c>
      <c r="H2717" t="s">
        <v>235</v>
      </c>
      <c r="I2717" t="s">
        <v>479</v>
      </c>
    </row>
    <row r="2718" spans="1:9" ht="15" hidden="1" customHeight="1">
      <c r="A2718" s="29">
        <f ca="1">IF(Tanqueos[[#This Row],[PLACA]]="","",IF(Tanqueos[[#This Row],[FECHA]]="",NOW(),Tanqueos[[#This Row],[FECHA]]))</f>
        <v>45884.713646759257</v>
      </c>
      <c r="B2718" s="39" t="s">
        <v>35</v>
      </c>
      <c r="C2718" s="31">
        <v>69283</v>
      </c>
      <c r="D2718" s="56">
        <v>10</v>
      </c>
      <c r="G2718">
        <f>_xlfn.XLOOKUP(Tanqueos[[#This Row],[PLACA]],[1]Hoja1!$A:$A,[1]Hoja1!$G:$G,0)</f>
        <v>35</v>
      </c>
      <c r="H2718" t="s">
        <v>301</v>
      </c>
      <c r="I2718" t="s">
        <v>467</v>
      </c>
    </row>
    <row r="2719" spans="1:9" ht="15" hidden="1" customHeight="1">
      <c r="A2719" s="29">
        <f ca="1">IF(Tanqueos[[#This Row],[PLACA]]="","",IF(Tanqueos[[#This Row],[FECHA]]="",NOW(),Tanqueos[[#This Row],[FECHA]]))</f>
        <v>45884.725731250001</v>
      </c>
      <c r="B2719" s="39" t="s">
        <v>425</v>
      </c>
      <c r="C2719" s="31">
        <v>93221</v>
      </c>
      <c r="D2719" s="56">
        <v>7</v>
      </c>
      <c r="G2719">
        <f>_xlfn.XLOOKUP(Tanqueos[[#This Row],[PLACA]],[1]Hoja1!$A:$A,[1]Hoja1!$G:$G,0)</f>
        <v>33.299999999999997</v>
      </c>
      <c r="H2719" t="s">
        <v>292</v>
      </c>
      <c r="I2719" t="s">
        <v>467</v>
      </c>
    </row>
    <row r="2720" spans="1:9" ht="15" hidden="1" customHeight="1">
      <c r="A2720" s="29">
        <f ca="1">IF(Tanqueos[[#This Row],[PLACA]]="","",IF(Tanqueos[[#This Row],[FECHA]]="",NOW(),Tanqueos[[#This Row],[FECHA]]))</f>
        <v>45884.726550694446</v>
      </c>
      <c r="B2720" s="39" t="s">
        <v>25</v>
      </c>
      <c r="C2720" s="31">
        <v>243936</v>
      </c>
      <c r="D2720" s="56">
        <v>7</v>
      </c>
      <c r="G2720">
        <f>_xlfn.XLOOKUP(Tanqueos[[#This Row],[PLACA]],[1]Hoja1!$A:$A,[1]Hoja1!$G:$G,0)</f>
        <v>33</v>
      </c>
      <c r="H2720" t="s">
        <v>204</v>
      </c>
      <c r="I2720" t="s">
        <v>467</v>
      </c>
    </row>
    <row r="2721" spans="1:9" ht="15" hidden="1" customHeight="1">
      <c r="A2721" s="29">
        <f ca="1">IF(Tanqueos[[#This Row],[PLACA]]="","",IF(Tanqueos[[#This Row],[FECHA]]="",NOW(),Tanqueos[[#This Row],[FECHA]]))</f>
        <v>45884.730593287037</v>
      </c>
      <c r="B2721" s="39" t="s">
        <v>392</v>
      </c>
      <c r="C2721" s="31">
        <v>47135</v>
      </c>
      <c r="D2721" s="56">
        <v>8</v>
      </c>
      <c r="G2721">
        <f>_xlfn.XLOOKUP(Tanqueos[[#This Row],[PLACA]],[1]Hoja1!$A:$A,[1]Hoja1!$G:$G,0)</f>
        <v>42.8</v>
      </c>
      <c r="H2721" t="s">
        <v>224</v>
      </c>
      <c r="I2721" t="s">
        <v>467</v>
      </c>
    </row>
    <row r="2722" spans="1:9" ht="15" hidden="1" customHeight="1">
      <c r="A2722" s="29">
        <f ca="1">IF(Tanqueos[[#This Row],[PLACA]]="","",IF(Tanqueos[[#This Row],[FECHA]]="",NOW(),Tanqueos[[#This Row],[FECHA]]))</f>
        <v>45884.738178125001</v>
      </c>
      <c r="B2722" s="39" t="s">
        <v>394</v>
      </c>
      <c r="C2722" s="31">
        <v>32687</v>
      </c>
      <c r="D2722" s="56">
        <v>9</v>
      </c>
      <c r="G2722">
        <f>_xlfn.XLOOKUP(Tanqueos[[#This Row],[PLACA]],[1]Hoja1!$A:$A,[1]Hoja1!$G:$G,0)</f>
        <v>38</v>
      </c>
      <c r="H2722" t="s">
        <v>419</v>
      </c>
      <c r="I2722" t="s">
        <v>467</v>
      </c>
    </row>
    <row r="2723" spans="1:9" ht="15" hidden="1" customHeight="1">
      <c r="A2723" s="29">
        <f ca="1">IF(Tanqueos[[#This Row],[PLACA]]="","",IF(Tanqueos[[#This Row],[FECHA]]="",NOW(),Tanqueos[[#This Row],[FECHA]]))</f>
        <v>45884.741524537036</v>
      </c>
      <c r="B2723" s="39" t="s">
        <v>15</v>
      </c>
      <c r="C2723" s="31">
        <v>198748</v>
      </c>
      <c r="D2723" s="56">
        <v>40</v>
      </c>
      <c r="E2723">
        <v>36</v>
      </c>
      <c r="G2723">
        <f>_xlfn.XLOOKUP(Tanqueos[[#This Row],[PLACA]],[1]Hoja1!$A:$A,[1]Hoja1!$G:$G,0)</f>
        <v>16</v>
      </c>
      <c r="H2723" t="s">
        <v>237</v>
      </c>
      <c r="I2723" t="s">
        <v>467</v>
      </c>
    </row>
    <row r="2724" spans="1:9" ht="15" hidden="1" customHeight="1">
      <c r="A2724" s="29">
        <f ca="1">IF(Tanqueos[[#This Row],[PLACA]]="","",IF(Tanqueos[[#This Row],[FECHA]]="",NOW(),Tanqueos[[#This Row],[FECHA]]))</f>
        <v>45884.7429625</v>
      </c>
      <c r="B2724" s="39" t="s">
        <v>12</v>
      </c>
      <c r="C2724" s="31">
        <v>64656</v>
      </c>
      <c r="D2724" s="56">
        <v>7</v>
      </c>
      <c r="G2724">
        <f>_xlfn.XLOOKUP(Tanqueos[[#This Row],[PLACA]],[1]Hoja1!$A:$A,[1]Hoja1!$G:$G,0)</f>
        <v>33</v>
      </c>
      <c r="H2724" t="s">
        <v>415</v>
      </c>
      <c r="I2724" t="s">
        <v>467</v>
      </c>
    </row>
    <row r="2725" spans="1:9" ht="15" hidden="1" customHeight="1">
      <c r="A2725" s="29">
        <f ca="1">IF(Tanqueos[[#This Row],[PLACA]]="","",IF(Tanqueos[[#This Row],[FECHA]]="",NOW(),Tanqueos[[#This Row],[FECHA]]))</f>
        <v>45884.743831597225</v>
      </c>
      <c r="B2725" s="39" t="s">
        <v>40</v>
      </c>
      <c r="C2725" s="31">
        <v>147747</v>
      </c>
      <c r="D2725" s="56">
        <v>6</v>
      </c>
      <c r="E2725" s="31" t="s">
        <v>539</v>
      </c>
      <c r="F2725" s="31"/>
      <c r="G2725">
        <f>_xlfn.XLOOKUP(Tanqueos[[#This Row],[PLACA]],[1]Hoja1!$A:$A,[1]Hoja1!$G:$G,0)</f>
        <v>33</v>
      </c>
      <c r="H2725" t="s">
        <v>259</v>
      </c>
      <c r="I2725" t="s">
        <v>467</v>
      </c>
    </row>
    <row r="2726" spans="1:9" ht="15" hidden="1" customHeight="1">
      <c r="A2726" s="29">
        <f ca="1">IF(Tanqueos[[#This Row],[PLACA]]="","",IF(Tanqueos[[#This Row],[FECHA]]="",NOW(),Tanqueos[[#This Row],[FECHA]]))</f>
        <v>45884.747500115744</v>
      </c>
      <c r="B2726" s="39" t="s">
        <v>65</v>
      </c>
      <c r="C2726" s="31">
        <v>70069</v>
      </c>
      <c r="D2726" s="56">
        <v>14</v>
      </c>
      <c r="G2726">
        <f>_xlfn.XLOOKUP(Tanqueos[[#This Row],[PLACA]],[1]Hoja1!$A:$A,[1]Hoja1!$G:$G,0)</f>
        <v>31</v>
      </c>
      <c r="H2726" t="s">
        <v>466</v>
      </c>
      <c r="I2726" t="s">
        <v>467</v>
      </c>
    </row>
    <row r="2727" spans="1:9" ht="15" hidden="1" customHeight="1">
      <c r="A2727" s="29">
        <f ca="1">IF(Tanqueos[[#This Row],[PLACA]]="","",IF(Tanqueos[[#This Row],[FECHA]]="",NOW(),Tanqueos[[#This Row],[FECHA]]))</f>
        <v>45884.749117129628</v>
      </c>
      <c r="B2727" s="39" t="s">
        <v>282</v>
      </c>
      <c r="C2727" s="31">
        <v>166609</v>
      </c>
      <c r="D2727" s="56">
        <v>10</v>
      </c>
      <c r="G2727">
        <f>_xlfn.XLOOKUP(Tanqueos[[#This Row],[PLACA]],[1]Hoja1!$A:$A,[1]Hoja1!$G:$G,0)</f>
        <v>38</v>
      </c>
      <c r="H2727" t="s">
        <v>313</v>
      </c>
      <c r="I2727" t="s">
        <v>467</v>
      </c>
    </row>
    <row r="2728" spans="1:9" ht="15" hidden="1" customHeight="1">
      <c r="A2728" s="29">
        <f ca="1">IF(Tanqueos[[#This Row],[PLACA]]="","",IF(Tanqueos[[#This Row],[FECHA]]="",NOW(),Tanqueos[[#This Row],[FECHA]]))</f>
        <v>45884.749758564816</v>
      </c>
      <c r="B2728" s="39" t="s">
        <v>331</v>
      </c>
      <c r="C2728" s="31">
        <v>336456</v>
      </c>
      <c r="D2728" s="56">
        <v>16</v>
      </c>
      <c r="G2728">
        <f>_xlfn.XLOOKUP(Tanqueos[[#This Row],[PLACA]],[1]Hoja1!$A:$A,[1]Hoja1!$G:$G,0)</f>
        <v>19</v>
      </c>
      <c r="H2728" t="s">
        <v>260</v>
      </c>
      <c r="I2728" t="s">
        <v>467</v>
      </c>
    </row>
    <row r="2729" spans="1:9" ht="15" customHeight="1">
      <c r="A2729" s="29">
        <f ca="1">IF(Tanqueos[[#This Row],[PLACA]]="","",IF(Tanqueos[[#This Row],[FECHA]]="",NOW(),Tanqueos[[#This Row],[FECHA]]))</f>
        <v>45884.801397800926</v>
      </c>
      <c r="B2729" s="39" t="s">
        <v>49</v>
      </c>
      <c r="C2729" s="31">
        <v>63931</v>
      </c>
      <c r="D2729" s="56">
        <v>11</v>
      </c>
      <c r="G2729">
        <f>_xlfn.XLOOKUP(Tanqueos[[#This Row],[PLACA]],[1]Hoja1!$A:$A,[1]Hoja1!$G:$G,0)</f>
        <v>35</v>
      </c>
      <c r="H2729" t="s">
        <v>239</v>
      </c>
      <c r="I2729" t="s">
        <v>467</v>
      </c>
    </row>
    <row r="2730" spans="1:9" ht="15" hidden="1" customHeight="1">
      <c r="A2730" s="29">
        <v>45885</v>
      </c>
      <c r="B2730" s="39" t="s">
        <v>156</v>
      </c>
      <c r="C2730" s="31">
        <v>111985</v>
      </c>
      <c r="D2730" s="56">
        <v>11</v>
      </c>
      <c r="G2730">
        <f>_xlfn.XLOOKUP(Tanqueos[[#This Row],[PLACA]],[1]Hoja1!$A:$A,[1]Hoja1!$G:$G,0)</f>
        <v>35</v>
      </c>
      <c r="H2730" t="s">
        <v>253</v>
      </c>
      <c r="I2730" t="s">
        <v>479</v>
      </c>
    </row>
    <row r="2731" spans="1:9" ht="15" hidden="1" customHeight="1">
      <c r="A2731" s="29">
        <f ca="1">IF(Tanqueos[[#This Row],[PLACA]]="","",IF(Tanqueos[[#This Row],[FECHA]]="",NOW(),Tanqueos[[#This Row],[FECHA]]))</f>
        <v>45884.818523379632</v>
      </c>
      <c r="B2731" s="39" t="s">
        <v>62</v>
      </c>
      <c r="C2731" s="31">
        <v>210455</v>
      </c>
      <c r="D2731" s="56">
        <v>8</v>
      </c>
      <c r="G2731">
        <f>_xlfn.XLOOKUP(Tanqueos[[#This Row],[PLACA]],[1]Hoja1!$A:$A,[1]Hoja1!$G:$G,0)</f>
        <v>39</v>
      </c>
      <c r="H2731" t="s">
        <v>268</v>
      </c>
      <c r="I2731" t="s">
        <v>467</v>
      </c>
    </row>
    <row r="2732" spans="1:9" ht="15" hidden="1" customHeight="1">
      <c r="A2732" s="29">
        <f ca="1">IF(Tanqueos[[#This Row],[PLACA]]="","",IF(Tanqueos[[#This Row],[FECHA]]="",NOW(),Tanqueos[[#This Row],[FECHA]]))</f>
        <v>45884.823507986112</v>
      </c>
      <c r="B2732" s="39" t="s">
        <v>28</v>
      </c>
      <c r="C2732" s="31">
        <v>227266</v>
      </c>
      <c r="D2732" s="56">
        <v>8</v>
      </c>
      <c r="G2732">
        <f>_xlfn.XLOOKUP(Tanqueos[[#This Row],[PLACA]],[1]Hoja1!$A:$A,[1]Hoja1!$G:$G,0)</f>
        <v>43</v>
      </c>
      <c r="H2732" t="s">
        <v>221</v>
      </c>
      <c r="I2732" t="s">
        <v>467</v>
      </c>
    </row>
    <row r="2733" spans="1:9" ht="15" hidden="1" customHeight="1">
      <c r="A2733" s="29">
        <f ca="1">IF(Tanqueos[[#This Row],[PLACA]]="","",IF(Tanqueos[[#This Row],[FECHA]]="",NOW(),Tanqueos[[#This Row],[FECHA]]))</f>
        <v>45884.843449074076</v>
      </c>
      <c r="B2733" s="39" t="s">
        <v>137</v>
      </c>
      <c r="C2733" s="31">
        <v>79883</v>
      </c>
      <c r="D2733" s="56">
        <v>7</v>
      </c>
      <c r="E2733" t="s">
        <v>507</v>
      </c>
      <c r="G2733">
        <f>_xlfn.XLOOKUP(Tanqueos[[#This Row],[PLACA]],[1]Hoja1!$A:$A,[1]Hoja1!$G:$G,0)</f>
        <v>33</v>
      </c>
      <c r="H2733" s="11" t="s">
        <v>262</v>
      </c>
      <c r="I2733" t="s">
        <v>467</v>
      </c>
    </row>
    <row r="2734" spans="1:9" ht="15" hidden="1" customHeight="1">
      <c r="A2734" s="29">
        <f ca="1">IF(Tanqueos[[#This Row],[PLACA]]="","",IF(Tanqueos[[#This Row],[FECHA]]="",NOW(),Tanqueos[[#This Row],[FECHA]]))</f>
        <v>0</v>
      </c>
      <c r="B2734" s="39" t="s">
        <v>26</v>
      </c>
      <c r="C2734" s="31">
        <v>635539</v>
      </c>
      <c r="D2734" s="56">
        <v>9</v>
      </c>
      <c r="G2734">
        <f>_xlfn.XLOOKUP(Tanqueos[[#This Row],[PLACA]],[1]Hoja1!$A:$A,[1]Hoja1!$G:$G,0)</f>
        <v>17</v>
      </c>
      <c r="H2734" t="s">
        <v>228</v>
      </c>
      <c r="I2734" t="s">
        <v>467</v>
      </c>
    </row>
    <row r="2735" spans="1:9" ht="15" hidden="1" customHeight="1">
      <c r="A2735" s="29">
        <f ca="1">IF(Tanqueos[[#This Row],[PLACA]]="","",IF(Tanqueos[[#This Row],[FECHA]]="",NOW(),Tanqueos[[#This Row],[FECHA]]))</f>
        <v>45885.201516319445</v>
      </c>
      <c r="B2735" s="39" t="s">
        <v>44</v>
      </c>
      <c r="C2735" s="31">
        <v>9319</v>
      </c>
      <c r="D2735" s="56">
        <v>10</v>
      </c>
      <c r="G2735">
        <f>_xlfn.XLOOKUP(Tanqueos[[#This Row],[PLACA]],[1]Hoja1!$A:$A,[1]Hoja1!$G:$G,0)</f>
        <v>35</v>
      </c>
      <c r="H2735" t="s">
        <v>189</v>
      </c>
      <c r="I2735" t="s">
        <v>467</v>
      </c>
    </row>
    <row r="2736" spans="1:9" ht="15" hidden="1" customHeight="1">
      <c r="A2736" s="29">
        <f ca="1">IF(Tanqueos[[#This Row],[PLACA]]="","",IF(Tanqueos[[#This Row],[FECHA]]="",NOW(),Tanqueos[[#This Row],[FECHA]]))</f>
        <v>45885.20433148148</v>
      </c>
      <c r="B2736" s="39" t="s">
        <v>17</v>
      </c>
      <c r="C2736" s="31">
        <v>655780</v>
      </c>
      <c r="D2736" s="56">
        <v>21</v>
      </c>
      <c r="G2736">
        <f>_xlfn.XLOOKUP(Tanqueos[[#This Row],[PLACA]],[1]Hoja1!$A:$A,[1]Hoja1!$G:$G,0)</f>
        <v>14</v>
      </c>
      <c r="H2736" t="s">
        <v>280</v>
      </c>
      <c r="I2736" t="s">
        <v>467</v>
      </c>
    </row>
    <row r="2737" spans="1:9" ht="15" hidden="1" customHeight="1">
      <c r="A2737" s="29">
        <f ca="1">IF(Tanqueos[[#This Row],[PLACA]]="","",IF(Tanqueos[[#This Row],[FECHA]]="",NOW(),Tanqueos[[#This Row],[FECHA]]))</f>
        <v>45885.248533217593</v>
      </c>
      <c r="B2737" s="39" t="s">
        <v>72</v>
      </c>
      <c r="C2737" s="31">
        <v>313413</v>
      </c>
      <c r="D2737" s="56">
        <v>26</v>
      </c>
      <c r="G2737">
        <f>_xlfn.XLOOKUP(Tanqueos[[#This Row],[PLACA]],[1]Hoja1!$A:$A,[1]Hoja1!$G:$G,0)</f>
        <v>30</v>
      </c>
      <c r="H2737" s="11" t="s">
        <v>243</v>
      </c>
      <c r="I2737" t="s">
        <v>467</v>
      </c>
    </row>
    <row r="2738" spans="1:9" ht="15" hidden="1" customHeight="1">
      <c r="A2738" s="29">
        <f ca="1">IF(Tanqueos[[#This Row],[PLACA]]="","",IF(Tanqueos[[#This Row],[FECHA]]="",NOW(),Tanqueos[[#This Row],[FECHA]]))</f>
        <v>45885.256396180557</v>
      </c>
      <c r="B2738" s="39" t="s">
        <v>18</v>
      </c>
      <c r="C2738" s="31">
        <v>171420</v>
      </c>
      <c r="D2738" s="56">
        <v>8</v>
      </c>
      <c r="G2738">
        <f>_xlfn.XLOOKUP(Tanqueos[[#This Row],[PLACA]],[1]Hoja1!$A:$A,[1]Hoja1!$G:$G,0)</f>
        <v>42</v>
      </c>
      <c r="H2738" t="s">
        <v>234</v>
      </c>
      <c r="I2738" t="s">
        <v>467</v>
      </c>
    </row>
    <row r="2739" spans="1:9" ht="15" hidden="1" customHeight="1">
      <c r="A2739" s="29">
        <f ca="1">IF(Tanqueos[[#This Row],[PLACA]]="","",IF(Tanqueos[[#This Row],[FECHA]]="",NOW(),Tanqueos[[#This Row],[FECHA]]))</f>
        <v>45885.290177199073</v>
      </c>
      <c r="B2739" s="39" t="s">
        <v>8</v>
      </c>
      <c r="C2739" s="31">
        <v>179307</v>
      </c>
      <c r="D2739" s="56">
        <v>7</v>
      </c>
      <c r="E2739" t="s">
        <v>407</v>
      </c>
      <c r="G2739">
        <f>_xlfn.XLOOKUP(Tanqueos[[#This Row],[PLACA]],[1]Hoja1!$A:$A,[1]Hoja1!$G:$G,0)</f>
        <v>42</v>
      </c>
      <c r="H2739" t="s">
        <v>251</v>
      </c>
      <c r="I2739" t="s">
        <v>467</v>
      </c>
    </row>
    <row r="2740" spans="1:9" ht="15" hidden="1" customHeight="1">
      <c r="A2740" s="29">
        <f ca="1">IF(Tanqueos[[#This Row],[PLACA]]="","",IF(Tanqueos[[#This Row],[FECHA]]="",NOW(),Tanqueos[[#This Row],[FECHA]]))</f>
        <v>45885.359408449076</v>
      </c>
      <c r="B2740" s="39" t="s">
        <v>68</v>
      </c>
      <c r="C2740" s="31">
        <v>214201</v>
      </c>
      <c r="D2740" s="56">
        <v>10</v>
      </c>
      <c r="G2740">
        <f>_xlfn.XLOOKUP(Tanqueos[[#This Row],[PLACA]],[1]Hoja1!$A:$A,[1]Hoja1!$G:$G,0)</f>
        <v>33</v>
      </c>
      <c r="H2740" t="s">
        <v>537</v>
      </c>
      <c r="I2740" t="s">
        <v>467</v>
      </c>
    </row>
    <row r="2741" spans="1:9" ht="15" hidden="1" customHeight="1">
      <c r="A2741" s="29">
        <f ca="1">IF(Tanqueos[[#This Row],[PLACA]]="","",IF(Tanqueos[[#This Row],[FECHA]]="",NOW(),Tanqueos[[#This Row],[FECHA]]))</f>
        <v>45885.372345717595</v>
      </c>
      <c r="B2741" s="65" t="s">
        <v>11</v>
      </c>
      <c r="C2741" s="31">
        <v>61971</v>
      </c>
      <c r="D2741" s="56">
        <v>8</v>
      </c>
      <c r="E2741" t="s">
        <v>540</v>
      </c>
      <c r="G2741">
        <f>_xlfn.XLOOKUP(Tanqueos[[#This Row],[PLACA]],[1]Hoja1!$A:$A,[1]Hoja1!$G:$G,0)</f>
        <v>35</v>
      </c>
      <c r="H2741" t="s">
        <v>434</v>
      </c>
      <c r="I2741" t="s">
        <v>467</v>
      </c>
    </row>
    <row r="2742" spans="1:9" ht="15" hidden="1" customHeight="1">
      <c r="A2742" s="29">
        <f ca="1">IF(Tanqueos[[#This Row],[PLACA]]="","",IF(Tanqueos[[#This Row],[FECHA]]="",NOW(),Tanqueos[[#This Row],[FECHA]]))</f>
        <v>45885.381894675927</v>
      </c>
      <c r="B2742" s="39" t="s">
        <v>32</v>
      </c>
      <c r="C2742" s="31">
        <v>46767</v>
      </c>
      <c r="D2742" s="56">
        <v>10</v>
      </c>
      <c r="G2742">
        <f>_xlfn.XLOOKUP(Tanqueos[[#This Row],[PLACA]],[1]Hoja1!$A:$A,[1]Hoja1!$G:$G,0)</f>
        <v>30</v>
      </c>
      <c r="H2742" t="s">
        <v>207</v>
      </c>
      <c r="I2742" t="s">
        <v>467</v>
      </c>
    </row>
    <row r="2743" spans="1:9" ht="15" hidden="1" customHeight="1">
      <c r="A2743" s="29">
        <f ca="1">IF(Tanqueos[[#This Row],[PLACA]]="","",IF(Tanqueos[[#This Row],[FECHA]]="",NOW(),Tanqueos[[#This Row],[FECHA]]))</f>
        <v>45885.453262152776</v>
      </c>
      <c r="B2743" s="39" t="s">
        <v>145</v>
      </c>
      <c r="C2743" s="31">
        <v>215506</v>
      </c>
      <c r="D2743" s="56">
        <v>13</v>
      </c>
      <c r="E2743" t="s">
        <v>541</v>
      </c>
      <c r="G2743">
        <f>_xlfn.XLOOKUP(Tanqueos[[#This Row],[PLACA]],[1]Hoja1!$A:$A,[1]Hoja1!$G:$G,0)</f>
        <v>40</v>
      </c>
      <c r="H2743" t="s">
        <v>201</v>
      </c>
      <c r="I2743" t="s">
        <v>467</v>
      </c>
    </row>
    <row r="2744" spans="1:9" ht="15" hidden="1" customHeight="1">
      <c r="A2744" s="29">
        <f ca="1">IF(Tanqueos[[#This Row],[PLACA]]="","",IF(Tanqueos[[#This Row],[FECHA]]="",NOW(),Tanqueos[[#This Row],[FECHA]]))</f>
        <v>45885.460308796297</v>
      </c>
      <c r="B2744" s="39" t="s">
        <v>38</v>
      </c>
      <c r="C2744" s="31">
        <v>460922</v>
      </c>
      <c r="D2744" s="56">
        <v>11</v>
      </c>
      <c r="G2744">
        <f>_xlfn.XLOOKUP(Tanqueos[[#This Row],[PLACA]],[1]Hoja1!$A:$A,[1]Hoja1!$G:$G,0)</f>
        <v>15</v>
      </c>
      <c r="H2744" t="s">
        <v>263</v>
      </c>
      <c r="I2744" t="s">
        <v>467</v>
      </c>
    </row>
    <row r="2745" spans="1:9" ht="15" hidden="1" customHeight="1">
      <c r="A2745" s="29">
        <f ca="1">IF(Tanqueos[[#This Row],[PLACA]]="","",IF(Tanqueos[[#This Row],[FECHA]]="",NOW(),Tanqueos[[#This Row],[FECHA]]))</f>
        <v>45885.464677314812</v>
      </c>
      <c r="B2745" s="39" t="s">
        <v>45</v>
      </c>
      <c r="C2745" s="31">
        <v>170800</v>
      </c>
      <c r="D2745" s="56">
        <v>10</v>
      </c>
      <c r="G2745">
        <f>_xlfn.XLOOKUP(Tanqueos[[#This Row],[PLACA]],[1]Hoja1!$A:$A,[1]Hoja1!$G:$G,0)</f>
        <v>29</v>
      </c>
      <c r="H2745" t="s">
        <v>197</v>
      </c>
      <c r="I2745" t="s">
        <v>467</v>
      </c>
    </row>
    <row r="2746" spans="1:9" ht="15" hidden="1" customHeight="1">
      <c r="A2746" s="29">
        <f ca="1">IF(Tanqueos[[#This Row],[PLACA]]="","",IF(Tanqueos[[#This Row],[FECHA]]="",NOW(),Tanqueos[[#This Row],[FECHA]]))</f>
        <v>45885.543036689814</v>
      </c>
      <c r="B2746" s="39" t="s">
        <v>36</v>
      </c>
      <c r="C2746" s="31">
        <v>99477</v>
      </c>
      <c r="D2746" s="56">
        <v>6</v>
      </c>
      <c r="E2746" t="s">
        <v>504</v>
      </c>
      <c r="G2746">
        <f>_xlfn.XLOOKUP(Tanqueos[[#This Row],[PLACA]],[1]Hoja1!$A:$A,[1]Hoja1!$G:$G,0)</f>
        <v>32</v>
      </c>
      <c r="H2746" t="s">
        <v>194</v>
      </c>
      <c r="I2746" t="s">
        <v>467</v>
      </c>
    </row>
    <row r="2747" spans="1:9" ht="15" hidden="1" customHeight="1">
      <c r="A2747" s="29">
        <f ca="1">IF(Tanqueos[[#This Row],[PLACA]]="","",IF(Tanqueos[[#This Row],[FECHA]]="",NOW(),Tanqueos[[#This Row],[FECHA]]))</f>
        <v>45885.557182870369</v>
      </c>
      <c r="B2747" s="39" t="s">
        <v>21</v>
      </c>
      <c r="C2747" s="31">
        <v>71699</v>
      </c>
      <c r="D2747" s="56">
        <v>13</v>
      </c>
      <c r="G2747">
        <f>_xlfn.XLOOKUP(Tanqueos[[#This Row],[PLACA]],[1]Hoja1!$A:$A,[1]Hoja1!$G:$G,0)</f>
        <v>33</v>
      </c>
      <c r="H2747" t="s">
        <v>542</v>
      </c>
      <c r="I2747" t="s">
        <v>467</v>
      </c>
    </row>
    <row r="2748" spans="1:9" ht="15" hidden="1" customHeight="1">
      <c r="A2748" s="29">
        <f ca="1">IF(Tanqueos[[#This Row],[PLACA]]="","",IF(Tanqueos[[#This Row],[FECHA]]="",NOW(),Tanqueos[[#This Row],[FECHA]]))</f>
        <v>45885.588482523148</v>
      </c>
      <c r="B2748" s="39" t="s">
        <v>67</v>
      </c>
      <c r="C2748" s="31">
        <v>1006845</v>
      </c>
      <c r="D2748" s="56">
        <v>20</v>
      </c>
      <c r="G2748">
        <f>_xlfn.XLOOKUP(Tanqueos[[#This Row],[PLACA]],[1]Hoja1!$A:$A,[1]Hoja1!$G:$G,0)</f>
        <v>19</v>
      </c>
      <c r="H2748" t="s">
        <v>303</v>
      </c>
      <c r="I2748" t="s">
        <v>467</v>
      </c>
    </row>
    <row r="2749" spans="1:9" ht="15" hidden="1" customHeight="1">
      <c r="A2749" s="29">
        <f ca="1">IF(Tanqueos[[#This Row],[PLACA]]="","",IF(Tanqueos[[#This Row],[FECHA]]="",NOW(),Tanqueos[[#This Row],[FECHA]]))</f>
        <v>45885.591430671295</v>
      </c>
      <c r="B2749" s="39" t="s">
        <v>331</v>
      </c>
      <c r="C2749" s="31">
        <v>336456</v>
      </c>
      <c r="D2749" s="56">
        <v>16</v>
      </c>
      <c r="G2749">
        <f>_xlfn.XLOOKUP(Tanqueos[[#This Row],[PLACA]],[1]Hoja1!$A:$A,[1]Hoja1!$G:$G,0)</f>
        <v>19</v>
      </c>
      <c r="H2749" t="s">
        <v>260</v>
      </c>
      <c r="I2749" t="s">
        <v>467</v>
      </c>
    </row>
    <row r="2750" spans="1:9" ht="15" hidden="1" customHeight="1">
      <c r="A2750" s="29">
        <f ca="1">IF(Tanqueos[[#This Row],[PLACA]]="","",IF(Tanqueos[[#This Row],[FECHA]]="",NOW(),Tanqueos[[#This Row],[FECHA]]))</f>
        <v>45885.600044444443</v>
      </c>
      <c r="B2750" s="39" t="s">
        <v>281</v>
      </c>
      <c r="C2750" s="31">
        <v>70219</v>
      </c>
      <c r="D2750" s="56">
        <v>11</v>
      </c>
      <c r="G2750">
        <f>_xlfn.XLOOKUP(Tanqueos[[#This Row],[PLACA]],[1]Hoja1!$A:$A,[1]Hoja1!$G:$G,0)</f>
        <v>33</v>
      </c>
      <c r="H2750" t="s">
        <v>382</v>
      </c>
      <c r="I2750" t="s">
        <v>467</v>
      </c>
    </row>
    <row r="2751" spans="1:9" ht="15" hidden="1" customHeight="1">
      <c r="A2751" s="29">
        <f ca="1">IF(Tanqueos[[#This Row],[PLACA]]="","",IF(Tanqueos[[#This Row],[FECHA]]="",NOW(),Tanqueos[[#This Row],[FECHA]]))</f>
        <v>45885.606809375</v>
      </c>
      <c r="B2751" s="39" t="s">
        <v>93</v>
      </c>
      <c r="C2751" s="31">
        <v>414333</v>
      </c>
      <c r="D2751" s="56">
        <v>6</v>
      </c>
      <c r="G2751">
        <f>_xlfn.XLOOKUP(Tanqueos[[#This Row],[PLACA]],[1]Hoja1!$A:$A,[1]Hoja1!$G:$G,0)</f>
        <v>30</v>
      </c>
      <c r="H2751" s="62" t="s">
        <v>203</v>
      </c>
      <c r="I2751" t="s">
        <v>467</v>
      </c>
    </row>
    <row r="2752" spans="1:9" ht="15" hidden="1" customHeight="1">
      <c r="A2752" s="29">
        <f ca="1">IF(Tanqueos[[#This Row],[PLACA]]="","",IF(Tanqueos[[#This Row],[FECHA]]="",NOW(),Tanqueos[[#This Row],[FECHA]]))</f>
        <v>45885.652645254631</v>
      </c>
      <c r="B2752" s="39" t="s">
        <v>8</v>
      </c>
      <c r="C2752" s="31">
        <v>179540</v>
      </c>
      <c r="D2752" s="56">
        <v>7</v>
      </c>
      <c r="E2752" t="s">
        <v>498</v>
      </c>
      <c r="G2752">
        <f>_xlfn.XLOOKUP(Tanqueos[[#This Row],[PLACA]],[1]Hoja1!$A:$A,[1]Hoja1!$G:$G,0)</f>
        <v>42</v>
      </c>
      <c r="H2752" t="s">
        <v>251</v>
      </c>
      <c r="I2752" t="s">
        <v>467</v>
      </c>
    </row>
    <row r="2753" spans="1:9" ht="15" hidden="1" customHeight="1">
      <c r="A2753" s="29">
        <f ca="1">IF(Tanqueos[[#This Row],[PLACA]]="","",IF(Tanqueos[[#This Row],[FECHA]]="",NOW(),Tanqueos[[#This Row],[FECHA]]))</f>
        <v>45885.674244560185</v>
      </c>
      <c r="B2753" s="39" t="s">
        <v>441</v>
      </c>
      <c r="C2753" s="31">
        <v>220735</v>
      </c>
      <c r="D2753" s="56">
        <v>15</v>
      </c>
      <c r="G2753">
        <f>_xlfn.XLOOKUP(Tanqueos[[#This Row],[PLACA]],[1]Hoja1!$A:$A,[1]Hoja1!$G:$G,0)</f>
        <v>17.850000000000001</v>
      </c>
      <c r="H2753" s="62" t="s">
        <v>300</v>
      </c>
      <c r="I2753" t="s">
        <v>467</v>
      </c>
    </row>
    <row r="2754" spans="1:9" ht="15" hidden="1" customHeight="1">
      <c r="A2754" s="29">
        <f ca="1">IF(Tanqueos[[#This Row],[PLACA]]="","",IF(Tanqueos[[#This Row],[FECHA]]="",NOW(),Tanqueos[[#This Row],[FECHA]]))</f>
        <v>45885.676196064815</v>
      </c>
      <c r="B2754" s="39" t="s">
        <v>137</v>
      </c>
      <c r="C2754" s="31">
        <v>80047</v>
      </c>
      <c r="D2754" s="56">
        <v>7</v>
      </c>
      <c r="E2754" t="s">
        <v>507</v>
      </c>
      <c r="G2754">
        <f>_xlfn.XLOOKUP(Tanqueos[[#This Row],[PLACA]],[1]Hoja1!$A:$A,[1]Hoja1!$G:$G,0)</f>
        <v>33</v>
      </c>
      <c r="H2754" s="11" t="s">
        <v>262</v>
      </c>
      <c r="I2754" t="s">
        <v>467</v>
      </c>
    </row>
    <row r="2755" spans="1:9" ht="15" hidden="1" customHeight="1">
      <c r="A2755" s="29">
        <f ca="1">IF(Tanqueos[[#This Row],[PLACA]]="","",IF(Tanqueos[[#This Row],[FECHA]]="",NOW(),Tanqueos[[#This Row],[FECHA]]))</f>
        <v>45885.676428356484</v>
      </c>
      <c r="B2755" s="39" t="s">
        <v>26</v>
      </c>
      <c r="C2755" s="31">
        <v>635673</v>
      </c>
      <c r="D2755" s="56">
        <v>9</v>
      </c>
      <c r="G2755">
        <f>_xlfn.XLOOKUP(Tanqueos[[#This Row],[PLACA]],[1]Hoja1!$A:$A,[1]Hoja1!$G:$G,0)</f>
        <v>17</v>
      </c>
      <c r="H2755" t="s">
        <v>228</v>
      </c>
      <c r="I2755" t="s">
        <v>467</v>
      </c>
    </row>
    <row r="2756" spans="1:9" ht="15" hidden="1" customHeight="1">
      <c r="A2756" s="29">
        <f ca="1">IF(Tanqueos[[#This Row],[PLACA]]="","",IF(Tanqueos[[#This Row],[FECHA]]="",NOW(),Tanqueos[[#This Row],[FECHA]]))</f>
        <v>45885.697938541663</v>
      </c>
      <c r="B2756" s="39" t="s">
        <v>97</v>
      </c>
      <c r="C2756" s="31">
        <v>254727</v>
      </c>
      <c r="D2756" s="56">
        <v>5</v>
      </c>
      <c r="E2756" t="s">
        <v>543</v>
      </c>
      <c r="G2756">
        <f>_xlfn.XLOOKUP(Tanqueos[[#This Row],[PLACA]],[1]Hoja1!$A:$A,[1]Hoja1!$G:$G,0)</f>
        <v>28</v>
      </c>
      <c r="H2756" t="s">
        <v>520</v>
      </c>
      <c r="I2756" t="s">
        <v>467</v>
      </c>
    </row>
    <row r="2757" spans="1:9" ht="15" hidden="1" customHeight="1">
      <c r="A2757" s="29">
        <f ca="1">IF(Tanqueos[[#This Row],[PLACA]]="","",IF(Tanqueos[[#This Row],[FECHA]]="",NOW(),Tanqueos[[#This Row],[FECHA]]))</f>
        <v>45885.699295023151</v>
      </c>
      <c r="B2757" s="39" t="s">
        <v>306</v>
      </c>
      <c r="C2757" s="31">
        <v>116594</v>
      </c>
      <c r="D2757" s="56">
        <v>11</v>
      </c>
      <c r="G2757">
        <f>_xlfn.XLOOKUP(Tanqueos[[#This Row],[PLACA]],[1]Hoja1!$A:$A,[1]Hoja1!$G:$G,0)</f>
        <v>33</v>
      </c>
      <c r="H2757" t="s">
        <v>428</v>
      </c>
      <c r="I2757" t="s">
        <v>467</v>
      </c>
    </row>
    <row r="2758" spans="1:9" ht="15" hidden="1" customHeight="1">
      <c r="A2758" s="29">
        <f ca="1">IF(Tanqueos[[#This Row],[PLACA]]="","",IF(Tanqueos[[#This Row],[FECHA]]="",NOW(),Tanqueos[[#This Row],[FECHA]]))</f>
        <v>45885.700180092594</v>
      </c>
      <c r="B2758" s="39" t="s">
        <v>15</v>
      </c>
      <c r="C2758" s="31">
        <v>199380</v>
      </c>
      <c r="D2758" s="56">
        <v>40</v>
      </c>
      <c r="G2758">
        <f>_xlfn.XLOOKUP(Tanqueos[[#This Row],[PLACA]],[1]Hoja1!$A:$A,[1]Hoja1!$G:$G,0)</f>
        <v>16</v>
      </c>
      <c r="H2758" t="s">
        <v>237</v>
      </c>
      <c r="I2758" t="s">
        <v>467</v>
      </c>
    </row>
    <row r="2759" spans="1:9" ht="15" hidden="1" customHeight="1">
      <c r="A2759" s="29">
        <f ca="1">IF(Tanqueos[[#This Row],[PLACA]]="","",IF(Tanqueos[[#This Row],[FECHA]]="",NOW(),Tanqueos[[#This Row],[FECHA]]))</f>
        <v>45885.733738657407</v>
      </c>
      <c r="B2759" s="39" t="s">
        <v>28</v>
      </c>
      <c r="C2759" s="31">
        <v>227581</v>
      </c>
      <c r="D2759" s="56">
        <v>8</v>
      </c>
      <c r="E2759" t="s">
        <v>390</v>
      </c>
      <c r="G2759">
        <f>_xlfn.XLOOKUP(Tanqueos[[#This Row],[PLACA]],[1]Hoja1!$A:$A,[1]Hoja1!$G:$G,0)</f>
        <v>43</v>
      </c>
      <c r="H2759" t="s">
        <v>221</v>
      </c>
      <c r="I2759" t="s">
        <v>467</v>
      </c>
    </row>
    <row r="2760" spans="1:9" ht="15" hidden="1" customHeight="1">
      <c r="A2760" s="29">
        <f ca="1">IF(Tanqueos[[#This Row],[PLACA]]="","",IF(Tanqueos[[#This Row],[FECHA]]="",NOW(),Tanqueos[[#This Row],[FECHA]]))</f>
        <v>45885.754130439818</v>
      </c>
      <c r="B2760" s="39" t="s">
        <v>48</v>
      </c>
      <c r="C2760" s="31">
        <v>10406</v>
      </c>
      <c r="D2760" s="56">
        <v>8</v>
      </c>
      <c r="G2760">
        <f>_xlfn.XLOOKUP(Tanqueos[[#This Row],[PLACA]],[1]Hoja1!$A:$A,[1]Hoja1!$G:$G,0)</f>
        <v>38</v>
      </c>
      <c r="H2760" t="s">
        <v>246</v>
      </c>
      <c r="I2760" t="s">
        <v>467</v>
      </c>
    </row>
    <row r="2761" spans="1:9" ht="15" hidden="1" customHeight="1">
      <c r="A2761" s="29">
        <f ca="1">IF(Tanqueos[[#This Row],[PLACA]]="","",IF(Tanqueos[[#This Row],[FECHA]]="",NOW(),Tanqueos[[#This Row],[FECHA]]))</f>
        <v>45885.822558449072</v>
      </c>
      <c r="B2761" s="39" t="s">
        <v>70</v>
      </c>
      <c r="C2761" s="31">
        <v>241677</v>
      </c>
      <c r="D2761" s="56">
        <v>9</v>
      </c>
      <c r="E2761" t="s">
        <v>544</v>
      </c>
      <c r="G2761">
        <f>_xlfn.XLOOKUP(Tanqueos[[#This Row],[PLACA]],[1]Hoja1!$A:$A,[1]Hoja1!$G:$G,0)</f>
        <v>33</v>
      </c>
      <c r="H2761" t="s">
        <v>247</v>
      </c>
      <c r="I2761" t="s">
        <v>467</v>
      </c>
    </row>
    <row r="2762" spans="1:9" ht="15" hidden="1" customHeight="1">
      <c r="A2762" s="29">
        <f ca="1">IF(Tanqueos[[#This Row],[PLACA]]="","",IF(Tanqueos[[#This Row],[FECHA]]="",NOW(),Tanqueos[[#This Row],[FECHA]]))</f>
        <v>45885.93860277778</v>
      </c>
      <c r="B2762" s="39" t="s">
        <v>17</v>
      </c>
      <c r="C2762" s="31">
        <v>656088</v>
      </c>
      <c r="D2762" s="56">
        <v>22</v>
      </c>
      <c r="G2762">
        <f>_xlfn.XLOOKUP(Tanqueos[[#This Row],[PLACA]],[1]Hoja1!$A:$A,[1]Hoja1!$G:$G,0)</f>
        <v>14</v>
      </c>
      <c r="H2762" t="s">
        <v>280</v>
      </c>
      <c r="I2762" t="s">
        <v>467</v>
      </c>
    </row>
    <row r="2763" spans="1:9" ht="15" hidden="1" customHeight="1">
      <c r="A2763" s="29">
        <f ca="1">IF(Tanqueos[[#This Row],[PLACA]]="","",IF(Tanqueos[[#This Row],[FECHA]]="",NOW(),Tanqueos[[#This Row],[FECHA]]))</f>
        <v>45887.190138078702</v>
      </c>
      <c r="B2763" s="39" t="s">
        <v>85</v>
      </c>
      <c r="C2763" s="33">
        <v>194484</v>
      </c>
      <c r="D2763" s="56">
        <v>22</v>
      </c>
      <c r="G2763">
        <f>_xlfn.XLOOKUP(Tanqueos[[#This Row],[PLACA]],[1]Hoja1!$A:$A,[1]Hoja1!$G:$G,0)</f>
        <v>33</v>
      </c>
      <c r="H2763" t="s">
        <v>243</v>
      </c>
      <c r="I2763" t="s">
        <v>479</v>
      </c>
    </row>
    <row r="2764" spans="1:9" ht="15" hidden="1" customHeight="1">
      <c r="A2764" s="29">
        <f ca="1">IF(Tanqueos[[#This Row],[PLACA]]="","",IF(Tanqueos[[#This Row],[FECHA]]="",NOW(),Tanqueos[[#This Row],[FECHA]]))</f>
        <v>45887.191988425926</v>
      </c>
      <c r="B2764" s="39" t="s">
        <v>16</v>
      </c>
      <c r="C2764" s="31">
        <v>220576</v>
      </c>
      <c r="D2764" s="56">
        <v>11.343</v>
      </c>
      <c r="G2764">
        <f>_xlfn.XLOOKUP(Tanqueos[[#This Row],[PLACA]],[1]Hoja1!$A:$A,[1]Hoja1!$G:$G,0)</f>
        <v>33</v>
      </c>
      <c r="H2764" t="s">
        <v>219</v>
      </c>
      <c r="I2764" t="s">
        <v>479</v>
      </c>
    </row>
    <row r="2765" spans="1:9" ht="15" hidden="1" customHeight="1">
      <c r="A2765" s="29">
        <f ca="1">IF(Tanqueos[[#This Row],[PLACA]]="","",IF(Tanqueos[[#This Row],[FECHA]]="",NOW(),Tanqueos[[#This Row],[FECHA]]))</f>
        <v>45887.192959375003</v>
      </c>
      <c r="B2765" s="39" t="s">
        <v>120</v>
      </c>
      <c r="C2765" s="31">
        <v>341094</v>
      </c>
      <c r="D2765" s="56">
        <v>16.27</v>
      </c>
      <c r="G2765">
        <f>_xlfn.XLOOKUP(Tanqueos[[#This Row],[PLACA]],[1]Hoja1!$A:$A,[1]Hoja1!$G:$G,0)</f>
        <v>38</v>
      </c>
      <c r="H2765" s="11" t="s">
        <v>227</v>
      </c>
      <c r="I2765" t="s">
        <v>479</v>
      </c>
    </row>
    <row r="2766" spans="1:9" ht="15" hidden="1" customHeight="1">
      <c r="A2766" s="29">
        <f ca="1">IF(Tanqueos[[#This Row],[PLACA]]="","",IF(Tanqueos[[#This Row],[FECHA]]="",NOW(),Tanqueos[[#This Row],[FECHA]]))</f>
        <v>45887.19447800926</v>
      </c>
      <c r="B2766" s="39" t="s">
        <v>35</v>
      </c>
      <c r="C2766" s="31">
        <v>69713</v>
      </c>
      <c r="D2766" s="56">
        <v>11</v>
      </c>
      <c r="G2766">
        <f>_xlfn.XLOOKUP(Tanqueos[[#This Row],[PLACA]],[1]Hoja1!$A:$A,[1]Hoja1!$G:$G,0)</f>
        <v>35</v>
      </c>
      <c r="H2766" t="s">
        <v>313</v>
      </c>
      <c r="I2766" t="s">
        <v>479</v>
      </c>
    </row>
    <row r="2767" spans="1:9" ht="15" hidden="1" customHeight="1">
      <c r="A2767" s="29">
        <f ca="1">IF(Tanqueos[[#This Row],[PLACA]]="","",IF(Tanqueos[[#This Row],[FECHA]]="",NOW(),Tanqueos[[#This Row],[FECHA]]))</f>
        <v>45887.236294212962</v>
      </c>
      <c r="B2767" s="39" t="s">
        <v>53</v>
      </c>
      <c r="C2767" s="31">
        <v>120903</v>
      </c>
      <c r="D2767" s="56">
        <v>17</v>
      </c>
      <c r="G2767">
        <f>_xlfn.XLOOKUP(Tanqueos[[#This Row],[PLACA]],[1]Hoja1!$A:$A,[1]Hoja1!$G:$G,0)</f>
        <v>20</v>
      </c>
      <c r="H2767" t="s">
        <v>337</v>
      </c>
      <c r="I2767" t="s">
        <v>479</v>
      </c>
    </row>
    <row r="2768" spans="1:9" ht="15" hidden="1" customHeight="1">
      <c r="A2768" s="29">
        <f ca="1">IF(Tanqueos[[#This Row],[PLACA]]="","",IF(Tanqueos[[#This Row],[FECHA]]="",NOW(),Tanqueos[[#This Row],[FECHA]]))</f>
        <v>45887.253119907407</v>
      </c>
      <c r="B2768" s="39" t="s">
        <v>148</v>
      </c>
      <c r="C2768" s="31">
        <v>206642</v>
      </c>
      <c r="D2768" s="56">
        <v>20</v>
      </c>
      <c r="G2768">
        <f>_xlfn.XLOOKUP(Tanqueos[[#This Row],[PLACA]],[1]Hoja1!$A:$A,[1]Hoja1!$G:$G,0)</f>
        <v>15</v>
      </c>
      <c r="H2768" t="s">
        <v>231</v>
      </c>
      <c r="I2768" t="s">
        <v>479</v>
      </c>
    </row>
    <row r="2769" spans="1:9" ht="15" hidden="1" customHeight="1">
      <c r="A2769" s="29">
        <f ca="1">IF(Tanqueos[[#This Row],[PLACA]]="","",IF(Tanqueos[[#This Row],[FECHA]]="",NOW(),Tanqueos[[#This Row],[FECHA]]))</f>
        <v>45887.254550810183</v>
      </c>
      <c r="B2769" s="39" t="s">
        <v>26</v>
      </c>
      <c r="C2769" s="31">
        <v>635809</v>
      </c>
      <c r="D2769" s="56">
        <v>9</v>
      </c>
      <c r="G2769">
        <f>_xlfn.XLOOKUP(Tanqueos[[#This Row],[PLACA]],[1]Hoja1!$A:$A,[1]Hoja1!$G:$G,0)</f>
        <v>17</v>
      </c>
      <c r="H2769" t="s">
        <v>228</v>
      </c>
      <c r="I2769" t="s">
        <v>479</v>
      </c>
    </row>
    <row r="2770" spans="1:9" ht="15" hidden="1" customHeight="1">
      <c r="A2770" s="29">
        <f ca="1">IF(Tanqueos[[#This Row],[PLACA]]="","",IF(Tanqueos[[#This Row],[FECHA]]="",NOW(),Tanqueos[[#This Row],[FECHA]]))</f>
        <v>45887.257368402781</v>
      </c>
      <c r="B2770" s="39" t="s">
        <v>72</v>
      </c>
      <c r="C2770" s="31">
        <v>313958</v>
      </c>
      <c r="D2770" s="56">
        <v>20</v>
      </c>
      <c r="G2770">
        <f>_xlfn.XLOOKUP(Tanqueos[[#This Row],[PLACA]],[1]Hoja1!$A:$A,[1]Hoja1!$G:$G,0)</f>
        <v>30</v>
      </c>
      <c r="H2770" t="s">
        <v>205</v>
      </c>
      <c r="I2770" t="s">
        <v>479</v>
      </c>
    </row>
    <row r="2771" spans="1:9" ht="15" hidden="1" customHeight="1">
      <c r="A2771" s="29">
        <f ca="1">IF(Tanqueos[[#This Row],[PLACA]]="","",IF(Tanqueos[[#This Row],[FECHA]]="",NOW(),Tanqueos[[#This Row],[FECHA]]))</f>
        <v>45887.372460416664</v>
      </c>
      <c r="B2771" s="39" t="s">
        <v>27</v>
      </c>
      <c r="C2771" s="31">
        <v>203050</v>
      </c>
      <c r="D2771" s="56">
        <v>8</v>
      </c>
      <c r="G2771">
        <f>_xlfn.XLOOKUP(Tanqueos[[#This Row],[PLACA]],[1]Hoja1!$A:$A,[1]Hoja1!$G:$G,0)</f>
        <v>35</v>
      </c>
      <c r="H2771" t="s">
        <v>261</v>
      </c>
      <c r="I2771" t="s">
        <v>479</v>
      </c>
    </row>
    <row r="2772" spans="1:9" ht="15" hidden="1" customHeight="1">
      <c r="A2772" s="29">
        <f ca="1">IF(Tanqueos[[#This Row],[PLACA]]="","",IF(Tanqueos[[#This Row],[FECHA]]="",NOW(),Tanqueos[[#This Row],[FECHA]]))</f>
        <v>45887.394835648149</v>
      </c>
      <c r="B2772" s="39" t="s">
        <v>55</v>
      </c>
      <c r="C2772" s="31">
        <v>207635</v>
      </c>
      <c r="D2772" s="56">
        <v>11</v>
      </c>
      <c r="G2772">
        <f>_xlfn.XLOOKUP(Tanqueos[[#This Row],[PLACA]],[1]Hoja1!$A:$A,[1]Hoja1!$G:$G,0)</f>
        <v>38</v>
      </c>
      <c r="H2772" t="s">
        <v>265</v>
      </c>
      <c r="I2772" t="s">
        <v>479</v>
      </c>
    </row>
    <row r="2773" spans="1:9" ht="15" hidden="1" customHeight="1">
      <c r="A2773" s="29">
        <f ca="1">IF(Tanqueos[[#This Row],[PLACA]]="","",IF(Tanqueos[[#This Row],[FECHA]]="",NOW(),Tanqueos[[#This Row],[FECHA]]))</f>
        <v>45887.395824537038</v>
      </c>
      <c r="B2773" s="39" t="s">
        <v>63</v>
      </c>
      <c r="C2773" s="31">
        <v>19304</v>
      </c>
      <c r="D2773" s="56">
        <v>11</v>
      </c>
      <c r="G2773">
        <f>_xlfn.XLOOKUP(Tanqueos[[#This Row],[PLACA]],[1]Hoja1!$A:$A,[1]Hoja1!$G:$G,0)</f>
        <v>38</v>
      </c>
      <c r="H2773" s="11" t="s">
        <v>230</v>
      </c>
      <c r="I2773" t="s">
        <v>479</v>
      </c>
    </row>
    <row r="2774" spans="1:9" ht="15" hidden="1" customHeight="1">
      <c r="A2774" s="29">
        <f ca="1">IF(Tanqueos[[#This Row],[PLACA]]="","",IF(Tanqueos[[#This Row],[FECHA]]="",NOW(),Tanqueos[[#This Row],[FECHA]]))</f>
        <v>45887.396825462965</v>
      </c>
      <c r="B2774" s="39" t="s">
        <v>30</v>
      </c>
      <c r="C2774" s="31">
        <v>87702</v>
      </c>
      <c r="D2774" s="56">
        <v>8</v>
      </c>
      <c r="G2774">
        <f>_xlfn.XLOOKUP(Tanqueos[[#This Row],[PLACA]],[1]Hoja1!$A:$A,[1]Hoja1!$G:$G,0)</f>
        <v>33</v>
      </c>
      <c r="H2774" t="s">
        <v>435</v>
      </c>
      <c r="I2774" t="s">
        <v>479</v>
      </c>
    </row>
    <row r="2775" spans="1:9" ht="15" hidden="1" customHeight="1">
      <c r="A2775" s="29">
        <f ca="1">IF(Tanqueos[[#This Row],[PLACA]]="","",IF(Tanqueos[[#This Row],[FECHA]]="",NOW(),Tanqueos[[#This Row],[FECHA]]))</f>
        <v>45887.445346990738</v>
      </c>
      <c r="B2775" s="39" t="s">
        <v>20</v>
      </c>
      <c r="C2775" s="31">
        <v>211945</v>
      </c>
      <c r="D2775" s="56">
        <v>7</v>
      </c>
      <c r="G2775">
        <f>_xlfn.XLOOKUP(Tanqueos[[#This Row],[PLACA]],[1]Hoja1!$A:$A,[1]Hoja1!$G:$G,0)</f>
        <v>26</v>
      </c>
      <c r="H2775" t="s">
        <v>255</v>
      </c>
      <c r="I2775" t="s">
        <v>479</v>
      </c>
    </row>
    <row r="2776" spans="1:9" ht="15" hidden="1" customHeight="1">
      <c r="A2776" s="29">
        <f ca="1">IF(Tanqueos[[#This Row],[PLACA]]="","",IF(Tanqueos[[#This Row],[FECHA]]="",NOW(),Tanqueos[[#This Row],[FECHA]]))</f>
        <v>45887.467501273146</v>
      </c>
      <c r="B2776" s="39" t="s">
        <v>156</v>
      </c>
      <c r="C2776" s="31">
        <v>112352</v>
      </c>
      <c r="D2776" s="56">
        <v>11</v>
      </c>
      <c r="G2776">
        <f>_xlfn.XLOOKUP(Tanqueos[[#This Row],[PLACA]],[1]Hoja1!$A:$A,[1]Hoja1!$G:$G,0)</f>
        <v>35</v>
      </c>
      <c r="H2776" t="s">
        <v>253</v>
      </c>
      <c r="I2776" t="s">
        <v>479</v>
      </c>
    </row>
    <row r="2777" spans="1:9" ht="15" hidden="1" customHeight="1">
      <c r="A2777" s="29">
        <f ca="1">IF(Tanqueos[[#This Row],[PLACA]]="","",IF(Tanqueos[[#This Row],[FECHA]]="",NOW(),Tanqueos[[#This Row],[FECHA]]))</f>
        <v>45887.468733796297</v>
      </c>
      <c r="B2777" s="39" t="s">
        <v>93</v>
      </c>
      <c r="C2777" s="31">
        <v>414483</v>
      </c>
      <c r="D2777" s="56">
        <v>7</v>
      </c>
      <c r="G2777">
        <f>_xlfn.XLOOKUP(Tanqueos[[#This Row],[PLACA]],[1]Hoja1!$A:$A,[1]Hoja1!$G:$G,0)</f>
        <v>30</v>
      </c>
      <c r="H2777" s="62" t="s">
        <v>203</v>
      </c>
      <c r="I2777" s="62" t="s">
        <v>479</v>
      </c>
    </row>
    <row r="2778" spans="1:9" ht="15" hidden="1" customHeight="1">
      <c r="A2778" s="29">
        <f ca="1">IF(Tanqueos[[#This Row],[PLACA]]="","",IF(Tanqueos[[#This Row],[FECHA]]="",NOW(),Tanqueos[[#This Row],[FECHA]]))</f>
        <v>45887.480092245372</v>
      </c>
      <c r="B2778" s="39" t="s">
        <v>11</v>
      </c>
      <c r="C2778" s="31">
        <v>62281</v>
      </c>
      <c r="D2778" s="56">
        <v>9.8130000000000006</v>
      </c>
      <c r="G2778">
        <f>_xlfn.XLOOKUP(Tanqueos[[#This Row],[PLACA]],[1]Hoja1!$A:$A,[1]Hoja1!$G:$G,0)</f>
        <v>35</v>
      </c>
      <c r="H2778" t="s">
        <v>434</v>
      </c>
      <c r="I2778" t="s">
        <v>479</v>
      </c>
    </row>
    <row r="2779" spans="1:9" ht="15" hidden="1" customHeight="1">
      <c r="A2779" s="29">
        <f ca="1">IF(Tanqueos[[#This Row],[PLACA]]="","",IF(Tanqueos[[#This Row],[FECHA]]="",NOW(),Tanqueos[[#This Row],[FECHA]]))</f>
        <v>45887.483137847223</v>
      </c>
      <c r="B2779" s="39" t="s">
        <v>97</v>
      </c>
      <c r="C2779" s="31">
        <v>254854</v>
      </c>
      <c r="D2779" s="56">
        <v>7</v>
      </c>
      <c r="G2779">
        <f>_xlfn.XLOOKUP(Tanqueos[[#This Row],[PLACA]],[1]Hoja1!$A:$A,[1]Hoja1!$G:$G,0)</f>
        <v>28</v>
      </c>
      <c r="H2779" t="s">
        <v>520</v>
      </c>
      <c r="I2779" t="s">
        <v>479</v>
      </c>
    </row>
    <row r="2780" spans="1:9" ht="15" hidden="1" customHeight="1">
      <c r="A2780" s="29">
        <f ca="1">IF(Tanqueos[[#This Row],[PLACA]]="","",IF(Tanqueos[[#This Row],[FECHA]]="",NOW(),Tanqueos[[#This Row],[FECHA]]))</f>
        <v>45887.483392824077</v>
      </c>
      <c r="B2780" s="39" t="s">
        <v>8</v>
      </c>
      <c r="C2780" s="31">
        <v>179724</v>
      </c>
      <c r="D2780" s="56">
        <v>5.74</v>
      </c>
      <c r="G2780">
        <f>_xlfn.XLOOKUP(Tanqueos[[#This Row],[PLACA]],[1]Hoja1!$A:$A,[1]Hoja1!$G:$G,0)</f>
        <v>42</v>
      </c>
      <c r="H2780" t="s">
        <v>251</v>
      </c>
      <c r="I2780" t="s">
        <v>479</v>
      </c>
    </row>
    <row r="2781" spans="1:9" ht="15" hidden="1" customHeight="1">
      <c r="A2781" s="29">
        <f ca="1">IF(Tanqueos[[#This Row],[PLACA]]="","",IF(Tanqueos[[#This Row],[FECHA]]="",NOW(),Tanqueos[[#This Row],[FECHA]]))</f>
        <v>45887.485914120371</v>
      </c>
      <c r="B2781" s="39" t="s">
        <v>392</v>
      </c>
      <c r="C2781" s="31">
        <v>47420</v>
      </c>
      <c r="D2781" s="56">
        <v>9</v>
      </c>
      <c r="G2781">
        <f>_xlfn.XLOOKUP(Tanqueos[[#This Row],[PLACA]],[1]Hoja1!$A:$A,[1]Hoja1!$G:$G,0)</f>
        <v>42.8</v>
      </c>
      <c r="H2781" t="s">
        <v>224</v>
      </c>
      <c r="I2781" t="s">
        <v>479</v>
      </c>
    </row>
    <row r="2782" spans="1:9" ht="15" hidden="1" customHeight="1">
      <c r="A2782" s="29">
        <f ca="1">IF(Tanqueos[[#This Row],[PLACA]]="","",IF(Tanqueos[[#This Row],[FECHA]]="",NOW(),Tanqueos[[#This Row],[FECHA]]))</f>
        <v>45887.507075462963</v>
      </c>
      <c r="B2782" s="39" t="s">
        <v>51</v>
      </c>
      <c r="C2782" s="31">
        <v>862185</v>
      </c>
      <c r="D2782" s="56">
        <v>35</v>
      </c>
      <c r="G2782">
        <f>_xlfn.XLOOKUP(Tanqueos[[#This Row],[PLACA]],[1]Hoja1!$A:$A,[1]Hoja1!$G:$G,0)</f>
        <v>19</v>
      </c>
      <c r="H2782" t="s">
        <v>349</v>
      </c>
      <c r="I2782" t="s">
        <v>479</v>
      </c>
    </row>
    <row r="2783" spans="1:9" ht="15" hidden="1" customHeight="1">
      <c r="A2783" s="29">
        <f ca="1">IF(Tanqueos[[#This Row],[PLACA]]="","",IF(Tanqueos[[#This Row],[FECHA]]="",NOW(),Tanqueos[[#This Row],[FECHA]]))</f>
        <v>45887.508079398147</v>
      </c>
      <c r="B2783" s="39" t="s">
        <v>281</v>
      </c>
      <c r="C2783" s="31">
        <v>70575</v>
      </c>
      <c r="D2783" s="56">
        <v>11</v>
      </c>
      <c r="G2783">
        <f>_xlfn.XLOOKUP(Tanqueos[[#This Row],[PLACA]],[1]Hoja1!$A:$A,[1]Hoja1!$G:$G,0)</f>
        <v>33</v>
      </c>
      <c r="H2783" t="s">
        <v>382</v>
      </c>
      <c r="I2783" t="s">
        <v>479</v>
      </c>
    </row>
    <row r="2784" spans="1:9" ht="15" hidden="1" customHeight="1">
      <c r="A2784" s="29">
        <f ca="1">IF(Tanqueos[[#This Row],[PLACA]]="","",IF(Tanqueos[[#This Row],[FECHA]]="",NOW(),Tanqueos[[#This Row],[FECHA]]))</f>
        <v>45887.531872453706</v>
      </c>
      <c r="B2784" s="39" t="s">
        <v>53</v>
      </c>
      <c r="C2784" s="31">
        <v>121196</v>
      </c>
      <c r="D2784" s="56">
        <v>17</v>
      </c>
      <c r="G2784">
        <f>_xlfn.XLOOKUP(Tanqueos[[#This Row],[PLACA]],[1]Hoja1!$A:$A,[1]Hoja1!$G:$G,0)</f>
        <v>20</v>
      </c>
      <c r="H2784" t="s">
        <v>337</v>
      </c>
      <c r="I2784" t="s">
        <v>479</v>
      </c>
    </row>
    <row r="2785" spans="1:9" ht="15" hidden="1" customHeight="1">
      <c r="A2785" s="29">
        <f ca="1">IF(Tanqueos[[#This Row],[PLACA]]="","",IF(Tanqueos[[#This Row],[FECHA]]="",NOW(),Tanqueos[[#This Row],[FECHA]]))</f>
        <v>45887.533443402775</v>
      </c>
      <c r="B2785" s="39" t="s">
        <v>12</v>
      </c>
      <c r="C2785" s="31">
        <v>64861</v>
      </c>
      <c r="D2785" s="56">
        <v>8</v>
      </c>
      <c r="E2785" s="31"/>
      <c r="G2785">
        <f>_xlfn.XLOOKUP(Tanqueos[[#This Row],[PLACA]],[1]Hoja1!$A:$A,[1]Hoja1!$G:$G,0)</f>
        <v>33</v>
      </c>
      <c r="H2785" t="s">
        <v>415</v>
      </c>
      <c r="I2785" t="s">
        <v>479</v>
      </c>
    </row>
    <row r="2786" spans="1:9" ht="15" hidden="1" customHeight="1">
      <c r="A2786" s="29">
        <f ca="1">IF(Tanqueos[[#This Row],[PLACA]]="","",IF(Tanqueos[[#This Row],[FECHA]]="",NOW(),Tanqueos[[#This Row],[FECHA]]))</f>
        <v>45887.53952395833</v>
      </c>
      <c r="B2786" s="39" t="s">
        <v>58</v>
      </c>
      <c r="C2786" s="31">
        <v>18575</v>
      </c>
      <c r="D2786" s="56">
        <v>8</v>
      </c>
      <c r="G2786">
        <f>_xlfn.XLOOKUP(Tanqueos[[#This Row],[PLACA]],[1]Hoja1!$A:$A,[1]Hoja1!$G:$G,0)</f>
        <v>35</v>
      </c>
      <c r="H2786" t="s">
        <v>432</v>
      </c>
      <c r="I2786" t="s">
        <v>479</v>
      </c>
    </row>
    <row r="2787" spans="1:9" ht="15" hidden="1" customHeight="1">
      <c r="A2787" s="29">
        <f ca="1">IF(Tanqueos[[#This Row],[PLACA]]="","",IF(Tanqueos[[#This Row],[FECHA]]="",NOW(),Tanqueos[[#This Row],[FECHA]]))</f>
        <v>45887.555372800925</v>
      </c>
      <c r="B2787" s="39" t="s">
        <v>36</v>
      </c>
      <c r="C2787" s="31">
        <v>99668</v>
      </c>
      <c r="D2787" s="56">
        <v>7</v>
      </c>
      <c r="E2787" s="31"/>
      <c r="G2787">
        <f>_xlfn.XLOOKUP(Tanqueos[[#This Row],[PLACA]],[1]Hoja1!$A:$A,[1]Hoja1!$G:$G,0)</f>
        <v>32</v>
      </c>
      <c r="H2787" t="s">
        <v>194</v>
      </c>
      <c r="I2787" t="s">
        <v>479</v>
      </c>
    </row>
    <row r="2788" spans="1:9" ht="15" hidden="1" customHeight="1">
      <c r="A2788" s="29">
        <f ca="1">IF(Tanqueos[[#This Row],[PLACA]]="","",IF(Tanqueos[[#This Row],[FECHA]]="",NOW(),Tanqueos[[#This Row],[FECHA]]))</f>
        <v>45887.559736111114</v>
      </c>
      <c r="B2788" s="39" t="s">
        <v>43</v>
      </c>
      <c r="C2788" s="31">
        <v>22601</v>
      </c>
      <c r="D2788" s="56">
        <v>18</v>
      </c>
      <c r="G2788">
        <f>_xlfn.XLOOKUP(Tanqueos[[#This Row],[PLACA]],[1]Hoja1!$A:$A,[1]Hoja1!$G:$G,0)</f>
        <v>35</v>
      </c>
      <c r="H2788" t="s">
        <v>266</v>
      </c>
      <c r="I2788" t="s">
        <v>479</v>
      </c>
    </row>
    <row r="2789" spans="1:9" ht="15" hidden="1" customHeight="1">
      <c r="A2789" s="29">
        <f ca="1">IF(Tanqueos[[#This Row],[PLACA]]="","",IF(Tanqueos[[#This Row],[FECHA]]="",NOW(),Tanqueos[[#This Row],[FECHA]]))</f>
        <v>45887.591095833333</v>
      </c>
      <c r="B2789" s="39" t="s">
        <v>26</v>
      </c>
      <c r="C2789" s="31">
        <v>635947</v>
      </c>
      <c r="D2789" s="56">
        <v>9</v>
      </c>
      <c r="G2789">
        <f>_xlfn.XLOOKUP(Tanqueos[[#This Row],[PLACA]],[1]Hoja1!$A:$A,[1]Hoja1!$G:$G,0)</f>
        <v>17</v>
      </c>
      <c r="H2789" t="s">
        <v>228</v>
      </c>
      <c r="I2789" t="s">
        <v>479</v>
      </c>
    </row>
    <row r="2790" spans="1:9" ht="15" hidden="1" customHeight="1">
      <c r="A2790" s="29">
        <f ca="1">IF(Tanqueos[[#This Row],[PLACA]]="","",IF(Tanqueos[[#This Row],[FECHA]]="",NOW(),Tanqueos[[#This Row],[FECHA]]))</f>
        <v>45887.615840393519</v>
      </c>
      <c r="B2790" s="39" t="s">
        <v>425</v>
      </c>
      <c r="C2790" s="31">
        <v>93425</v>
      </c>
      <c r="D2790" s="56">
        <v>9</v>
      </c>
      <c r="G2790">
        <f>_xlfn.XLOOKUP(Tanqueos[[#This Row],[PLACA]],[1]Hoja1!$A:$A,[1]Hoja1!$G:$G,0)</f>
        <v>33.299999999999997</v>
      </c>
      <c r="H2790" t="s">
        <v>545</v>
      </c>
      <c r="I2790" t="s">
        <v>479</v>
      </c>
    </row>
    <row r="2791" spans="1:9" ht="15" hidden="1" customHeight="1">
      <c r="A2791" s="29">
        <f ca="1">IF(Tanqueos[[#This Row],[PLACA]]="","",IF(Tanqueos[[#This Row],[FECHA]]="",NOW(),Tanqueos[[#This Row],[FECHA]]))</f>
        <v>45887.61795821759</v>
      </c>
      <c r="B2791" s="39" t="s">
        <v>25</v>
      </c>
      <c r="C2791" s="31">
        <v>243957</v>
      </c>
      <c r="D2791" s="56">
        <v>10</v>
      </c>
      <c r="G2791">
        <f>_xlfn.XLOOKUP(Tanqueos[[#This Row],[PLACA]],[1]Hoja1!$A:$A,[1]Hoja1!$G:$G,0)</f>
        <v>33</v>
      </c>
      <c r="H2791" t="s">
        <v>250</v>
      </c>
      <c r="I2791" t="s">
        <v>479</v>
      </c>
    </row>
    <row r="2792" spans="1:9" ht="15" hidden="1" customHeight="1">
      <c r="A2792" s="29">
        <f ca="1">IF(Tanqueos[[#This Row],[PLACA]]="","",IF(Tanqueos[[#This Row],[FECHA]]="",NOW(),Tanqueos[[#This Row],[FECHA]]))</f>
        <v>45887.620358564818</v>
      </c>
      <c r="B2792" s="39" t="s">
        <v>24</v>
      </c>
      <c r="C2792" s="31">
        <v>106405</v>
      </c>
      <c r="D2792" s="56">
        <v>8</v>
      </c>
      <c r="G2792">
        <f>_xlfn.XLOOKUP(Tanqueos[[#This Row],[PLACA]],[1]Hoja1!$A:$A,[1]Hoja1!$G:$G,0)</f>
        <v>33</v>
      </c>
      <c r="H2792" t="s">
        <v>546</v>
      </c>
      <c r="I2792" t="s">
        <v>479</v>
      </c>
    </row>
    <row r="2793" spans="1:9" ht="15" hidden="1" customHeight="1">
      <c r="A2793" s="29">
        <f ca="1">IF(Tanqueos[[#This Row],[PLACA]]="","",IF(Tanqueos[[#This Row],[FECHA]]="",NOW(),Tanqueos[[#This Row],[FECHA]]))</f>
        <v>45887.629482175929</v>
      </c>
      <c r="B2793" s="39" t="s">
        <v>18</v>
      </c>
      <c r="C2793" s="31">
        <v>171768</v>
      </c>
      <c r="D2793" s="56">
        <v>7.1</v>
      </c>
      <c r="G2793">
        <f>_xlfn.XLOOKUP(Tanqueos[[#This Row],[PLACA]],[1]Hoja1!$A:$A,[1]Hoja1!$G:$G,0)</f>
        <v>42</v>
      </c>
      <c r="H2793" t="s">
        <v>234</v>
      </c>
      <c r="I2793" t="s">
        <v>482</v>
      </c>
    </row>
    <row r="2794" spans="1:9" ht="15" hidden="1" customHeight="1">
      <c r="A2794" s="29">
        <f ca="1">IF(Tanqueos[[#This Row],[PLACA]]="","",IF(Tanqueos[[#This Row],[FECHA]]="",NOW(),Tanqueos[[#This Row],[FECHA]]))</f>
        <v>45887.644124074075</v>
      </c>
      <c r="B2794" s="31" t="s">
        <v>69</v>
      </c>
      <c r="C2794" s="31">
        <v>11049</v>
      </c>
      <c r="D2794" s="56">
        <v>11</v>
      </c>
      <c r="E2794" t="s">
        <v>547</v>
      </c>
      <c r="G2794">
        <f>_xlfn.XLOOKUP(Tanqueos[[#This Row],[PLACA]],[1]Hoja1!$A:$A,[1]Hoja1!$G:$G,0)</f>
        <v>35</v>
      </c>
      <c r="H2794" t="s">
        <v>235</v>
      </c>
      <c r="I2794" t="s">
        <v>482</v>
      </c>
    </row>
    <row r="2795" spans="1:9" ht="15" hidden="1" customHeight="1">
      <c r="A2795" s="29">
        <f ca="1">IF(Tanqueos[[#This Row],[PLACA]]="","",IF(Tanqueos[[#This Row],[FECHA]]="",NOW(),Tanqueos[[#This Row],[FECHA]]))</f>
        <v>0</v>
      </c>
      <c r="B2795" s="39" t="s">
        <v>40</v>
      </c>
      <c r="C2795" s="31">
        <v>147878</v>
      </c>
      <c r="D2795" s="56">
        <v>6</v>
      </c>
      <c r="E2795" s="31" t="s">
        <v>548</v>
      </c>
      <c r="G2795">
        <f>_xlfn.XLOOKUP(Tanqueos[[#This Row],[PLACA]],[1]Hoja1!$A:$A,[1]Hoja1!$G:$G,0)</f>
        <v>33</v>
      </c>
      <c r="H2795" t="s">
        <v>259</v>
      </c>
      <c r="I2795" t="s">
        <v>482</v>
      </c>
    </row>
    <row r="2796" spans="1:9" ht="15" hidden="1" customHeight="1">
      <c r="A2796" s="29">
        <f ca="1">IF(Tanqueos[[#This Row],[PLACA]]="","",IF(Tanqueos[[#This Row],[FECHA]]="",NOW(),Tanqueos[[#This Row],[FECHA]]))</f>
        <v>45887.689316782409</v>
      </c>
      <c r="B2796" s="39" t="s">
        <v>411</v>
      </c>
      <c r="C2796" s="31">
        <v>176999</v>
      </c>
      <c r="D2796" s="56">
        <v>7</v>
      </c>
      <c r="E2796" t="s">
        <v>549</v>
      </c>
      <c r="G2796">
        <f>_xlfn.XLOOKUP(Tanqueos[[#This Row],[PLACA]],[1]Hoja1!$A:$A,[1]Hoja1!$G:$G,0)</f>
        <v>33.299999999999997</v>
      </c>
      <c r="H2796" t="s">
        <v>204</v>
      </c>
      <c r="I2796" t="s">
        <v>482</v>
      </c>
    </row>
    <row r="2797" spans="1:9" ht="15" hidden="1" customHeight="1">
      <c r="A2797" s="29">
        <f ca="1">IF(Tanqueos[[#This Row],[PLACA]]="","",IF(Tanqueos[[#This Row],[FECHA]]="",NOW(),Tanqueos[[#This Row],[FECHA]]))</f>
        <v>45887.693548148149</v>
      </c>
      <c r="B2797" s="39" t="s">
        <v>306</v>
      </c>
      <c r="C2797" s="31">
        <v>116831</v>
      </c>
      <c r="D2797" s="56">
        <v>9</v>
      </c>
      <c r="G2797">
        <f>_xlfn.XLOOKUP(Tanqueos[[#This Row],[PLACA]],[1]Hoja1!$A:$A,[1]Hoja1!$G:$G,0)</f>
        <v>33</v>
      </c>
      <c r="H2797" t="s">
        <v>459</v>
      </c>
      <c r="I2797" t="s">
        <v>482</v>
      </c>
    </row>
    <row r="2798" spans="1:9" ht="15" hidden="1" customHeight="1">
      <c r="A2798" s="29">
        <f ca="1">IF(Tanqueos[[#This Row],[PLACA]]="","",IF(Tanqueos[[#This Row],[FECHA]]="",NOW(),Tanqueos[[#This Row],[FECHA]]))</f>
        <v>45887.702619791664</v>
      </c>
      <c r="B2798" s="39" t="s">
        <v>54</v>
      </c>
      <c r="C2798" s="31">
        <v>10626</v>
      </c>
      <c r="D2798" s="56">
        <v>9</v>
      </c>
      <c r="E2798" t="s">
        <v>550</v>
      </c>
      <c r="G2798">
        <f>_xlfn.XLOOKUP(Tanqueos[[#This Row],[PLACA]],[1]Hoja1!$A:$A,[1]Hoja1!$G:$G,0)</f>
        <v>31</v>
      </c>
      <c r="H2798" s="62" t="s">
        <v>273</v>
      </c>
      <c r="I2798" t="s">
        <v>482</v>
      </c>
    </row>
    <row r="2799" spans="1:9" ht="15" hidden="1" customHeight="1">
      <c r="A2799" s="29">
        <f ca="1">IF(Tanqueos[[#This Row],[PLACA]]="","",IF(Tanqueos[[#This Row],[FECHA]]="",NOW(),Tanqueos[[#This Row],[FECHA]]))</f>
        <v>45887.720333449077</v>
      </c>
      <c r="B2799" s="39" t="s">
        <v>114</v>
      </c>
      <c r="C2799" s="31">
        <v>442591</v>
      </c>
      <c r="D2799" s="56">
        <v>10</v>
      </c>
      <c r="E2799" t="s">
        <v>551</v>
      </c>
      <c r="G2799">
        <f>_xlfn.XLOOKUP(Tanqueos[[#This Row],[PLACA]],[1]Hoja1!$A:$A,[1]Hoja1!$G:$G,0)</f>
        <v>33</v>
      </c>
      <c r="H2799" t="s">
        <v>382</v>
      </c>
      <c r="I2799" t="s">
        <v>482</v>
      </c>
    </row>
    <row r="2800" spans="1:9" ht="15" hidden="1" customHeight="1">
      <c r="A2800" s="29">
        <f ca="1">IF(Tanqueos[[#This Row],[PLACA]]="","",IF(Tanqueos[[#This Row],[FECHA]]="",NOW(),Tanqueos[[#This Row],[FECHA]]))</f>
        <v>45887.725525462964</v>
      </c>
      <c r="B2800" s="39" t="s">
        <v>282</v>
      </c>
      <c r="C2800" s="31">
        <v>166840</v>
      </c>
      <c r="D2800" s="56">
        <v>7</v>
      </c>
      <c r="E2800" t="s">
        <v>552</v>
      </c>
      <c r="G2800">
        <f>_xlfn.XLOOKUP(Tanqueos[[#This Row],[PLACA]],[1]Hoja1!$A:$A,[1]Hoja1!$G:$G,0)</f>
        <v>38</v>
      </c>
      <c r="H2800" t="s">
        <v>301</v>
      </c>
      <c r="I2800" t="s">
        <v>482</v>
      </c>
    </row>
    <row r="2801" spans="1:9" ht="15" hidden="1" customHeight="1">
      <c r="A2801" s="29">
        <f ca="1">IF(Tanqueos[[#This Row],[PLACA]]="","",IF(Tanqueos[[#This Row],[FECHA]]="",NOW(),Tanqueos[[#This Row],[FECHA]]))</f>
        <v>45887.729882523148</v>
      </c>
      <c r="B2801" s="39" t="s">
        <v>148</v>
      </c>
      <c r="C2801" s="31">
        <v>207000</v>
      </c>
      <c r="D2801" s="56">
        <v>24</v>
      </c>
      <c r="G2801">
        <f>_xlfn.XLOOKUP(Tanqueos[[#This Row],[PLACA]],[1]Hoja1!$A:$A,[1]Hoja1!$G:$G,0)</f>
        <v>15</v>
      </c>
      <c r="H2801" t="s">
        <v>231</v>
      </c>
      <c r="I2801" t="s">
        <v>482</v>
      </c>
    </row>
    <row r="2802" spans="1:9" ht="15" hidden="1" customHeight="1">
      <c r="A2802" s="29">
        <f ca="1">IF(Tanqueos[[#This Row],[PLACA]]="","",IF(Tanqueos[[#This Row],[FECHA]]="",NOW(),Tanqueos[[#This Row],[FECHA]]))</f>
        <v>45887.73641597222</v>
      </c>
      <c r="B2802" s="39" t="s">
        <v>15</v>
      </c>
      <c r="C2802" s="31">
        <v>199975</v>
      </c>
      <c r="D2802" s="56">
        <v>38</v>
      </c>
      <c r="G2802">
        <f>_xlfn.XLOOKUP(Tanqueos[[#This Row],[PLACA]],[1]Hoja1!$A:$A,[1]Hoja1!$G:$G,0)</f>
        <v>16</v>
      </c>
      <c r="H2802" t="s">
        <v>237</v>
      </c>
      <c r="I2802" t="s">
        <v>482</v>
      </c>
    </row>
    <row r="2803" spans="1:9" ht="15" hidden="1" customHeight="1">
      <c r="A2803" s="29">
        <v>45888</v>
      </c>
      <c r="B2803" s="39" t="s">
        <v>17</v>
      </c>
      <c r="C2803" s="31">
        <v>656545</v>
      </c>
      <c r="D2803" s="56">
        <v>33</v>
      </c>
      <c r="G2803">
        <f>_xlfn.XLOOKUP(Tanqueos[[#This Row],[PLACA]],[1]Hoja1!$A:$A,[1]Hoja1!$G:$G,0)</f>
        <v>14</v>
      </c>
      <c r="H2803" t="s">
        <v>181</v>
      </c>
      <c r="I2803" t="s">
        <v>482</v>
      </c>
    </row>
    <row r="2804" spans="1:9" ht="15" hidden="1" customHeight="1">
      <c r="A2804" s="29">
        <f ca="1">IF(Tanqueos[[#This Row],[PLACA]]="","",IF(Tanqueos[[#This Row],[FECHA]]="",NOW(),Tanqueos[[#This Row],[FECHA]]))</f>
        <v>45887.740009259258</v>
      </c>
      <c r="B2804" s="39" t="s">
        <v>28</v>
      </c>
      <c r="C2804" s="31">
        <v>227913</v>
      </c>
      <c r="D2804" s="56">
        <v>8</v>
      </c>
      <c r="E2804" t="s">
        <v>525</v>
      </c>
      <c r="G2804">
        <f>_xlfn.XLOOKUP(Tanqueos[[#This Row],[PLACA]],[1]Hoja1!$A:$A,[1]Hoja1!$G:$G,0)</f>
        <v>43</v>
      </c>
      <c r="H2804" t="s">
        <v>221</v>
      </c>
      <c r="I2804" t="s">
        <v>482</v>
      </c>
    </row>
    <row r="2805" spans="1:9" ht="15" hidden="1" customHeight="1">
      <c r="A2805" s="29">
        <f ca="1">IF(Tanqueos[[#This Row],[PLACA]]="","",IF(Tanqueos[[#This Row],[FECHA]]="",NOW(),Tanqueos[[#This Row],[FECHA]]))</f>
        <v>45887.797068171298</v>
      </c>
      <c r="B2805" s="39" t="s">
        <v>62</v>
      </c>
      <c r="C2805" s="31">
        <v>210775</v>
      </c>
      <c r="D2805" s="56">
        <v>9</v>
      </c>
      <c r="E2805" t="s">
        <v>528</v>
      </c>
      <c r="G2805">
        <f>_xlfn.XLOOKUP(Tanqueos[[#This Row],[PLACA]],[1]Hoja1!$A:$A,[1]Hoja1!$G:$G,0)</f>
        <v>39</v>
      </c>
      <c r="H2805" t="s">
        <v>268</v>
      </c>
      <c r="I2805" t="s">
        <v>482</v>
      </c>
    </row>
    <row r="2806" spans="1:9" ht="15" hidden="1" customHeight="1">
      <c r="A2806" s="29">
        <f ca="1">IF(Tanqueos[[#This Row],[PLACA]]="","",IF(Tanqueos[[#This Row],[FECHA]]="",NOW(),Tanqueos[[#This Row],[FECHA]]))</f>
        <v>45887.919989236114</v>
      </c>
      <c r="B2806" s="39" t="s">
        <v>184</v>
      </c>
      <c r="C2806" s="31">
        <v>53110</v>
      </c>
      <c r="D2806" s="56">
        <v>8.31</v>
      </c>
      <c r="G2806">
        <f>_xlfn.XLOOKUP(Tanqueos[[#This Row],[PLACA]],[1]Hoja1!$A:$A,[1]Hoja1!$G:$G,0)</f>
        <v>33</v>
      </c>
      <c r="H2806" t="s">
        <v>553</v>
      </c>
      <c r="I2806" t="s">
        <v>479</v>
      </c>
    </row>
    <row r="2807" spans="1:9" ht="15" hidden="1" customHeight="1">
      <c r="A2807" s="29">
        <f ca="1">IF(Tanqueos[[#This Row],[PLACA]]="","",IF(Tanqueos[[#This Row],[FECHA]]="",NOW(),Tanqueos[[#This Row],[FECHA]]))</f>
        <v>45887.920765162038</v>
      </c>
      <c r="B2807" s="39" t="s">
        <v>51</v>
      </c>
      <c r="C2807" s="31">
        <v>862530</v>
      </c>
      <c r="D2807" s="56">
        <v>20</v>
      </c>
      <c r="G2807">
        <f>_xlfn.XLOOKUP(Tanqueos[[#This Row],[PLACA]],[1]Hoja1!$A:$A,[1]Hoja1!$G:$G,0)</f>
        <v>19</v>
      </c>
      <c r="H2807" t="s">
        <v>349</v>
      </c>
      <c r="I2807" t="s">
        <v>479</v>
      </c>
    </row>
    <row r="2808" spans="1:9" ht="15" hidden="1" customHeight="1">
      <c r="A2808" s="29">
        <f ca="1">IF(Tanqueos[[#This Row],[PLACA]]="","",IF(Tanqueos[[#This Row],[FECHA]]="",NOW(),Tanqueos[[#This Row],[FECHA]]))</f>
        <v>45888.23699016204</v>
      </c>
      <c r="B2808" s="39" t="s">
        <v>26</v>
      </c>
      <c r="C2808" s="31">
        <v>636090</v>
      </c>
      <c r="D2808" s="56">
        <v>9</v>
      </c>
      <c r="G2808">
        <f>_xlfn.XLOOKUP(Tanqueos[[#This Row],[PLACA]],[1]Hoja1!$A:$A,[1]Hoja1!$G:$G,0)</f>
        <v>17</v>
      </c>
      <c r="H2808" t="s">
        <v>228</v>
      </c>
      <c r="I2808" t="s">
        <v>479</v>
      </c>
    </row>
    <row r="2809" spans="1:9" ht="15" hidden="1" customHeight="1">
      <c r="A2809" s="29">
        <f ca="1">IF(Tanqueos[[#This Row],[PLACA]]="","",IF(Tanqueos[[#This Row],[FECHA]]="",NOW(),Tanqueos[[#This Row],[FECHA]]))</f>
        <v>45888.239266666664</v>
      </c>
      <c r="B2809" s="39" t="s">
        <v>33</v>
      </c>
      <c r="C2809" s="31">
        <v>319422</v>
      </c>
      <c r="D2809" s="56">
        <v>13</v>
      </c>
      <c r="G2809">
        <f>_xlfn.XLOOKUP(Tanqueos[[#This Row],[PLACA]],[1]Hoja1!$A:$A,[1]Hoja1!$G:$G,0)</f>
        <v>21</v>
      </c>
      <c r="H2809" t="s">
        <v>292</v>
      </c>
      <c r="I2809" t="s">
        <v>479</v>
      </c>
    </row>
    <row r="2810" spans="1:9" ht="15" hidden="1" customHeight="1">
      <c r="A2810" s="29">
        <f ca="1">IF(Tanqueos[[#This Row],[PLACA]]="","",IF(Tanqueos[[#This Row],[FECHA]]="",NOW(),Tanqueos[[#This Row],[FECHA]]))</f>
        <v>45888.259257754631</v>
      </c>
      <c r="B2810" s="39" t="s">
        <v>134</v>
      </c>
      <c r="C2810" s="31">
        <v>443572</v>
      </c>
      <c r="D2810" s="56">
        <v>60</v>
      </c>
      <c r="G2810">
        <f>_xlfn.XLOOKUP(Tanqueos[[#This Row],[PLACA]],[1]Hoja1!$A:$A,[1]Hoja1!$G:$G,0)</f>
        <v>12</v>
      </c>
      <c r="H2810" s="11" t="s">
        <v>249</v>
      </c>
      <c r="I2810" t="s">
        <v>479</v>
      </c>
    </row>
    <row r="2811" spans="1:9" ht="15" hidden="1" customHeight="1">
      <c r="A2811" s="29">
        <f ca="1">IF(Tanqueos[[#This Row],[PLACA]]="","",IF(Tanqueos[[#This Row],[FECHA]]="",NOW(),Tanqueos[[#This Row],[FECHA]]))</f>
        <v>45888.26032465278</v>
      </c>
      <c r="B2811" s="39" t="s">
        <v>66</v>
      </c>
      <c r="C2811" s="31">
        <v>201578</v>
      </c>
      <c r="D2811" s="56">
        <v>10</v>
      </c>
      <c r="G2811">
        <f>_xlfn.XLOOKUP(Tanqueos[[#This Row],[PLACA]],[1]Hoja1!$A:$A,[1]Hoja1!$G:$G,0)</f>
        <v>33</v>
      </c>
      <c r="H2811" s="11" t="s">
        <v>252</v>
      </c>
      <c r="I2811" t="s">
        <v>479</v>
      </c>
    </row>
    <row r="2812" spans="1:9" ht="15" hidden="1" customHeight="1">
      <c r="A2812" s="29">
        <f ca="1">IF(Tanqueos[[#This Row],[PLACA]]="","",IF(Tanqueos[[#This Row],[FECHA]]="",NOW(),Tanqueos[[#This Row],[FECHA]]))</f>
        <v>45888.323956365741</v>
      </c>
      <c r="B2812" s="31" t="s">
        <v>311</v>
      </c>
      <c r="C2812" s="31">
        <v>120576</v>
      </c>
      <c r="D2812" s="56">
        <v>13</v>
      </c>
      <c r="G2812">
        <f>_xlfn.XLOOKUP(Tanqueos[[#This Row],[PLACA]],[1]Hoja1!$A:$A,[1]Hoja1!$G:$G,0)</f>
        <v>33</v>
      </c>
      <c r="H2812" t="s">
        <v>554</v>
      </c>
      <c r="I2812" t="s">
        <v>479</v>
      </c>
    </row>
    <row r="2813" spans="1:9" ht="15" hidden="1" customHeight="1">
      <c r="A2813" s="29">
        <f ca="1">IF(Tanqueos[[#This Row],[PLACA]]="","",IF(Tanqueos[[#This Row],[FECHA]]="",NOW(),Tanqueos[[#This Row],[FECHA]]))</f>
        <v>45888.323956365741</v>
      </c>
      <c r="B2813" s="39" t="s">
        <v>306</v>
      </c>
      <c r="C2813" s="31">
        <v>117134</v>
      </c>
      <c r="D2813" s="56">
        <v>13</v>
      </c>
      <c r="G2813">
        <f>_xlfn.XLOOKUP(Tanqueos[[#This Row],[PLACA]],[1]Hoja1!$A:$A,[1]Hoja1!$G:$G,0)</f>
        <v>33</v>
      </c>
      <c r="H2813" t="s">
        <v>521</v>
      </c>
      <c r="I2813" t="s">
        <v>479</v>
      </c>
    </row>
    <row r="2814" spans="1:9" ht="15" hidden="1" customHeight="1">
      <c r="A2814" s="29">
        <f ca="1">IF(Tanqueos[[#This Row],[PLACA]]="","",IF(Tanqueos[[#This Row],[FECHA]]="",NOW(),Tanqueos[[#This Row],[FECHA]]))</f>
        <v>45888.323956365741</v>
      </c>
      <c r="B2814" s="39" t="s">
        <v>32</v>
      </c>
      <c r="C2814" s="31">
        <v>47046</v>
      </c>
      <c r="D2814" s="56">
        <v>10</v>
      </c>
      <c r="G2814">
        <f>_xlfn.XLOOKUP(Tanqueos[[#This Row],[PLACA]],[1]Hoja1!$A:$A,[1]Hoja1!$G:$G,0)</f>
        <v>30</v>
      </c>
      <c r="H2814" t="s">
        <v>207</v>
      </c>
      <c r="I2814" t="s">
        <v>479</v>
      </c>
    </row>
    <row r="2815" spans="1:9" ht="15" hidden="1" customHeight="1">
      <c r="A2815" s="29">
        <f ca="1">IF(Tanqueos[[#This Row],[PLACA]]="","",IF(Tanqueos[[#This Row],[FECHA]]="",NOW(),Tanqueos[[#This Row],[FECHA]]))</f>
        <v>45888.337630787035</v>
      </c>
      <c r="B2815" s="39" t="s">
        <v>21</v>
      </c>
      <c r="C2815" s="31">
        <v>72077</v>
      </c>
      <c r="D2815" s="56">
        <v>11</v>
      </c>
      <c r="G2815">
        <f>_xlfn.XLOOKUP(Tanqueos[[#This Row],[PLACA]],[1]Hoja1!$A:$A,[1]Hoja1!$G:$G,0)</f>
        <v>33</v>
      </c>
      <c r="H2815" t="s">
        <v>193</v>
      </c>
      <c r="I2815" t="s">
        <v>467</v>
      </c>
    </row>
    <row r="2816" spans="1:9" ht="15" hidden="1" customHeight="1">
      <c r="A2816" s="29">
        <f ca="1">IF(Tanqueos[[#This Row],[PLACA]]="","",IF(Tanqueos[[#This Row],[FECHA]]="",NOW(),Tanqueos[[#This Row],[FECHA]]))</f>
        <v>45888.345047800925</v>
      </c>
      <c r="B2816" s="39" t="s">
        <v>24</v>
      </c>
      <c r="C2816" s="31">
        <v>106534</v>
      </c>
      <c r="D2816" s="56">
        <v>6</v>
      </c>
      <c r="E2816" t="s">
        <v>555</v>
      </c>
      <c r="G2816">
        <f>_xlfn.XLOOKUP(Tanqueos[[#This Row],[PLACA]],[1]Hoja1!$A:$A,[1]Hoja1!$G:$G,0)</f>
        <v>33</v>
      </c>
      <c r="H2816" t="s">
        <v>556</v>
      </c>
      <c r="I2816" t="s">
        <v>467</v>
      </c>
    </row>
    <row r="2817" spans="1:9" ht="15" hidden="1" customHeight="1">
      <c r="A2817" s="29">
        <f ca="1">IF(Tanqueos[[#This Row],[PLACA]]="","",IF(Tanqueos[[#This Row],[FECHA]]="",NOW(),Tanqueos[[#This Row],[FECHA]]))</f>
        <v>45888.350904050923</v>
      </c>
      <c r="B2817" s="39" t="s">
        <v>53</v>
      </c>
      <c r="C2817" s="31">
        <v>121695</v>
      </c>
      <c r="D2817" s="56">
        <v>25</v>
      </c>
      <c r="G2817">
        <f>_xlfn.XLOOKUP(Tanqueos[[#This Row],[PLACA]],[1]Hoja1!$A:$A,[1]Hoja1!$G:$G,0)</f>
        <v>20</v>
      </c>
      <c r="H2817" t="s">
        <v>257</v>
      </c>
      <c r="I2817" t="s">
        <v>467</v>
      </c>
    </row>
    <row r="2818" spans="1:9" ht="15" hidden="1" customHeight="1">
      <c r="A2818" s="29">
        <f ca="1">IF(Tanqueos[[#This Row],[PLACA]]="","",IF(Tanqueos[[#This Row],[FECHA]]="",NOW(),Tanqueos[[#This Row],[FECHA]]))</f>
        <v>45888.364723842591</v>
      </c>
      <c r="B2818" s="39" t="s">
        <v>468</v>
      </c>
      <c r="C2818" s="31">
        <v>163675</v>
      </c>
      <c r="D2818" s="56">
        <v>10</v>
      </c>
      <c r="G2818">
        <f>_xlfn.XLOOKUP(Tanqueos[[#This Row],[PLACA]],[1]Hoja1!$A:$A,[1]Hoja1!$G:$G,0)</f>
        <v>42.8</v>
      </c>
      <c r="H2818" t="s">
        <v>557</v>
      </c>
      <c r="I2818" t="s">
        <v>467</v>
      </c>
    </row>
    <row r="2819" spans="1:9" ht="15" hidden="1" customHeight="1">
      <c r="A2819" s="29">
        <f ca="1">IF(Tanqueos[[#This Row],[PLACA]]="","",IF(Tanqueos[[#This Row],[FECHA]]="",NOW(),Tanqueos[[#This Row],[FECHA]]))</f>
        <v>45888.378336458336</v>
      </c>
      <c r="B2819" s="39" t="s">
        <v>381</v>
      </c>
      <c r="C2819" s="31">
        <v>101728</v>
      </c>
      <c r="D2819" s="56">
        <v>14</v>
      </c>
      <c r="G2819">
        <f>_xlfn.XLOOKUP(Tanqueos[[#This Row],[PLACA]],[1]Hoja1!$A:$A,[1]Hoja1!$G:$G,0)</f>
        <v>28</v>
      </c>
      <c r="H2819" t="s">
        <v>176</v>
      </c>
      <c r="I2819" t="s">
        <v>467</v>
      </c>
    </row>
    <row r="2820" spans="1:9" ht="15" hidden="1" customHeight="1">
      <c r="A2820" s="29">
        <f ca="1">IF(Tanqueos[[#This Row],[PLACA]]="","",IF(Tanqueos[[#This Row],[FECHA]]="",NOW(),Tanqueos[[#This Row],[FECHA]]))</f>
        <v>45888.396679050929</v>
      </c>
      <c r="B2820" s="39" t="s">
        <v>461</v>
      </c>
      <c r="C2820" s="31">
        <v>464681</v>
      </c>
      <c r="D2820" s="56">
        <v>23</v>
      </c>
      <c r="G2820">
        <f>_xlfn.XLOOKUP(Tanqueos[[#This Row],[PLACA]],[1]Hoja1!$A:$A,[1]Hoja1!$G:$G,0)</f>
        <v>19</v>
      </c>
      <c r="H2820" t="s">
        <v>334</v>
      </c>
      <c r="I2820" t="s">
        <v>467</v>
      </c>
    </row>
    <row r="2821" spans="1:9" ht="15" hidden="1" customHeight="1">
      <c r="A2821" s="29">
        <f ca="1">IF(Tanqueos[[#This Row],[PLACA]]="","",IF(Tanqueos[[#This Row],[FECHA]]="",NOW(),Tanqueos[[#This Row],[FECHA]]))</f>
        <v>45888.400291782411</v>
      </c>
      <c r="B2821" s="39" t="s">
        <v>39</v>
      </c>
      <c r="C2821" s="31">
        <v>47447</v>
      </c>
      <c r="D2821" s="56">
        <v>7</v>
      </c>
      <c r="E2821" t="s">
        <v>558</v>
      </c>
      <c r="G2821">
        <f>_xlfn.XLOOKUP(Tanqueos[[#This Row],[PLACA]],[1]Hoja1!$A:$A,[1]Hoja1!$G:$G,0)</f>
        <v>35</v>
      </c>
      <c r="H2821" t="s">
        <v>198</v>
      </c>
      <c r="I2821" t="s">
        <v>467</v>
      </c>
    </row>
    <row r="2822" spans="1:9" ht="15" hidden="1" customHeight="1">
      <c r="A2822" s="29">
        <f ca="1">IF(Tanqueos[[#This Row],[PLACA]]="","",IF(Tanqueos[[#This Row],[FECHA]]="",NOW(),Tanqueos[[#This Row],[FECHA]]))</f>
        <v>45888.41160821759</v>
      </c>
      <c r="B2822" s="39" t="s">
        <v>120</v>
      </c>
      <c r="C2822" s="31">
        <v>341697</v>
      </c>
      <c r="D2822" s="56">
        <v>16</v>
      </c>
      <c r="G2822">
        <f>_xlfn.XLOOKUP(Tanqueos[[#This Row],[PLACA]],[1]Hoja1!$A:$A,[1]Hoja1!$G:$G,0)</f>
        <v>38</v>
      </c>
      <c r="H2822" s="11" t="s">
        <v>227</v>
      </c>
      <c r="I2822" t="s">
        <v>467</v>
      </c>
    </row>
    <row r="2823" spans="1:9" ht="15" hidden="1" customHeight="1">
      <c r="A2823" s="29">
        <f ca="1">IF(Tanqueos[[#This Row],[PLACA]]="","",IF(Tanqueos[[#This Row],[FECHA]]="",NOW(),Tanqueos[[#This Row],[FECHA]]))</f>
        <v>45888.417530208331</v>
      </c>
      <c r="B2823" s="39" t="s">
        <v>45</v>
      </c>
      <c r="C2823" s="31">
        <v>170800</v>
      </c>
      <c r="D2823" s="56">
        <v>9</v>
      </c>
      <c r="G2823">
        <f>_xlfn.XLOOKUP(Tanqueos[[#This Row],[PLACA]],[1]Hoja1!$A:$A,[1]Hoja1!$G:$G,0)</f>
        <v>29</v>
      </c>
      <c r="H2823" t="s">
        <v>197</v>
      </c>
      <c r="I2823" t="s">
        <v>467</v>
      </c>
    </row>
    <row r="2824" spans="1:9" ht="15" hidden="1" customHeight="1">
      <c r="A2824" s="29">
        <f ca="1">IF(Tanqueos[[#This Row],[PLACA]]="","",IF(Tanqueos[[#This Row],[FECHA]]="",NOW(),Tanqueos[[#This Row],[FECHA]]))</f>
        <v>45888.422644212966</v>
      </c>
      <c r="B2824" s="39" t="s">
        <v>20</v>
      </c>
      <c r="C2824" s="31">
        <v>212095</v>
      </c>
      <c r="D2824" s="56">
        <v>7</v>
      </c>
      <c r="E2824" t="s">
        <v>559</v>
      </c>
      <c r="G2824">
        <f>_xlfn.XLOOKUP(Tanqueos[[#This Row],[PLACA]],[1]Hoja1!$A:$A,[1]Hoja1!$G:$G,0)</f>
        <v>26</v>
      </c>
      <c r="H2824" t="s">
        <v>255</v>
      </c>
      <c r="I2824" t="s">
        <v>467</v>
      </c>
    </row>
    <row r="2825" spans="1:9" ht="15" hidden="1" customHeight="1">
      <c r="A2825" s="29">
        <f ca="1">IF(Tanqueos[[#This Row],[PLACA]]="","",IF(Tanqueos[[#This Row],[FECHA]]="",NOW(),Tanqueos[[#This Row],[FECHA]]))</f>
        <v>45888.4369224537</v>
      </c>
      <c r="B2825" s="39" t="s">
        <v>560</v>
      </c>
      <c r="C2825" s="31">
        <v>8464</v>
      </c>
      <c r="D2825" s="56">
        <v>15</v>
      </c>
      <c r="E2825" t="s">
        <v>561</v>
      </c>
      <c r="G2825">
        <f>_xlfn.XLOOKUP(Tanqueos[[#This Row],[PLACA]],[1]Hoja1!$A:$A,[1]Hoja1!$G:$G,0)</f>
        <v>0</v>
      </c>
      <c r="H2825" t="s">
        <v>520</v>
      </c>
      <c r="I2825" t="s">
        <v>467</v>
      </c>
    </row>
    <row r="2826" spans="1:9" ht="15" hidden="1" customHeight="1">
      <c r="A2826" s="29">
        <f ca="1">IF(Tanqueos[[#This Row],[PLACA]]="","",IF(Tanqueos[[#This Row],[FECHA]]="",NOW(),Tanqueos[[#This Row],[FECHA]]))</f>
        <v>45888.445698842595</v>
      </c>
      <c r="B2826" s="39" t="s">
        <v>72</v>
      </c>
      <c r="C2826" s="31">
        <v>314724</v>
      </c>
      <c r="D2826" s="56">
        <v>26</v>
      </c>
      <c r="G2826">
        <f>_xlfn.XLOOKUP(Tanqueos[[#This Row],[PLACA]],[1]Hoja1!$A:$A,[1]Hoja1!$G:$G,0)</f>
        <v>30</v>
      </c>
      <c r="H2826" t="s">
        <v>205</v>
      </c>
      <c r="I2826" t="s">
        <v>467</v>
      </c>
    </row>
    <row r="2827" spans="1:9" ht="15" hidden="1" customHeight="1">
      <c r="A2827" s="29">
        <f ca="1">IF(Tanqueos[[#This Row],[PLACA]]="","",IF(Tanqueos[[#This Row],[FECHA]]="",NOW(),Tanqueos[[#This Row],[FECHA]]))</f>
        <v>45888.448893402776</v>
      </c>
      <c r="B2827" s="39" t="s">
        <v>396</v>
      </c>
      <c r="C2827" s="31">
        <v>85022</v>
      </c>
      <c r="D2827" s="56">
        <v>6</v>
      </c>
      <c r="G2827">
        <f>_xlfn.XLOOKUP(Tanqueos[[#This Row],[PLACA]],[1]Hoja1!$A:$A,[1]Hoja1!$G:$G,0)</f>
        <v>42.8</v>
      </c>
      <c r="H2827" t="s">
        <v>431</v>
      </c>
      <c r="I2827" t="s">
        <v>467</v>
      </c>
    </row>
    <row r="2828" spans="1:9" ht="15" hidden="1" customHeight="1">
      <c r="A2828" s="29">
        <f ca="1">IF(Tanqueos[[#This Row],[PLACA]]="","",IF(Tanqueos[[#This Row],[FECHA]]="",NOW(),Tanqueos[[#This Row],[FECHA]]))</f>
        <v>45888.455230208332</v>
      </c>
      <c r="B2828" s="39" t="s">
        <v>35</v>
      </c>
      <c r="C2828" s="31">
        <v>70075</v>
      </c>
      <c r="D2828" s="56">
        <v>11</v>
      </c>
      <c r="G2828">
        <f>_xlfn.XLOOKUP(Tanqueos[[#This Row],[PLACA]],[1]Hoja1!$A:$A,[1]Hoja1!$G:$G,0)</f>
        <v>35</v>
      </c>
      <c r="H2828" t="s">
        <v>240</v>
      </c>
      <c r="I2828" t="s">
        <v>467</v>
      </c>
    </row>
    <row r="2829" spans="1:9" ht="15" hidden="1" customHeight="1">
      <c r="A2829" s="29">
        <f ca="1">IF(Tanqueos[[#This Row],[PLACA]]="","",IF(Tanqueos[[#This Row],[FECHA]]="",NOW(),Tanqueos[[#This Row],[FECHA]]))</f>
        <v>45888.464608333335</v>
      </c>
      <c r="B2829" s="39" t="s">
        <v>16</v>
      </c>
      <c r="C2829" s="31">
        <v>220986</v>
      </c>
      <c r="D2829" s="56">
        <v>13</v>
      </c>
      <c r="G2829">
        <f>_xlfn.XLOOKUP(Tanqueos[[#This Row],[PLACA]],[1]Hoja1!$A:$A,[1]Hoja1!$G:$G,0)</f>
        <v>33</v>
      </c>
      <c r="H2829" t="s">
        <v>219</v>
      </c>
      <c r="I2829" t="s">
        <v>467</v>
      </c>
    </row>
    <row r="2830" spans="1:9" ht="15" hidden="1" customHeight="1">
      <c r="A2830" s="29">
        <f ca="1">IF(Tanqueos[[#This Row],[PLACA]]="","",IF(Tanqueos[[#This Row],[FECHA]]="",NOW(),Tanqueos[[#This Row],[FECHA]]))</f>
        <v>45888.487253703701</v>
      </c>
      <c r="B2830" s="39" t="s">
        <v>441</v>
      </c>
      <c r="C2830" s="31">
        <v>221007</v>
      </c>
      <c r="D2830" s="56">
        <v>16</v>
      </c>
      <c r="G2830">
        <f>_xlfn.XLOOKUP(Tanqueos[[#This Row],[PLACA]],[1]Hoja1!$A:$A,[1]Hoja1!$G:$G,0)</f>
        <v>17.850000000000001</v>
      </c>
      <c r="H2830" s="62" t="s">
        <v>300</v>
      </c>
      <c r="I2830" t="s">
        <v>467</v>
      </c>
    </row>
    <row r="2831" spans="1:9" ht="15" hidden="1" customHeight="1">
      <c r="A2831" s="29">
        <f ca="1">IF(Tanqueos[[#This Row],[PLACA]]="","",IF(Tanqueos[[#This Row],[FECHA]]="",NOW(),Tanqueos[[#This Row],[FECHA]]))</f>
        <v>45888.500728356485</v>
      </c>
      <c r="B2831" s="39" t="s">
        <v>18</v>
      </c>
      <c r="C2831" s="31">
        <v>172061</v>
      </c>
      <c r="D2831" s="56">
        <v>8</v>
      </c>
      <c r="E2831" t="s">
        <v>562</v>
      </c>
      <c r="G2831">
        <f>_xlfn.XLOOKUP(Tanqueos[[#This Row],[PLACA]],[1]Hoja1!$A:$A,[1]Hoja1!$G:$G,0)</f>
        <v>42</v>
      </c>
      <c r="H2831" t="s">
        <v>234</v>
      </c>
      <c r="I2831" t="s">
        <v>467</v>
      </c>
    </row>
    <row r="2832" spans="1:9" ht="15" hidden="1" customHeight="1">
      <c r="A2832" s="29">
        <f ca="1">IF(Tanqueos[[#This Row],[PLACA]]="","",IF(Tanqueos[[#This Row],[FECHA]]="",NOW(),Tanqueos[[#This Row],[FECHA]]))</f>
        <v>45888.523648032409</v>
      </c>
      <c r="B2832" s="39" t="s">
        <v>25</v>
      </c>
      <c r="C2832" s="31">
        <v>244148</v>
      </c>
      <c r="D2832" s="56">
        <v>7</v>
      </c>
      <c r="E2832" t="s">
        <v>563</v>
      </c>
      <c r="G2832">
        <f>_xlfn.XLOOKUP(Tanqueos[[#This Row],[PLACA]],[1]Hoja1!$A:$A,[1]Hoja1!$G:$G,0)</f>
        <v>33</v>
      </c>
      <c r="H2832" t="s">
        <v>250</v>
      </c>
      <c r="I2832" t="s">
        <v>467</v>
      </c>
    </row>
    <row r="2833" spans="1:9" ht="15" hidden="1" customHeight="1">
      <c r="A2833" s="29">
        <f ca="1">IF(Tanqueos[[#This Row],[PLACA]]="","",IF(Tanqueos[[#This Row],[FECHA]]="",NOW(),Tanqueos[[#This Row],[FECHA]]))</f>
        <v>45888.533264004633</v>
      </c>
      <c r="B2833" s="39" t="s">
        <v>8</v>
      </c>
      <c r="C2833" s="31">
        <v>180056</v>
      </c>
      <c r="D2833" s="56">
        <v>8</v>
      </c>
      <c r="G2833">
        <f>_xlfn.XLOOKUP(Tanqueos[[#This Row],[PLACA]],[1]Hoja1!$A:$A,[1]Hoja1!$G:$G,0)</f>
        <v>42</v>
      </c>
      <c r="H2833" t="s">
        <v>251</v>
      </c>
      <c r="I2833" t="s">
        <v>467</v>
      </c>
    </row>
    <row r="2834" spans="1:9" ht="15" hidden="1" customHeight="1">
      <c r="A2834" s="29">
        <f ca="1">IF(Tanqueos[[#This Row],[PLACA]]="","",IF(Tanqueos[[#This Row],[FECHA]]="",NOW(),Tanqueos[[#This Row],[FECHA]]))</f>
        <v>45888.536500925926</v>
      </c>
      <c r="B2834" s="39" t="s">
        <v>11</v>
      </c>
      <c r="C2834" s="31">
        <v>62588</v>
      </c>
      <c r="D2834" s="56">
        <v>9</v>
      </c>
      <c r="G2834">
        <f>_xlfn.XLOOKUP(Tanqueos[[#This Row],[PLACA]],[1]Hoja1!$A:$A,[1]Hoja1!$G:$G,0)</f>
        <v>35</v>
      </c>
      <c r="H2834" t="s">
        <v>434</v>
      </c>
      <c r="I2834" t="s">
        <v>467</v>
      </c>
    </row>
    <row r="2835" spans="1:9" ht="15" hidden="1" customHeight="1">
      <c r="A2835" s="29">
        <f ca="1">IF(Tanqueos[[#This Row],[PLACA]]="","",IF(Tanqueos[[#This Row],[FECHA]]="",NOW(),Tanqueos[[#This Row],[FECHA]]))</f>
        <v>45888.536500925926</v>
      </c>
      <c r="B2835" s="39" t="s">
        <v>99</v>
      </c>
      <c r="C2835" s="31">
        <v>21831</v>
      </c>
      <c r="D2835" s="56">
        <v>13</v>
      </c>
      <c r="G2835">
        <f>_xlfn.XLOOKUP(Tanqueos[[#This Row],[PLACA]],[1]Hoja1!$A:$A,[1]Hoja1!$G:$G,0)</f>
        <v>32</v>
      </c>
      <c r="H2835" t="s">
        <v>274</v>
      </c>
      <c r="I2835" t="s">
        <v>482</v>
      </c>
    </row>
    <row r="2836" spans="1:9" ht="15" hidden="1" customHeight="1">
      <c r="A2836" s="29">
        <f ca="1">IF(Tanqueos[[#This Row],[PLACA]]="","",IF(Tanqueos[[#This Row],[FECHA]]="",NOW(),Tanqueos[[#This Row],[FECHA]]))</f>
        <v>45888.536500925926</v>
      </c>
      <c r="B2836" s="39" t="s">
        <v>38</v>
      </c>
      <c r="C2836" s="31">
        <v>461433</v>
      </c>
      <c r="D2836" s="56">
        <v>34</v>
      </c>
      <c r="G2836">
        <f>_xlfn.XLOOKUP(Tanqueos[[#This Row],[PLACA]],[1]Hoja1!$A:$A,[1]Hoja1!$G:$G,0)</f>
        <v>15</v>
      </c>
      <c r="H2836" t="s">
        <v>263</v>
      </c>
      <c r="I2836" t="s">
        <v>482</v>
      </c>
    </row>
    <row r="2837" spans="1:9" ht="15" hidden="1" customHeight="1">
      <c r="A2837" s="29">
        <f ca="1">IF(Tanqueos[[#This Row],[PLACA]]="","",IF(Tanqueos[[#This Row],[FECHA]]="",NOW(),Tanqueos[[#This Row],[FECHA]]))</f>
        <v>45888.536500925926</v>
      </c>
      <c r="B2837" s="39" t="s">
        <v>24</v>
      </c>
      <c r="C2837" s="31">
        <v>106703</v>
      </c>
      <c r="D2837" s="56">
        <v>4.58</v>
      </c>
      <c r="G2837">
        <f>_xlfn.XLOOKUP(Tanqueos[[#This Row],[PLACA]],[1]Hoja1!$A:$A,[1]Hoja1!$G:$G,0)</f>
        <v>33</v>
      </c>
      <c r="H2837" t="s">
        <v>556</v>
      </c>
      <c r="I2837" t="s">
        <v>482</v>
      </c>
    </row>
    <row r="2838" spans="1:9" ht="15" hidden="1" customHeight="1">
      <c r="A2838" s="29">
        <f ca="1">IF(Tanqueos[[#This Row],[PLACA]]="","",IF(Tanqueos[[#This Row],[FECHA]]="",NOW(),Tanqueos[[#This Row],[FECHA]]))</f>
        <v>45888.536500925926</v>
      </c>
      <c r="B2838" s="39" t="s">
        <v>26</v>
      </c>
      <c r="C2838" s="31">
        <v>636230</v>
      </c>
      <c r="D2838" s="56">
        <v>7.3</v>
      </c>
      <c r="G2838">
        <f>_xlfn.XLOOKUP(Tanqueos[[#This Row],[PLACA]],[1]Hoja1!$A:$A,[1]Hoja1!$G:$G,0)</f>
        <v>17</v>
      </c>
      <c r="H2838" t="s">
        <v>228</v>
      </c>
      <c r="I2838" t="s">
        <v>482</v>
      </c>
    </row>
    <row r="2839" spans="1:9" ht="15" hidden="1" customHeight="1">
      <c r="A2839" s="29">
        <f ca="1">IF(Tanqueos[[#This Row],[PLACA]]="","",IF(Tanqueos[[#This Row],[FECHA]]="",NOW(),Tanqueos[[#This Row],[FECHA]]))</f>
        <v>45888.670978935188</v>
      </c>
      <c r="B2839" s="39" t="s">
        <v>93</v>
      </c>
      <c r="C2839" s="31">
        <v>414622</v>
      </c>
      <c r="D2839" s="56">
        <v>7</v>
      </c>
      <c r="E2839" t="s">
        <v>564</v>
      </c>
      <c r="G2839">
        <f>_xlfn.XLOOKUP(Tanqueos[[#This Row],[PLACA]],[1]Hoja1!$A:$A,[1]Hoja1!$G:$G,0)</f>
        <v>30</v>
      </c>
      <c r="H2839" s="62" t="s">
        <v>203</v>
      </c>
      <c r="I2839" t="s">
        <v>482</v>
      </c>
    </row>
    <row r="2840" spans="1:9" ht="15" hidden="1" customHeight="1">
      <c r="A2840" s="29">
        <f ca="1">IF(Tanqueos[[#This Row],[PLACA]]="","",IF(Tanqueos[[#This Row],[FECHA]]="",NOW(),Tanqueos[[#This Row],[FECHA]]))</f>
        <v>45888.677837152776</v>
      </c>
      <c r="B2840" s="39" t="s">
        <v>137</v>
      </c>
      <c r="C2840" s="31">
        <v>80216</v>
      </c>
      <c r="D2840" s="56">
        <v>7</v>
      </c>
      <c r="E2840" t="s">
        <v>507</v>
      </c>
      <c r="G2840">
        <f>_xlfn.XLOOKUP(Tanqueos[[#This Row],[PLACA]],[1]Hoja1!$A:$A,[1]Hoja1!$G:$G,0)</f>
        <v>33</v>
      </c>
      <c r="H2840" s="11" t="s">
        <v>262</v>
      </c>
      <c r="I2840" t="s">
        <v>482</v>
      </c>
    </row>
    <row r="2841" spans="1:9" ht="15" hidden="1" customHeight="1">
      <c r="A2841" s="29">
        <f ca="1">IF(Tanqueos[[#This Row],[PLACA]]="","",IF(Tanqueos[[#This Row],[FECHA]]="",NOW(),Tanqueos[[#This Row],[FECHA]]))</f>
        <v>45888.680148263891</v>
      </c>
      <c r="B2841" s="39" t="s">
        <v>184</v>
      </c>
      <c r="C2841" s="31">
        <v>53414</v>
      </c>
      <c r="D2841" s="56">
        <v>11</v>
      </c>
      <c r="G2841">
        <f>_xlfn.XLOOKUP(Tanqueos[[#This Row],[PLACA]],[1]Hoja1!$A:$A,[1]Hoja1!$G:$G,0)</f>
        <v>33</v>
      </c>
      <c r="H2841" t="s">
        <v>553</v>
      </c>
      <c r="I2841" t="s">
        <v>482</v>
      </c>
    </row>
    <row r="2842" spans="1:9" ht="15" hidden="1" customHeight="1">
      <c r="A2842" s="29">
        <f ca="1">IF(Tanqueos[[#This Row],[PLACA]]="","",IF(Tanqueos[[#This Row],[FECHA]]="",NOW(),Tanqueos[[#This Row],[FECHA]]))</f>
        <v>45888.680519560185</v>
      </c>
      <c r="B2842" s="39" t="s">
        <v>425</v>
      </c>
      <c r="C2842" s="31">
        <v>93676</v>
      </c>
      <c r="D2842" s="56">
        <v>8</v>
      </c>
      <c r="G2842">
        <f>_xlfn.XLOOKUP(Tanqueos[[#This Row],[PLACA]],[1]Hoja1!$A:$A,[1]Hoja1!$G:$G,0)</f>
        <v>33.299999999999997</v>
      </c>
      <c r="H2842" t="s">
        <v>545</v>
      </c>
      <c r="I2842" t="s">
        <v>479</v>
      </c>
    </row>
    <row r="2843" spans="1:9" ht="15" hidden="1" customHeight="1">
      <c r="A2843" s="29">
        <f ca="1">IF(Tanqueos[[#This Row],[PLACA]]="","",IF(Tanqueos[[#This Row],[FECHA]]="",NOW(),Tanqueos[[#This Row],[FECHA]]))</f>
        <v>45888.695608101851</v>
      </c>
      <c r="B2843" s="39" t="s">
        <v>40</v>
      </c>
      <c r="C2843" s="31">
        <v>148045</v>
      </c>
      <c r="D2843" s="56">
        <v>7</v>
      </c>
      <c r="E2843" t="s">
        <v>565</v>
      </c>
      <c r="G2843">
        <f>_xlfn.XLOOKUP(Tanqueos[[#This Row],[PLACA]],[1]Hoja1!$A:$A,[1]Hoja1!$G:$G,0)</f>
        <v>33</v>
      </c>
      <c r="H2843" t="s">
        <v>259</v>
      </c>
      <c r="I2843" t="s">
        <v>482</v>
      </c>
    </row>
    <row r="2844" spans="1:9" ht="15" hidden="1" customHeight="1">
      <c r="A2844" s="29">
        <f ca="1">IF(Tanqueos[[#This Row],[PLACA]]="","",IF(Tanqueos[[#This Row],[FECHA]]="",NOW(),Tanqueos[[#This Row],[FECHA]]))</f>
        <v>45888.697396064817</v>
      </c>
      <c r="B2844" s="39" t="s">
        <v>36</v>
      </c>
      <c r="C2844" s="31">
        <v>99905</v>
      </c>
      <c r="D2844" s="56">
        <v>8</v>
      </c>
      <c r="E2844" t="s">
        <v>566</v>
      </c>
      <c r="G2844">
        <f>_xlfn.XLOOKUP(Tanqueos[[#This Row],[PLACA]],[1]Hoja1!$A:$A,[1]Hoja1!$G:$G,0)</f>
        <v>32</v>
      </c>
      <c r="H2844" t="s">
        <v>194</v>
      </c>
      <c r="I2844" s="62" t="s">
        <v>482</v>
      </c>
    </row>
    <row r="2845" spans="1:9" ht="15" hidden="1" customHeight="1">
      <c r="A2845" s="29">
        <f ca="1">IF(Tanqueos[[#This Row],[PLACA]]="","",IF(Tanqueos[[#This Row],[FECHA]]="",NOW(),Tanqueos[[#This Row],[FECHA]]))</f>
        <v>45888.698659606482</v>
      </c>
      <c r="B2845" s="39" t="s">
        <v>394</v>
      </c>
      <c r="C2845" s="31">
        <v>33016</v>
      </c>
      <c r="D2845" s="56">
        <v>9</v>
      </c>
      <c r="G2845">
        <f>_xlfn.XLOOKUP(Tanqueos[[#This Row],[PLACA]],[1]Hoja1!$A:$A,[1]Hoja1!$G:$G,0)</f>
        <v>38</v>
      </c>
      <c r="H2845" t="s">
        <v>419</v>
      </c>
      <c r="I2845" t="s">
        <v>482</v>
      </c>
    </row>
    <row r="2846" spans="1:9" ht="15" hidden="1" customHeight="1">
      <c r="A2846" s="29">
        <f ca="1">IF(Tanqueos[[#This Row],[PLACA]]="","",IF(Tanqueos[[#This Row],[FECHA]]="",NOW(),Tanqueos[[#This Row],[FECHA]]))</f>
        <v>45888.703621875</v>
      </c>
      <c r="B2846" s="39" t="s">
        <v>28</v>
      </c>
      <c r="C2846" s="31">
        <v>228217</v>
      </c>
      <c r="D2846" s="56">
        <v>8</v>
      </c>
      <c r="E2846" t="s">
        <v>567</v>
      </c>
      <c r="G2846">
        <f>_xlfn.XLOOKUP(Tanqueos[[#This Row],[PLACA]],[1]Hoja1!$A:$A,[1]Hoja1!$G:$G,0)</f>
        <v>43</v>
      </c>
      <c r="H2846" t="s">
        <v>221</v>
      </c>
      <c r="I2846" t="s">
        <v>482</v>
      </c>
    </row>
    <row r="2847" spans="1:9" ht="15" hidden="1" customHeight="1">
      <c r="A2847" s="29">
        <f ca="1">IF(Tanqueos[[#This Row],[PLACA]]="","",IF(Tanqueos[[#This Row],[FECHA]]="",NOW(),Tanqueos[[#This Row],[FECHA]]))</f>
        <v>45888.705778819443</v>
      </c>
      <c r="B2847" s="39" t="s">
        <v>145</v>
      </c>
      <c r="C2847" s="31">
        <v>215999</v>
      </c>
      <c r="D2847" s="56">
        <v>13</v>
      </c>
      <c r="E2847" t="s">
        <v>568</v>
      </c>
      <c r="G2847">
        <f>_xlfn.XLOOKUP(Tanqueos[[#This Row],[PLACA]],[1]Hoja1!$A:$A,[1]Hoja1!$G:$G,0)</f>
        <v>40</v>
      </c>
      <c r="H2847" t="s">
        <v>201</v>
      </c>
      <c r="I2847" t="s">
        <v>482</v>
      </c>
    </row>
    <row r="2848" spans="1:9" ht="15" hidden="1" customHeight="1">
      <c r="A2848" s="29">
        <f ca="1">IF(Tanqueos[[#This Row],[PLACA]]="","",IF(Tanqueos[[#This Row],[FECHA]]="",NOW(),Tanqueos[[#This Row],[FECHA]]))</f>
        <v>45888.719886342595</v>
      </c>
      <c r="B2848" s="39" t="s">
        <v>331</v>
      </c>
      <c r="C2848" s="31">
        <v>336456</v>
      </c>
      <c r="D2848" s="56">
        <v>16</v>
      </c>
      <c r="G2848">
        <f>_xlfn.XLOOKUP(Tanqueos[[#This Row],[PLACA]],[1]Hoja1!$A:$A,[1]Hoja1!$G:$G,0)</f>
        <v>19</v>
      </c>
      <c r="H2848" t="s">
        <v>260</v>
      </c>
      <c r="I2848" t="s">
        <v>482</v>
      </c>
    </row>
    <row r="2849" spans="1:9" ht="15" hidden="1" customHeight="1">
      <c r="A2849" s="29">
        <f ca="1">IF(Tanqueos[[#This Row],[PLACA]]="","",IF(Tanqueos[[#This Row],[FECHA]]="",NOW(),Tanqueos[[#This Row],[FECHA]]))</f>
        <v>45888.732475231482</v>
      </c>
      <c r="B2849" s="39" t="s">
        <v>156</v>
      </c>
      <c r="C2849" s="31">
        <v>112731</v>
      </c>
      <c r="D2849" s="56">
        <v>11</v>
      </c>
      <c r="G2849">
        <f>_xlfn.XLOOKUP(Tanqueos[[#This Row],[PLACA]],[1]Hoja1!$A:$A,[1]Hoja1!$G:$G,0)</f>
        <v>35</v>
      </c>
      <c r="H2849" t="s">
        <v>253</v>
      </c>
      <c r="I2849" t="s">
        <v>482</v>
      </c>
    </row>
    <row r="2850" spans="1:9" ht="15" hidden="1" customHeight="1">
      <c r="A2850" s="29">
        <f ca="1">IF(Tanqueos[[#This Row],[PLACA]]="","",IF(Tanqueos[[#This Row],[FECHA]]="",NOW(),Tanqueos[[#This Row],[FECHA]]))</f>
        <v>45888.737923379631</v>
      </c>
      <c r="B2850" s="39" t="s">
        <v>34</v>
      </c>
      <c r="C2850" s="31">
        <v>29048</v>
      </c>
      <c r="D2850" s="56">
        <v>15</v>
      </c>
      <c r="G2850">
        <f>_xlfn.XLOOKUP(Tanqueos[[#This Row],[PLACA]],[1]Hoja1!$A:$A,[1]Hoja1!$G:$G,0)</f>
        <v>38</v>
      </c>
      <c r="H2850" t="s">
        <v>202</v>
      </c>
      <c r="I2850" t="s">
        <v>482</v>
      </c>
    </row>
    <row r="2851" spans="1:9" ht="15" hidden="1" customHeight="1">
      <c r="A2851" s="29">
        <f ca="1">IF(Tanqueos[[#This Row],[PLACA]]="","",IF(Tanqueos[[#This Row],[FECHA]]="",NOW(),Tanqueos[[#This Row],[FECHA]]))</f>
        <v>45888.749205555556</v>
      </c>
      <c r="B2851" s="39" t="s">
        <v>54</v>
      </c>
      <c r="C2851" s="31">
        <v>10807</v>
      </c>
      <c r="D2851" s="56">
        <v>6</v>
      </c>
      <c r="G2851">
        <f>_xlfn.XLOOKUP(Tanqueos[[#This Row],[PLACA]],[1]Hoja1!$A:$A,[1]Hoja1!$G:$G,0)</f>
        <v>31</v>
      </c>
      <c r="H2851" s="62" t="s">
        <v>273</v>
      </c>
      <c r="I2851" t="s">
        <v>482</v>
      </c>
    </row>
    <row r="2852" spans="1:9" ht="15" hidden="1" customHeight="1">
      <c r="A2852" s="29">
        <f ca="1">IF(Tanqueos[[#This Row],[PLACA]]="","",IF(Tanqueos[[#This Row],[FECHA]]="",NOW(),Tanqueos[[#This Row],[FECHA]]))</f>
        <v>45888.750735879628</v>
      </c>
      <c r="B2852" s="39" t="s">
        <v>67</v>
      </c>
      <c r="C2852" s="31">
        <v>1007263</v>
      </c>
      <c r="D2852" s="56">
        <v>22</v>
      </c>
      <c r="G2852">
        <f>_xlfn.XLOOKUP(Tanqueos[[#This Row],[PLACA]],[1]Hoja1!$A:$A,[1]Hoja1!$G:$G,0)</f>
        <v>19</v>
      </c>
      <c r="H2852" t="s">
        <v>303</v>
      </c>
      <c r="I2852" t="s">
        <v>482</v>
      </c>
    </row>
    <row r="2853" spans="1:9" ht="15" hidden="1" customHeight="1">
      <c r="A2853" s="29">
        <f ca="1">IF(Tanqueos[[#This Row],[PLACA]]="","",IF(Tanqueos[[#This Row],[FECHA]]="",NOW(),Tanqueos[[#This Row],[FECHA]]))</f>
        <v>45888.764984490743</v>
      </c>
      <c r="B2853" s="39" t="s">
        <v>15</v>
      </c>
      <c r="C2853" s="31">
        <v>200598</v>
      </c>
      <c r="D2853" s="56">
        <v>40</v>
      </c>
      <c r="G2853">
        <f>_xlfn.XLOOKUP(Tanqueos[[#This Row],[PLACA]],[1]Hoja1!$A:$A,[1]Hoja1!$G:$G,0)</f>
        <v>16</v>
      </c>
      <c r="H2853" t="s">
        <v>237</v>
      </c>
      <c r="I2853" t="s">
        <v>479</v>
      </c>
    </row>
    <row r="2854" spans="1:9" ht="15" customHeight="1">
      <c r="A2854" s="29">
        <f ca="1">IF(Tanqueos[[#This Row],[PLACA]]="","",IF(Tanqueos[[#This Row],[FECHA]]="",NOW(),Tanqueos[[#This Row],[FECHA]]))</f>
        <v>45888.767531712961</v>
      </c>
      <c r="B2854" s="39" t="s">
        <v>49</v>
      </c>
      <c r="C2854" s="31">
        <v>64312</v>
      </c>
      <c r="D2854" s="56">
        <v>11</v>
      </c>
      <c r="G2854">
        <f>_xlfn.XLOOKUP(Tanqueos[[#This Row],[PLACA]],[1]Hoja1!$A:$A,[1]Hoja1!$G:$G,0)</f>
        <v>35</v>
      </c>
      <c r="H2854" t="s">
        <v>239</v>
      </c>
      <c r="I2854" t="s">
        <v>479</v>
      </c>
    </row>
    <row r="2855" spans="1:9" ht="15" hidden="1" customHeight="1">
      <c r="A2855" s="29">
        <f ca="1">IF(Tanqueos[[#This Row],[PLACA]]="","",IF(Tanqueos[[#This Row],[FECHA]]="",NOW(),Tanqueos[[#This Row],[FECHA]]))</f>
        <v>45888.781083796297</v>
      </c>
      <c r="B2855" s="39" t="s">
        <v>282</v>
      </c>
      <c r="C2855" s="31">
        <v>167182</v>
      </c>
      <c r="D2855" s="56">
        <v>9</v>
      </c>
      <c r="G2855">
        <f>_xlfn.XLOOKUP(Tanqueos[[#This Row],[PLACA]],[1]Hoja1!$A:$A,[1]Hoja1!$G:$G,0)</f>
        <v>38</v>
      </c>
      <c r="H2855" t="s">
        <v>313</v>
      </c>
      <c r="I2855" t="s">
        <v>482</v>
      </c>
    </row>
    <row r="2856" spans="1:9" ht="15" hidden="1" customHeight="1">
      <c r="A2856" s="29">
        <f ca="1">IF(Tanqueos[[#This Row],[PLACA]]="","",IF(Tanqueos[[#This Row],[FECHA]]="",NOW(),Tanqueos[[#This Row],[FECHA]]))</f>
        <v>45888.792504166668</v>
      </c>
      <c r="B2856" s="39" t="s">
        <v>55</v>
      </c>
      <c r="C2856" s="31">
        <v>207848</v>
      </c>
      <c r="D2856" s="56">
        <v>7</v>
      </c>
      <c r="G2856">
        <f>_xlfn.XLOOKUP(Tanqueos[[#This Row],[PLACA]],[1]Hoja1!$A:$A,[1]Hoja1!$G:$G,0)</f>
        <v>38</v>
      </c>
      <c r="H2856" t="s">
        <v>265</v>
      </c>
      <c r="I2856" t="s">
        <v>482</v>
      </c>
    </row>
    <row r="2857" spans="1:9" ht="15" hidden="1" customHeight="1">
      <c r="A2857" s="29">
        <f ca="1">IF(Tanqueos[[#This Row],[PLACA]]="","",IF(Tanqueos[[#This Row],[FECHA]]="",NOW(),Tanqueos[[#This Row],[FECHA]]))</f>
        <v>45888.806217129626</v>
      </c>
      <c r="B2857" s="39" t="s">
        <v>281</v>
      </c>
      <c r="C2857" s="31">
        <v>70733</v>
      </c>
      <c r="D2857" s="56">
        <v>7</v>
      </c>
      <c r="E2857" t="s">
        <v>527</v>
      </c>
      <c r="G2857">
        <f>_xlfn.XLOOKUP(Tanqueos[[#This Row],[PLACA]],[1]Hoja1!$A:$A,[1]Hoja1!$G:$G,0)</f>
        <v>33</v>
      </c>
      <c r="H2857" t="s">
        <v>587</v>
      </c>
      <c r="I2857" t="s">
        <v>482</v>
      </c>
    </row>
    <row r="2858" spans="1:9" ht="15" hidden="1" customHeight="1">
      <c r="A2858" s="29">
        <f ca="1">IF(Tanqueos[[#This Row],[PLACA]]="","",IF(Tanqueos[[#This Row],[FECHA]]="",NOW(),Tanqueos[[#This Row],[FECHA]]))</f>
        <v>45888.810264814812</v>
      </c>
      <c r="B2858" s="39" t="s">
        <v>70</v>
      </c>
      <c r="C2858" s="31">
        <v>241897</v>
      </c>
      <c r="D2858" s="56">
        <v>7</v>
      </c>
      <c r="G2858">
        <f>_xlfn.XLOOKUP(Tanqueos[[#This Row],[PLACA]],[1]Hoja1!$A:$A,[1]Hoja1!$G:$G,0)</f>
        <v>33</v>
      </c>
      <c r="H2858" t="s">
        <v>247</v>
      </c>
      <c r="I2858" t="s">
        <v>482</v>
      </c>
    </row>
    <row r="2859" spans="1:9" ht="15" hidden="1" customHeight="1">
      <c r="A2859" s="29">
        <f ca="1">IF(Tanqueos[[#This Row],[PLACA]]="","",IF(Tanqueos[[#This Row],[FECHA]]="",NOW(),Tanqueos[[#This Row],[FECHA]]))</f>
        <v>45888.819045717595</v>
      </c>
      <c r="B2859" s="39" t="s">
        <v>461</v>
      </c>
      <c r="C2859" s="31">
        <v>464941</v>
      </c>
      <c r="D2859" s="56">
        <v>14</v>
      </c>
      <c r="G2859">
        <f>_xlfn.XLOOKUP(Tanqueos[[#This Row],[PLACA]],[1]Hoja1!$A:$A,[1]Hoja1!$G:$G,0)</f>
        <v>19</v>
      </c>
      <c r="H2859" t="s">
        <v>334</v>
      </c>
      <c r="I2859" t="s">
        <v>482</v>
      </c>
    </row>
    <row r="2860" spans="1:9" ht="15" hidden="1" customHeight="1">
      <c r="A2860" s="29">
        <f ca="1">IF(Tanqueos[[#This Row],[PLACA]]="","",IF(Tanqueos[[#This Row],[FECHA]]="",NOW(),Tanqueos[[#This Row],[FECHA]]))</f>
        <v>45888.837829050928</v>
      </c>
      <c r="B2860" s="39" t="s">
        <v>53</v>
      </c>
      <c r="C2860" s="31">
        <v>122046</v>
      </c>
      <c r="D2860" s="56">
        <v>18</v>
      </c>
      <c r="G2860">
        <f>_xlfn.XLOOKUP(Tanqueos[[#This Row],[PLACA]],[1]Hoja1!$A:$A,[1]Hoja1!$G:$G,0)</f>
        <v>20</v>
      </c>
      <c r="H2860" t="s">
        <v>257</v>
      </c>
      <c r="I2860" t="s">
        <v>482</v>
      </c>
    </row>
    <row r="2861" spans="1:9" ht="15" hidden="1" customHeight="1">
      <c r="A2861" s="29">
        <f ca="1">IF(Tanqueos[[#This Row],[PLACA]]="","",IF(Tanqueos[[#This Row],[FECHA]]="",NOW(),Tanqueos[[#This Row],[FECHA]]))</f>
        <v>45888.8605650463</v>
      </c>
      <c r="B2861" s="39" t="s">
        <v>85</v>
      </c>
      <c r="C2861" s="33">
        <v>194484</v>
      </c>
      <c r="D2861" s="56">
        <v>20</v>
      </c>
      <c r="G2861">
        <f>_xlfn.XLOOKUP(Tanqueos[[#This Row],[PLACA]],[1]Hoja1!$A:$A,[1]Hoja1!$G:$G,0)</f>
        <v>33</v>
      </c>
      <c r="H2861" t="s">
        <v>243</v>
      </c>
      <c r="I2861" t="s">
        <v>482</v>
      </c>
    </row>
    <row r="2862" spans="1:9" ht="15" hidden="1" customHeight="1">
      <c r="A2862" s="29">
        <f ca="1">IF(Tanqueos[[#This Row],[PLACA]]="","",IF(Tanqueos[[#This Row],[FECHA]]="",NOW(),Tanqueos[[#This Row],[FECHA]]))</f>
        <v>45888.8622068287</v>
      </c>
      <c r="B2862" s="39" t="s">
        <v>411</v>
      </c>
      <c r="C2862" s="31">
        <v>177150</v>
      </c>
      <c r="D2862" s="56">
        <v>6</v>
      </c>
      <c r="E2862" t="s">
        <v>647</v>
      </c>
      <c r="G2862">
        <f>_xlfn.XLOOKUP(Tanqueos[[#This Row],[PLACA]],[1]Hoja1!$A:$A,[1]Hoja1!$G:$G,0)</f>
        <v>33.299999999999997</v>
      </c>
      <c r="H2862" t="s">
        <v>204</v>
      </c>
      <c r="I2862" t="s">
        <v>482</v>
      </c>
    </row>
    <row r="2863" spans="1:9" ht="15" hidden="1" customHeight="1">
      <c r="A2863" s="29">
        <f ca="1">IF(Tanqueos[[#This Row],[PLACA]]="","",IF(Tanqueos[[#This Row],[FECHA]]="",NOW(),Tanqueos[[#This Row],[FECHA]]))</f>
        <v>45888.913690277775</v>
      </c>
      <c r="B2863" s="39" t="s">
        <v>134</v>
      </c>
      <c r="C2863" s="31">
        <v>443650</v>
      </c>
      <c r="D2863" s="56">
        <v>7</v>
      </c>
      <c r="G2863">
        <f>_xlfn.XLOOKUP(Tanqueos[[#This Row],[PLACA]],[1]Hoja1!$A:$A,[1]Hoja1!$G:$G,0)</f>
        <v>12</v>
      </c>
      <c r="H2863" t="s">
        <v>249</v>
      </c>
      <c r="I2863" t="s">
        <v>482</v>
      </c>
    </row>
    <row r="2864" spans="1:9" ht="15" hidden="1" customHeight="1">
      <c r="A2864" s="29">
        <f ca="1">IF(Tanqueos[[#This Row],[PLACA]]="","",IF(Tanqueos[[#This Row],[FECHA]]="",NOW(),Tanqueos[[#This Row],[FECHA]]))</f>
        <v>45889.246961689816</v>
      </c>
      <c r="B2864" s="39" t="s">
        <v>20</v>
      </c>
      <c r="C2864" s="31">
        <v>212217</v>
      </c>
      <c r="D2864" s="56">
        <v>7</v>
      </c>
      <c r="E2864" t="s">
        <v>648</v>
      </c>
      <c r="G2864">
        <f>_xlfn.XLOOKUP(Tanqueos[[#This Row],[PLACA]],[1]Hoja1!$A:$A,[1]Hoja1!$G:$G,0)</f>
        <v>26</v>
      </c>
      <c r="H2864" t="s">
        <v>255</v>
      </c>
      <c r="I2864" t="s">
        <v>467</v>
      </c>
    </row>
    <row r="2865" spans="1:9" ht="15" hidden="1" customHeight="1">
      <c r="A2865" s="29">
        <f ca="1">IF(Tanqueos[[#This Row],[PLACA]]="","",IF(Tanqueos[[#This Row],[FECHA]]="",NOW(),Tanqueos[[#This Row],[FECHA]]))</f>
        <v>45889.257417592591</v>
      </c>
      <c r="B2865" s="39" t="s">
        <v>134</v>
      </c>
      <c r="C2865" s="31">
        <v>444269</v>
      </c>
      <c r="D2865" s="56">
        <v>64</v>
      </c>
      <c r="G2865">
        <f>_xlfn.XLOOKUP(Tanqueos[[#This Row],[PLACA]],[1]Hoja1!$A:$A,[1]Hoja1!$G:$G,0)</f>
        <v>12</v>
      </c>
      <c r="H2865" t="s">
        <v>231</v>
      </c>
      <c r="I2865" t="s">
        <v>467</v>
      </c>
    </row>
    <row r="2866" spans="1:9" ht="15" hidden="1" customHeight="1">
      <c r="A2866" s="29">
        <f ca="1">IF(Tanqueos[[#This Row],[PLACA]]="","",IF(Tanqueos[[#This Row],[FECHA]]="",NOW(),Tanqueos[[#This Row],[FECHA]]))</f>
        <v>45889.258258101851</v>
      </c>
      <c r="B2866" s="39" t="s">
        <v>72</v>
      </c>
      <c r="C2866" s="31">
        <v>315438</v>
      </c>
      <c r="D2866" s="56">
        <v>25</v>
      </c>
      <c r="G2866">
        <f>_xlfn.XLOOKUP(Tanqueos[[#This Row],[PLACA]],[1]Hoja1!$A:$A,[1]Hoja1!$G:$G,0)</f>
        <v>30</v>
      </c>
      <c r="H2866" t="s">
        <v>205</v>
      </c>
      <c r="I2866" t="s">
        <v>467</v>
      </c>
    </row>
    <row r="2867" spans="1:9" ht="15" hidden="1" customHeight="1">
      <c r="A2867" s="29">
        <f ca="1">IF(Tanqueos[[#This Row],[PLACA]]="","",IF(Tanqueos[[#This Row],[FECHA]]="",NOW(),Tanqueos[[#This Row],[FECHA]]))</f>
        <v>45889.264870833336</v>
      </c>
      <c r="B2867" s="39" t="s">
        <v>148</v>
      </c>
      <c r="C2867" s="31">
        <v>207146</v>
      </c>
      <c r="D2867" s="56">
        <v>11</v>
      </c>
      <c r="G2867">
        <f>_xlfn.XLOOKUP(Tanqueos[[#This Row],[PLACA]],[1]Hoja1!$A:$A,[1]Hoja1!$G:$G,0)</f>
        <v>15</v>
      </c>
      <c r="H2867" t="s">
        <v>316</v>
      </c>
      <c r="I2867" t="s">
        <v>467</v>
      </c>
    </row>
    <row r="2868" spans="1:9" ht="15" hidden="1" customHeight="1">
      <c r="A2868" s="29">
        <f ca="1">IF(Tanqueos[[#This Row],[PLACA]]="","",IF(Tanqueos[[#This Row],[FECHA]]="",NOW(),Tanqueos[[#This Row],[FECHA]]))</f>
        <v>45889.266024652781</v>
      </c>
      <c r="B2868" s="39" t="s">
        <v>62</v>
      </c>
      <c r="C2868" s="31">
        <v>211060</v>
      </c>
      <c r="D2868" s="56">
        <v>8</v>
      </c>
      <c r="G2868">
        <f>_xlfn.XLOOKUP(Tanqueos[[#This Row],[PLACA]],[1]Hoja1!$A:$A,[1]Hoja1!$G:$G,0)</f>
        <v>39</v>
      </c>
      <c r="H2868" t="s">
        <v>268</v>
      </c>
      <c r="I2868" t="s">
        <v>467</v>
      </c>
    </row>
    <row r="2869" spans="1:9" ht="15" hidden="1" customHeight="1">
      <c r="A2869" s="29">
        <f ca="1">IF(Tanqueos[[#This Row],[PLACA]]="","",IF(Tanqueos[[#This Row],[FECHA]]="",NOW(),Tanqueos[[#This Row],[FECHA]]))</f>
        <v>45889.299678819443</v>
      </c>
      <c r="B2869" s="39" t="s">
        <v>24</v>
      </c>
      <c r="C2869" s="31">
        <v>106919</v>
      </c>
      <c r="D2869" s="56">
        <v>7</v>
      </c>
      <c r="G2869">
        <f>_xlfn.XLOOKUP(Tanqueos[[#This Row],[PLACA]],[1]Hoja1!$A:$A,[1]Hoja1!$G:$G,0)</f>
        <v>33</v>
      </c>
      <c r="H2869" t="s">
        <v>556</v>
      </c>
      <c r="I2869" t="s">
        <v>467</v>
      </c>
    </row>
    <row r="2870" spans="1:9" ht="15" hidden="1" customHeight="1">
      <c r="A2870" s="29">
        <f ca="1">IF(Tanqueos[[#This Row],[PLACA]]="","",IF(Tanqueos[[#This Row],[FECHA]]="",NOW(),Tanqueos[[#This Row],[FECHA]]))</f>
        <v>45889.335589699076</v>
      </c>
      <c r="B2870" s="39" t="s">
        <v>53</v>
      </c>
      <c r="C2870" s="31">
        <v>122443</v>
      </c>
      <c r="D2870" s="56">
        <v>21</v>
      </c>
      <c r="G2870">
        <f>_xlfn.XLOOKUP(Tanqueos[[#This Row],[PLACA]],[1]Hoja1!$A:$A,[1]Hoja1!$G:$G,0)</f>
        <v>20</v>
      </c>
      <c r="H2870" t="s">
        <v>244</v>
      </c>
      <c r="I2870" t="s">
        <v>479</v>
      </c>
    </row>
    <row r="2871" spans="1:9" ht="15" hidden="1" customHeight="1">
      <c r="A2871" s="29">
        <f ca="1">IF(Tanqueos[[#This Row],[PLACA]]="","",IF(Tanqueos[[#This Row],[FECHA]]="",NOW(),Tanqueos[[#This Row],[FECHA]]))</f>
        <v>45889.335589699076</v>
      </c>
      <c r="B2871" s="39" t="s">
        <v>17</v>
      </c>
      <c r="C2871" s="31">
        <v>657218</v>
      </c>
      <c r="D2871" s="56">
        <v>48</v>
      </c>
      <c r="G2871">
        <f>_xlfn.XLOOKUP(Tanqueos[[#This Row],[PLACA]],[1]Hoja1!$A:$A,[1]Hoja1!$G:$G,0)</f>
        <v>14</v>
      </c>
      <c r="H2871" t="s">
        <v>181</v>
      </c>
      <c r="I2871" t="s">
        <v>479</v>
      </c>
    </row>
    <row r="2872" spans="1:9" ht="15" hidden="1" customHeight="1">
      <c r="A2872" s="29">
        <f ca="1">IF(Tanqueos[[#This Row],[PLACA]]="","",IF(Tanqueos[[#This Row],[FECHA]]="",NOW(),Tanqueos[[#This Row],[FECHA]]))</f>
        <v>45889.335589699076</v>
      </c>
      <c r="B2872" s="39" t="s">
        <v>97</v>
      </c>
      <c r="C2872" s="31">
        <v>255005</v>
      </c>
      <c r="D2872" s="56">
        <v>7</v>
      </c>
      <c r="G2872">
        <f>_xlfn.XLOOKUP(Tanqueos[[#This Row],[PLACA]],[1]Hoja1!$A:$A,[1]Hoja1!$G:$G,0)</f>
        <v>28</v>
      </c>
      <c r="H2872" t="s">
        <v>649</v>
      </c>
      <c r="I2872" t="s">
        <v>479</v>
      </c>
    </row>
    <row r="2873" spans="1:9" ht="15" hidden="1" customHeight="1">
      <c r="A2873" s="29">
        <f ca="1">IF(Tanqueos[[#This Row],[PLACA]]="","",IF(Tanqueos[[#This Row],[FECHA]]="",NOW(),Tanqueos[[#This Row],[FECHA]]))</f>
        <v>45889.346106018522</v>
      </c>
      <c r="B2873" s="39" t="s">
        <v>392</v>
      </c>
      <c r="C2873" s="31">
        <v>47829</v>
      </c>
      <c r="D2873" s="56">
        <v>10</v>
      </c>
      <c r="G2873">
        <f>_xlfn.XLOOKUP(Tanqueos[[#This Row],[PLACA]],[1]Hoja1!$A:$A,[1]Hoja1!$G:$G,0)</f>
        <v>42.8</v>
      </c>
      <c r="H2873" t="s">
        <v>224</v>
      </c>
      <c r="I2873" t="s">
        <v>467</v>
      </c>
    </row>
    <row r="2874" spans="1:9" ht="15" hidden="1" customHeight="1">
      <c r="A2874" s="29">
        <f ca="1">IF(Tanqueos[[#This Row],[PLACA]]="","",IF(Tanqueos[[#This Row],[FECHA]]="",NOW(),Tanqueos[[#This Row],[FECHA]]))</f>
        <v>45889.36040902778</v>
      </c>
      <c r="B2874" s="39" t="s">
        <v>68</v>
      </c>
      <c r="C2874" s="31">
        <v>214480</v>
      </c>
      <c r="D2874" s="56">
        <v>8</v>
      </c>
      <c r="G2874">
        <f>_xlfn.XLOOKUP(Tanqueos[[#This Row],[PLACA]],[1]Hoja1!$A:$A,[1]Hoja1!$G:$G,0)</f>
        <v>33</v>
      </c>
      <c r="H2874" t="s">
        <v>285</v>
      </c>
      <c r="I2874" t="s">
        <v>467</v>
      </c>
    </row>
    <row r="2875" spans="1:9" ht="15" hidden="1" customHeight="1">
      <c r="A2875" s="29">
        <f ca="1">IF(Tanqueos[[#This Row],[PLACA]]="","",IF(Tanqueos[[#This Row],[FECHA]]="",NOW(),Tanqueos[[#This Row],[FECHA]]))</f>
        <v>45889.370782638885</v>
      </c>
      <c r="B2875" s="39" t="s">
        <v>58</v>
      </c>
      <c r="C2875" s="31">
        <v>18844</v>
      </c>
      <c r="D2875" s="56">
        <v>8</v>
      </c>
      <c r="G2875">
        <f>_xlfn.XLOOKUP(Tanqueos[[#This Row],[PLACA]],[1]Hoja1!$A:$A,[1]Hoja1!$G:$G,0)</f>
        <v>35</v>
      </c>
      <c r="H2875" t="s">
        <v>432</v>
      </c>
      <c r="I2875" t="s">
        <v>467</v>
      </c>
    </row>
    <row r="2876" spans="1:9" ht="15" hidden="1" customHeight="1">
      <c r="A2876" s="29">
        <f ca="1">IF(Tanqueos[[#This Row],[PLACA]]="","",IF(Tanqueos[[#This Row],[FECHA]]="",NOW(),Tanqueos[[#This Row],[FECHA]]))</f>
        <v>45889.386238078703</v>
      </c>
      <c r="B2876" s="39" t="s">
        <v>30</v>
      </c>
      <c r="C2876" s="31">
        <v>87987</v>
      </c>
      <c r="D2876" s="56">
        <v>9</v>
      </c>
      <c r="G2876">
        <f>_xlfn.XLOOKUP(Tanqueos[[#This Row],[PLACA]],[1]Hoja1!$A:$A,[1]Hoja1!$G:$G,0)</f>
        <v>33</v>
      </c>
      <c r="H2876" t="s">
        <v>435</v>
      </c>
      <c r="I2876" t="s">
        <v>467</v>
      </c>
    </row>
    <row r="2877" spans="1:9" ht="15" hidden="1" customHeight="1">
      <c r="A2877" s="29">
        <f ca="1">IF(Tanqueos[[#This Row],[PLACA]]="","",IF(Tanqueos[[#This Row],[FECHA]]="",NOW(),Tanqueos[[#This Row],[FECHA]]))</f>
        <v>45889.403667824074</v>
      </c>
      <c r="B2877" s="39" t="s">
        <v>184</v>
      </c>
      <c r="C2877" s="31">
        <v>53697</v>
      </c>
      <c r="D2877" s="56">
        <v>9</v>
      </c>
      <c r="G2877">
        <f>_xlfn.XLOOKUP(Tanqueos[[#This Row],[PLACA]],[1]Hoja1!$A:$A,[1]Hoja1!$G:$G,0)</f>
        <v>33</v>
      </c>
      <c r="H2877" t="s">
        <v>650</v>
      </c>
      <c r="I2877" t="s">
        <v>467</v>
      </c>
    </row>
    <row r="2878" spans="1:9" ht="15" hidden="1" customHeight="1">
      <c r="A2878" s="29">
        <f ca="1">IF(Tanqueos[[#This Row],[PLACA]]="","",IF(Tanqueos[[#This Row],[FECHA]]="",NOW(),Tanqueos[[#This Row],[FECHA]]))</f>
        <v>45889.422918865741</v>
      </c>
      <c r="B2878" s="39" t="s">
        <v>425</v>
      </c>
      <c r="C2878" s="31">
        <v>93882</v>
      </c>
      <c r="D2878" s="56">
        <v>7</v>
      </c>
      <c r="G2878">
        <f>_xlfn.XLOOKUP(Tanqueos[[#This Row],[PLACA]],[1]Hoja1!$A:$A,[1]Hoja1!$G:$G,0)</f>
        <v>33.299999999999997</v>
      </c>
      <c r="H2878" t="s">
        <v>545</v>
      </c>
      <c r="I2878" t="s">
        <v>467</v>
      </c>
    </row>
    <row r="2879" spans="1:9" ht="15" hidden="1" customHeight="1">
      <c r="A2879" s="29">
        <f ca="1">IF(Tanqueos[[#This Row],[PLACA]]="","",IF(Tanqueos[[#This Row],[FECHA]]="",NOW(),Tanqueos[[#This Row],[FECHA]]))</f>
        <v>45889.454002314815</v>
      </c>
      <c r="B2879" s="39" t="s">
        <v>56</v>
      </c>
      <c r="C2879" s="31">
        <v>14734</v>
      </c>
      <c r="D2879" s="56">
        <v>19</v>
      </c>
      <c r="G2879">
        <f>_xlfn.XLOOKUP(Tanqueos[[#This Row],[PLACA]],[1]Hoja1!$A:$A,[1]Hoja1!$G:$G,0)</f>
        <v>33</v>
      </c>
      <c r="H2879" t="s">
        <v>258</v>
      </c>
      <c r="I2879" t="s">
        <v>467</v>
      </c>
    </row>
    <row r="2880" spans="1:9" ht="15" hidden="1" customHeight="1">
      <c r="A2880" s="29">
        <f ca="1">IF(Tanqueos[[#This Row],[PLACA]]="","",IF(Tanqueos[[#This Row],[FECHA]]="",NOW(),Tanqueos[[#This Row],[FECHA]]))</f>
        <v>45889.455456134259</v>
      </c>
      <c r="B2880" s="39" t="s">
        <v>20</v>
      </c>
      <c r="C2880" s="31">
        <v>212359</v>
      </c>
      <c r="D2880" s="56">
        <v>8</v>
      </c>
      <c r="E2880" t="s">
        <v>651</v>
      </c>
      <c r="G2880">
        <f>_xlfn.XLOOKUP(Tanqueos[[#This Row],[PLACA]],[1]Hoja1!$A:$A,[1]Hoja1!$G:$G,0)</f>
        <v>26</v>
      </c>
      <c r="H2880" t="s">
        <v>255</v>
      </c>
      <c r="I2880" t="s">
        <v>467</v>
      </c>
    </row>
    <row r="2881" spans="1:9" ht="15" hidden="1" customHeight="1">
      <c r="A2881" s="29">
        <f ca="1">IF(Tanqueos[[#This Row],[PLACA]]="","",IF(Tanqueos[[#This Row],[FECHA]]="",NOW(),Tanqueos[[#This Row],[FECHA]]))</f>
        <v>45889.480608217593</v>
      </c>
      <c r="B2881" s="39" t="s">
        <v>21</v>
      </c>
      <c r="C2881" s="31">
        <v>72475</v>
      </c>
      <c r="D2881" s="56">
        <v>12</v>
      </c>
      <c r="G2881">
        <f>_xlfn.XLOOKUP(Tanqueos[[#This Row],[PLACA]],[1]Hoja1!$A:$A,[1]Hoja1!$G:$G,0)</f>
        <v>33</v>
      </c>
      <c r="H2881" t="s">
        <v>193</v>
      </c>
      <c r="I2881" t="s">
        <v>467</v>
      </c>
    </row>
    <row r="2882" spans="1:9" ht="15" hidden="1" customHeight="1">
      <c r="A2882" s="29">
        <f ca="1">IF(Tanqueos[[#This Row],[PLACA]]="","",IF(Tanqueos[[#This Row],[FECHA]]="",NOW(),Tanqueos[[#This Row],[FECHA]]))</f>
        <v>45889.481545138886</v>
      </c>
      <c r="B2882" s="39" t="s">
        <v>44</v>
      </c>
      <c r="C2882" s="31">
        <v>9651</v>
      </c>
      <c r="D2882" s="56">
        <v>10</v>
      </c>
      <c r="G2882">
        <f>_xlfn.XLOOKUP(Tanqueos[[#This Row],[PLACA]],[1]Hoja1!$A:$A,[1]Hoja1!$G:$G,0)</f>
        <v>35</v>
      </c>
      <c r="H2882" t="s">
        <v>189</v>
      </c>
      <c r="I2882" t="s">
        <v>467</v>
      </c>
    </row>
    <row r="2883" spans="1:9" ht="15" hidden="1" customHeight="1">
      <c r="A2883" s="29">
        <f ca="1">IF(Tanqueos[[#This Row],[PLACA]]="","",IF(Tanqueos[[#This Row],[FECHA]]="",NOW(),Tanqueos[[#This Row],[FECHA]]))</f>
        <v>45889.48839027778</v>
      </c>
      <c r="B2883" s="39" t="s">
        <v>39</v>
      </c>
      <c r="C2883" s="31">
        <v>47650</v>
      </c>
      <c r="D2883" s="56">
        <v>8</v>
      </c>
      <c r="E2883" t="s">
        <v>516</v>
      </c>
      <c r="G2883">
        <f>_xlfn.XLOOKUP(Tanqueos[[#This Row],[PLACA]],[1]Hoja1!$A:$A,[1]Hoja1!$G:$G,0)</f>
        <v>35</v>
      </c>
      <c r="H2883" t="s">
        <v>198</v>
      </c>
      <c r="I2883" t="s">
        <v>467</v>
      </c>
    </row>
    <row r="2884" spans="1:9" ht="15" hidden="1" customHeight="1">
      <c r="A2884" s="29">
        <f ca="1">IF(Tanqueos[[#This Row],[PLACA]]="","",IF(Tanqueos[[#This Row],[FECHA]]="",NOW(),Tanqueos[[#This Row],[FECHA]]))</f>
        <v>45889.489641203705</v>
      </c>
      <c r="B2884" s="39" t="s">
        <v>8</v>
      </c>
      <c r="C2884" s="31">
        <v>180297</v>
      </c>
      <c r="D2884" s="56">
        <v>8</v>
      </c>
      <c r="E2884" t="s">
        <v>652</v>
      </c>
      <c r="G2884">
        <f>_xlfn.XLOOKUP(Tanqueos[[#This Row],[PLACA]],[1]Hoja1!$A:$A,[1]Hoja1!$G:$G,0)</f>
        <v>42</v>
      </c>
      <c r="H2884" t="s">
        <v>251</v>
      </c>
      <c r="I2884" t="s">
        <v>467</v>
      </c>
    </row>
    <row r="2885" spans="1:9" ht="15" hidden="1" customHeight="1">
      <c r="A2885" s="29">
        <f ca="1">IF(Tanqueos[[#This Row],[PLACA]]="","",IF(Tanqueos[[#This Row],[FECHA]]="",NOW(),Tanqueos[[#This Row],[FECHA]]))</f>
        <v>45889.495283796299</v>
      </c>
      <c r="B2885" s="39" t="s">
        <v>441</v>
      </c>
      <c r="C2885" s="31">
        <v>221366</v>
      </c>
      <c r="D2885" s="56">
        <v>20</v>
      </c>
      <c r="G2885">
        <f>_xlfn.XLOOKUP(Tanqueos[[#This Row],[PLACA]],[1]Hoja1!$A:$A,[1]Hoja1!$G:$G,0)</f>
        <v>17.850000000000001</v>
      </c>
      <c r="H2885" s="62" t="s">
        <v>300</v>
      </c>
      <c r="I2885" t="s">
        <v>467</v>
      </c>
    </row>
    <row r="2886" spans="1:9" ht="15" hidden="1" customHeight="1">
      <c r="A2886" s="29">
        <f ca="1">IF(Tanqueos[[#This Row],[PLACA]]="","",IF(Tanqueos[[#This Row],[FECHA]]="",NOW(),Tanqueos[[#This Row],[FECHA]]))</f>
        <v>45889.496893634256</v>
      </c>
      <c r="B2886" s="39" t="s">
        <v>45</v>
      </c>
      <c r="D2886" s="56">
        <v>7</v>
      </c>
      <c r="G2886">
        <f>_xlfn.XLOOKUP(Tanqueos[[#This Row],[PLACA]],[1]Hoja1!$A:$A,[1]Hoja1!$G:$G,0)</f>
        <v>29</v>
      </c>
      <c r="H2886" t="s">
        <v>197</v>
      </c>
      <c r="I2886" t="s">
        <v>467</v>
      </c>
    </row>
    <row r="2887" spans="1:9" ht="15" hidden="1" customHeight="1">
      <c r="A2887" s="29">
        <f ca="1">IF(Tanqueos[[#This Row],[PLACA]]="","",IF(Tanqueos[[#This Row],[FECHA]]="",NOW(),Tanqueos[[#This Row],[FECHA]]))</f>
        <v>45889.500808564815</v>
      </c>
      <c r="B2887" s="39" t="s">
        <v>48</v>
      </c>
      <c r="C2887" s="31">
        <v>10819</v>
      </c>
      <c r="D2887" s="56">
        <v>11</v>
      </c>
      <c r="G2887">
        <f>_xlfn.XLOOKUP(Tanqueos[[#This Row],[PLACA]],[1]Hoja1!$A:$A,[1]Hoja1!$G:$G,0)</f>
        <v>38</v>
      </c>
      <c r="H2887" t="s">
        <v>246</v>
      </c>
      <c r="I2887" t="s">
        <v>467</v>
      </c>
    </row>
    <row r="2888" spans="1:9" ht="15" hidden="1" customHeight="1">
      <c r="A2888" s="29">
        <f ca="1">IF(Tanqueos[[#This Row],[PLACA]]="","",IF(Tanqueos[[#This Row],[FECHA]]="",NOW(),Tanqueos[[#This Row],[FECHA]]))</f>
        <v>45889.518408217591</v>
      </c>
      <c r="B2888" s="39" t="s">
        <v>11</v>
      </c>
      <c r="C2888" s="31">
        <v>62917</v>
      </c>
      <c r="D2888" s="56">
        <v>9</v>
      </c>
      <c r="G2888">
        <f>_xlfn.XLOOKUP(Tanqueos[[#This Row],[PLACA]],[1]Hoja1!$A:$A,[1]Hoja1!$G:$G,0)</f>
        <v>35</v>
      </c>
      <c r="H2888" t="s">
        <v>434</v>
      </c>
      <c r="I2888" t="s">
        <v>467</v>
      </c>
    </row>
    <row r="2889" spans="1:9" ht="15" hidden="1" customHeight="1">
      <c r="A2889" s="29">
        <f ca="1">IF(Tanqueos[[#This Row],[PLACA]]="","",IF(Tanqueos[[#This Row],[FECHA]]="",NOW(),Tanqueos[[#This Row],[FECHA]]))</f>
        <v>45889.527056712963</v>
      </c>
      <c r="B2889" s="39" t="s">
        <v>12</v>
      </c>
      <c r="C2889" s="31">
        <v>65069</v>
      </c>
      <c r="D2889" s="56">
        <v>8</v>
      </c>
      <c r="E2889" t="s">
        <v>498</v>
      </c>
      <c r="G2889">
        <f>_xlfn.XLOOKUP(Tanqueos[[#This Row],[PLACA]],[1]Hoja1!$A:$A,[1]Hoja1!$G:$G,0)</f>
        <v>33</v>
      </c>
      <c r="H2889" t="s">
        <v>415</v>
      </c>
      <c r="I2889" t="s">
        <v>467</v>
      </c>
    </row>
    <row r="2890" spans="1:9" ht="15" hidden="1" customHeight="1">
      <c r="A2890" s="29">
        <f ca="1">IF(Tanqueos[[#This Row],[PLACA]]="","",IF(Tanqueos[[#This Row],[FECHA]]="",NOW(),Tanqueos[[#This Row],[FECHA]]))</f>
        <v>45889.551413425928</v>
      </c>
      <c r="B2890" s="39" t="s">
        <v>51</v>
      </c>
      <c r="C2890" s="31">
        <v>862927</v>
      </c>
      <c r="D2890" s="56">
        <v>35</v>
      </c>
      <c r="G2890">
        <f>_xlfn.XLOOKUP(Tanqueos[[#This Row],[PLACA]],[1]Hoja1!$A:$A,[1]Hoja1!$G:$G,0)</f>
        <v>19</v>
      </c>
      <c r="H2890" t="s">
        <v>349</v>
      </c>
      <c r="I2890" t="s">
        <v>467</v>
      </c>
    </row>
    <row r="2891" spans="1:9" ht="15" hidden="1" customHeight="1">
      <c r="A2891" s="29">
        <f ca="1">IF(Tanqueos[[#This Row],[PLACA]]="","",IF(Tanqueos[[#This Row],[FECHA]]="",NOW(),Tanqueos[[#This Row],[FECHA]]))</f>
        <v>45889.553028240742</v>
      </c>
      <c r="B2891" s="39" t="s">
        <v>331</v>
      </c>
      <c r="C2891" s="31">
        <v>336456</v>
      </c>
      <c r="D2891" s="56">
        <v>16</v>
      </c>
      <c r="G2891">
        <f>_xlfn.XLOOKUP(Tanqueos[[#This Row],[PLACA]],[1]Hoja1!$A:$A,[1]Hoja1!$G:$G,0)</f>
        <v>19</v>
      </c>
      <c r="H2891" t="s">
        <v>260</v>
      </c>
      <c r="I2891" t="s">
        <v>467</v>
      </c>
    </row>
    <row r="2892" spans="1:9" ht="15" hidden="1" customHeight="1">
      <c r="A2892" s="29">
        <f ca="1">IF(Tanqueos[[#This Row],[PLACA]]="","",IF(Tanqueos[[#This Row],[FECHA]]="",NOW(),Tanqueos[[#This Row],[FECHA]]))</f>
        <v>45889.554584143516</v>
      </c>
      <c r="B2892" s="39" t="s">
        <v>32</v>
      </c>
      <c r="C2892" s="31">
        <v>47299</v>
      </c>
      <c r="D2892" s="56">
        <v>8</v>
      </c>
      <c r="G2892">
        <f>_xlfn.XLOOKUP(Tanqueos[[#This Row],[PLACA]],[1]Hoja1!$A:$A,[1]Hoja1!$G:$G,0)</f>
        <v>30</v>
      </c>
      <c r="H2892" t="s">
        <v>207</v>
      </c>
      <c r="I2892" t="s">
        <v>467</v>
      </c>
    </row>
    <row r="2893" spans="1:9" ht="15" hidden="1" customHeight="1">
      <c r="A2893" s="29">
        <f ca="1">IF(Tanqueos[[#This Row],[PLACA]]="","",IF(Tanqueos[[#This Row],[FECHA]]="",NOW(),Tanqueos[[#This Row],[FECHA]]))</f>
        <v>45889.560004976855</v>
      </c>
      <c r="B2893" s="39" t="s">
        <v>27</v>
      </c>
      <c r="C2893" s="31">
        <v>203296</v>
      </c>
      <c r="D2893" s="56">
        <v>8</v>
      </c>
      <c r="E2893" t="s">
        <v>390</v>
      </c>
      <c r="G2893">
        <f>_xlfn.XLOOKUP(Tanqueos[[#This Row],[PLACA]],[1]Hoja1!$A:$A,[1]Hoja1!$G:$G,0)</f>
        <v>35</v>
      </c>
      <c r="H2893" t="s">
        <v>261</v>
      </c>
      <c r="I2893" t="s">
        <v>467</v>
      </c>
    </row>
    <row r="2894" spans="1:9" ht="15" hidden="1" customHeight="1">
      <c r="A2894" s="29">
        <f ca="1">IF(Tanqueos[[#This Row],[PLACA]]="","",IF(Tanqueos[[#This Row],[FECHA]]="",NOW(),Tanqueos[[#This Row],[FECHA]]))</f>
        <v>45889.560831944444</v>
      </c>
      <c r="B2894" s="39" t="s">
        <v>35</v>
      </c>
      <c r="C2894" s="31">
        <v>70580</v>
      </c>
      <c r="D2894" s="56">
        <v>14</v>
      </c>
      <c r="G2894">
        <f>_xlfn.XLOOKUP(Tanqueos[[#This Row],[PLACA]],[1]Hoja1!$A:$A,[1]Hoja1!$G:$G,0)</f>
        <v>35</v>
      </c>
      <c r="H2894" t="s">
        <v>301</v>
      </c>
      <c r="I2894" t="s">
        <v>467</v>
      </c>
    </row>
    <row r="2895" spans="1:9" ht="15" hidden="1" customHeight="1">
      <c r="A2895" s="29">
        <f ca="1">IF(Tanqueos[[#This Row],[PLACA]]="","",IF(Tanqueos[[#This Row],[FECHA]]="",NOW(),Tanqueos[[#This Row],[FECHA]]))</f>
        <v>45889.562765856484</v>
      </c>
      <c r="B2895" s="39" t="s">
        <v>24</v>
      </c>
      <c r="C2895" s="31">
        <v>107082</v>
      </c>
      <c r="D2895" s="56">
        <v>7</v>
      </c>
      <c r="E2895" t="s">
        <v>653</v>
      </c>
      <c r="G2895">
        <f>_xlfn.XLOOKUP(Tanqueos[[#This Row],[PLACA]],[1]Hoja1!$A:$A,[1]Hoja1!$G:$G,0)</f>
        <v>33</v>
      </c>
      <c r="H2895" t="s">
        <v>556</v>
      </c>
      <c r="I2895" t="s">
        <v>467</v>
      </c>
    </row>
    <row r="2896" spans="1:9" ht="15" hidden="1" customHeight="1">
      <c r="A2896" s="29">
        <f ca="1">IF(Tanqueos[[#This Row],[PLACA]]="","",IF(Tanqueos[[#This Row],[FECHA]]="",NOW(),Tanqueos[[#This Row],[FECHA]]))</f>
        <v>45889.59312164352</v>
      </c>
      <c r="B2896" s="39" t="s">
        <v>38</v>
      </c>
      <c r="C2896" s="31">
        <v>461860</v>
      </c>
      <c r="D2896" s="56">
        <v>10</v>
      </c>
      <c r="G2896">
        <f>_xlfn.XLOOKUP(Tanqueos[[#This Row],[PLACA]],[1]Hoja1!$A:$A,[1]Hoja1!$G:$G,0)</f>
        <v>15</v>
      </c>
      <c r="H2896" t="s">
        <v>263</v>
      </c>
      <c r="I2896" t="s">
        <v>482</v>
      </c>
    </row>
    <row r="2897" spans="1:9" ht="15" hidden="1" customHeight="1">
      <c r="A2897" s="29">
        <f ca="1">IF(Tanqueos[[#This Row],[PLACA]]="","",IF(Tanqueos[[#This Row],[FECHA]]="",NOW(),Tanqueos[[#This Row],[FECHA]]))</f>
        <v>45889.594965972225</v>
      </c>
      <c r="B2897" s="39" t="s">
        <v>28</v>
      </c>
      <c r="C2897" s="31">
        <v>228462</v>
      </c>
      <c r="D2897" s="56">
        <v>7</v>
      </c>
      <c r="E2897" t="s">
        <v>654</v>
      </c>
      <c r="G2897">
        <f>_xlfn.XLOOKUP(Tanqueos[[#This Row],[PLACA]],[1]Hoja1!$A:$A,[1]Hoja1!$G:$G,0)</f>
        <v>43</v>
      </c>
      <c r="H2897" t="s">
        <v>221</v>
      </c>
      <c r="I2897" t="s">
        <v>482</v>
      </c>
    </row>
    <row r="2898" spans="1:9" ht="15" hidden="1" customHeight="1">
      <c r="A2898" s="29">
        <f ca="1">IF(Tanqueos[[#This Row],[PLACA]]="","",IF(Tanqueos[[#This Row],[FECHA]]="",NOW(),Tanqueos[[#This Row],[FECHA]]))</f>
        <v>45889.602093865738</v>
      </c>
      <c r="B2898" s="39" t="s">
        <v>26</v>
      </c>
      <c r="C2898" s="31">
        <v>636494</v>
      </c>
      <c r="D2898" s="56">
        <v>16</v>
      </c>
      <c r="G2898">
        <f>_xlfn.XLOOKUP(Tanqueos[[#This Row],[PLACA]],[1]Hoja1!$A:$A,[1]Hoja1!$G:$G,0)</f>
        <v>17</v>
      </c>
      <c r="H2898" t="s">
        <v>228</v>
      </c>
      <c r="I2898" t="s">
        <v>482</v>
      </c>
    </row>
    <row r="2899" spans="1:9" ht="15" hidden="1" customHeight="1">
      <c r="A2899" s="29">
        <f ca="1">IF(Tanqueos[[#This Row],[PLACA]]="","",IF(Tanqueos[[#This Row],[FECHA]]="",NOW(),Tanqueos[[#This Row],[FECHA]]))</f>
        <v>45889.604551504628</v>
      </c>
      <c r="B2899" s="39" t="s">
        <v>65</v>
      </c>
      <c r="C2899" s="31">
        <v>70458</v>
      </c>
      <c r="D2899" s="56">
        <v>13</v>
      </c>
      <c r="G2899">
        <f>_xlfn.XLOOKUP(Tanqueos[[#This Row],[PLACA]],[1]Hoja1!$A:$A,[1]Hoja1!$G:$G,0)</f>
        <v>31</v>
      </c>
      <c r="H2899" t="s">
        <v>466</v>
      </c>
      <c r="I2899" t="s">
        <v>482</v>
      </c>
    </row>
    <row r="2900" spans="1:9" ht="15" hidden="1" customHeight="1">
      <c r="A2900" s="29">
        <f ca="1">IF(Tanqueos[[#This Row],[PLACA]]="","",IF(Tanqueos[[#This Row],[FECHA]]="",NOW(),Tanqueos[[#This Row],[FECHA]]))</f>
        <v>45889.626183912034</v>
      </c>
      <c r="B2900" s="39" t="s">
        <v>396</v>
      </c>
      <c r="C2900" s="31">
        <v>85451</v>
      </c>
      <c r="D2900" s="56">
        <v>11</v>
      </c>
      <c r="G2900">
        <f>_xlfn.XLOOKUP(Tanqueos[[#This Row],[PLACA]],[1]Hoja1!$A:$A,[1]Hoja1!$G:$G,0)</f>
        <v>42.8</v>
      </c>
      <c r="H2900" t="s">
        <v>431</v>
      </c>
      <c r="I2900" t="s">
        <v>482</v>
      </c>
    </row>
    <row r="2901" spans="1:9" ht="15" hidden="1" customHeight="1">
      <c r="A2901" s="29">
        <f ca="1">IF(Tanqueos[[#This Row],[PLACA]]="","",IF(Tanqueos[[#This Row],[FECHA]]="",NOW(),Tanqueos[[#This Row],[FECHA]]))</f>
        <v>45889.629576273146</v>
      </c>
      <c r="B2901" s="39" t="s">
        <v>20</v>
      </c>
      <c r="C2901" s="31">
        <v>212483</v>
      </c>
      <c r="D2901" s="56">
        <v>7</v>
      </c>
      <c r="E2901" t="s">
        <v>655</v>
      </c>
      <c r="G2901">
        <f>_xlfn.XLOOKUP(Tanqueos[[#This Row],[PLACA]],[1]Hoja1!$A:$A,[1]Hoja1!$G:$G,0)</f>
        <v>26</v>
      </c>
      <c r="H2901" t="s">
        <v>255</v>
      </c>
      <c r="I2901" t="s">
        <v>482</v>
      </c>
    </row>
    <row r="2902" spans="1:9" ht="15" hidden="1" customHeight="1">
      <c r="A2902" s="29">
        <f ca="1">IF(Tanqueos[[#This Row],[PLACA]]="","",IF(Tanqueos[[#This Row],[FECHA]]="",NOW(),Tanqueos[[#This Row],[FECHA]]))</f>
        <v>45889.64111921296</v>
      </c>
      <c r="B2902" s="39" t="s">
        <v>43</v>
      </c>
      <c r="C2902" s="31">
        <v>23085</v>
      </c>
      <c r="D2902" s="56">
        <v>14</v>
      </c>
      <c r="G2902">
        <f>_xlfn.XLOOKUP(Tanqueos[[#This Row],[PLACA]],[1]Hoja1!$A:$A,[1]Hoja1!$G:$G,0)</f>
        <v>35</v>
      </c>
      <c r="H2902" t="s">
        <v>266</v>
      </c>
      <c r="I2902" t="s">
        <v>482</v>
      </c>
    </row>
    <row r="2903" spans="1:9" ht="15" customHeight="1">
      <c r="A2903" s="29">
        <f ca="1">IF(Tanqueos[[#This Row],[PLACA]]="","",IF(Tanqueos[[#This Row],[FECHA]]="",NOW(),Tanqueos[[#This Row],[FECHA]]))</f>
        <v>45889.659297569444</v>
      </c>
      <c r="B2903" s="39" t="s">
        <v>49</v>
      </c>
      <c r="C2903" s="31">
        <v>64544</v>
      </c>
      <c r="D2903" s="56">
        <v>7</v>
      </c>
      <c r="G2903">
        <f>_xlfn.XLOOKUP(Tanqueos[[#This Row],[PLACA]],[1]Hoja1!$A:$A,[1]Hoja1!$G:$G,0)</f>
        <v>35</v>
      </c>
      <c r="H2903" t="s">
        <v>239</v>
      </c>
      <c r="I2903" s="68" t="s">
        <v>482</v>
      </c>
    </row>
    <row r="2904" spans="1:9" ht="15" hidden="1" customHeight="1">
      <c r="A2904" s="29" t="str">
        <f ca="1">IF(Tanqueos[[#This Row],[PLACA]]="","",IF(Tanqueos[[#This Row],[FECHA]]="",NOW(),Tanqueos[[#This Row],[FECHA]]))</f>
        <v/>
      </c>
      <c r="B2904" s="39"/>
      <c r="D2904" s="56"/>
      <c r="G2904">
        <f>_xlfn.XLOOKUP(Tanqueos[[#This Row],[PLACA]],[1]Hoja1!$A:$A,[1]Hoja1!$G:$G,0)</f>
        <v>0</v>
      </c>
    </row>
    <row r="2905" spans="1:9" ht="15" hidden="1" customHeight="1">
      <c r="A2905" s="29" t="str">
        <f ca="1">IF(Tanqueos[[#This Row],[PLACA]]="","",IF(Tanqueos[[#This Row],[FECHA]]="",NOW(),Tanqueos[[#This Row],[FECHA]]))</f>
        <v/>
      </c>
      <c r="B2905" s="39"/>
      <c r="D2905" s="56"/>
      <c r="G2905">
        <f>_xlfn.XLOOKUP(Tanqueos[[#This Row],[PLACA]],[1]Hoja1!$A:$A,[1]Hoja1!$G:$G,0)</f>
        <v>0</v>
      </c>
    </row>
    <row r="2906" spans="1:9" ht="15" hidden="1" customHeight="1">
      <c r="A2906" s="29" t="str">
        <f ca="1">IF(Tanqueos[[#This Row],[PLACA]]="","",IF(Tanqueos[[#This Row],[FECHA]]="",NOW(),Tanqueos[[#This Row],[FECHA]]))</f>
        <v/>
      </c>
      <c r="B2906" s="39"/>
      <c r="D2906" s="56"/>
      <c r="G2906">
        <f>_xlfn.XLOOKUP(Tanqueos[[#This Row],[PLACA]],[1]Hoja1!$A:$A,[1]Hoja1!$G:$G,0)</f>
        <v>0</v>
      </c>
    </row>
    <row r="2907" spans="1:9" ht="15" hidden="1" customHeight="1">
      <c r="A2907" s="29" t="str">
        <f ca="1">IF(Tanqueos[[#This Row],[PLACA]]="","",IF(Tanqueos[[#This Row],[FECHA]]="",NOW(),Tanqueos[[#This Row],[FECHA]]))</f>
        <v/>
      </c>
      <c r="B2907" s="39"/>
      <c r="D2907" s="56"/>
      <c r="G2907">
        <f>_xlfn.XLOOKUP(Tanqueos[[#This Row],[PLACA]],[1]Hoja1!$A:$A,[1]Hoja1!$G:$G,0)</f>
        <v>0</v>
      </c>
    </row>
    <row r="2908" spans="1:9" ht="15" hidden="1" customHeight="1">
      <c r="A2908" s="29" t="str">
        <f ca="1">IF(Tanqueos[[#This Row],[PLACA]]="","",IF(Tanqueos[[#This Row],[FECHA]]="",NOW(),Tanqueos[[#This Row],[FECHA]]))</f>
        <v/>
      </c>
      <c r="B2908" s="39"/>
      <c r="D2908" s="56"/>
      <c r="G2908">
        <f>_xlfn.XLOOKUP(Tanqueos[[#This Row],[PLACA]],[1]Hoja1!$A:$A,[1]Hoja1!$G:$G,0)</f>
        <v>0</v>
      </c>
    </row>
    <row r="2909" spans="1:9" ht="15" hidden="1" customHeight="1">
      <c r="A2909" s="29" t="str">
        <f ca="1">IF(Tanqueos[[#This Row],[PLACA]]="","",IF(Tanqueos[[#This Row],[FECHA]]="",NOW(),Tanqueos[[#This Row],[FECHA]]))</f>
        <v/>
      </c>
      <c r="B2909" s="39"/>
      <c r="D2909" s="56"/>
      <c r="G2909">
        <f>_xlfn.XLOOKUP(Tanqueos[[#This Row],[PLACA]],[1]Hoja1!$A:$A,[1]Hoja1!$G:$G,0)</f>
        <v>0</v>
      </c>
    </row>
    <row r="2910" spans="1:9" ht="15" hidden="1" customHeight="1">
      <c r="A2910" s="29" t="str">
        <f ca="1">IF(Tanqueos[[#This Row],[PLACA]]="","",IF(Tanqueos[[#This Row],[FECHA]]="",NOW(),Tanqueos[[#This Row],[FECHA]]))</f>
        <v/>
      </c>
      <c r="B2910" s="39"/>
      <c r="D2910" s="56"/>
      <c r="G2910">
        <f>_xlfn.XLOOKUP(Tanqueos[[#This Row],[PLACA]],[1]Hoja1!$A:$A,[1]Hoja1!$G:$G,0)</f>
        <v>0</v>
      </c>
    </row>
    <row r="2911" spans="1:9" ht="15" hidden="1" customHeight="1">
      <c r="A2911" s="29" t="str">
        <f ca="1">IF(Tanqueos[[#This Row],[PLACA]]="","",IF(Tanqueos[[#This Row],[FECHA]]="",NOW(),Tanqueos[[#This Row],[FECHA]]))</f>
        <v/>
      </c>
      <c r="B2911" s="39"/>
      <c r="D2911" s="56"/>
      <c r="G2911">
        <f>_xlfn.XLOOKUP(Tanqueos[[#This Row],[PLACA]],[1]Hoja1!$A:$A,[1]Hoja1!$G:$G,0)</f>
        <v>0</v>
      </c>
    </row>
    <row r="2912" spans="1:9" ht="15" hidden="1" customHeight="1">
      <c r="A2912" s="29" t="str">
        <f ca="1">IF(Tanqueos[[#This Row],[PLACA]]="","",IF(Tanqueos[[#This Row],[FECHA]]="",NOW(),Tanqueos[[#This Row],[FECHA]]))</f>
        <v/>
      </c>
      <c r="B2912" s="39"/>
      <c r="D2912" s="56"/>
      <c r="G2912">
        <f>_xlfn.XLOOKUP(Tanqueos[[#This Row],[PLACA]],[1]Hoja1!$A:$A,[1]Hoja1!$G:$G,0)</f>
        <v>0</v>
      </c>
    </row>
    <row r="2913" spans="1:7" ht="15" hidden="1" customHeight="1">
      <c r="A2913" s="29" t="str">
        <f ca="1">IF(Tanqueos[[#This Row],[PLACA]]="","",IF(Tanqueos[[#This Row],[FECHA]]="",NOW(),Tanqueos[[#This Row],[FECHA]]))</f>
        <v/>
      </c>
      <c r="B2913" s="39"/>
      <c r="D2913" s="56"/>
      <c r="G2913">
        <f>_xlfn.XLOOKUP(Tanqueos[[#This Row],[PLACA]],[1]Hoja1!$A:$A,[1]Hoja1!$G:$G,0)</f>
        <v>0</v>
      </c>
    </row>
    <row r="2914" spans="1:7" ht="15" hidden="1" customHeight="1">
      <c r="A2914" s="29" t="str">
        <f ca="1">IF(Tanqueos[[#This Row],[PLACA]]="","",IF(Tanqueos[[#This Row],[FECHA]]="",NOW(),Tanqueos[[#This Row],[FECHA]]))</f>
        <v/>
      </c>
      <c r="B2914" s="39"/>
      <c r="D2914" s="56"/>
      <c r="G2914">
        <f>_xlfn.XLOOKUP(Tanqueos[[#This Row],[PLACA]],[1]Hoja1!$A:$A,[1]Hoja1!$G:$G,0)</f>
        <v>0</v>
      </c>
    </row>
    <row r="2915" spans="1:7" ht="15" hidden="1" customHeight="1">
      <c r="A2915" s="29" t="str">
        <f ca="1">IF(Tanqueos[[#This Row],[PLACA]]="","",IF(Tanqueos[[#This Row],[FECHA]]="",NOW(),Tanqueos[[#This Row],[FECHA]]))</f>
        <v/>
      </c>
      <c r="B2915" s="39"/>
      <c r="D2915" s="56"/>
      <c r="G2915">
        <f>_xlfn.XLOOKUP(Tanqueos[[#This Row],[PLACA]],[1]Hoja1!$A:$A,[1]Hoja1!$G:$G,0)</f>
        <v>0</v>
      </c>
    </row>
    <row r="2916" spans="1:7" ht="15" hidden="1" customHeight="1">
      <c r="A2916" s="29" t="str">
        <f ca="1">IF(Tanqueos[[#This Row],[PLACA]]="","",IF(Tanqueos[[#This Row],[FECHA]]="",NOW(),Tanqueos[[#This Row],[FECHA]]))</f>
        <v/>
      </c>
      <c r="B2916" s="39"/>
      <c r="D2916" s="56"/>
      <c r="G2916">
        <f>_xlfn.XLOOKUP(Tanqueos[[#This Row],[PLACA]],[1]Hoja1!$A:$A,[1]Hoja1!$G:$G,0)</f>
        <v>0</v>
      </c>
    </row>
    <row r="2917" spans="1:7" ht="15" hidden="1" customHeight="1">
      <c r="A2917" s="29" t="str">
        <f ca="1">IF(Tanqueos[[#This Row],[PLACA]]="","",IF(Tanqueos[[#This Row],[FECHA]]="",NOW(),Tanqueos[[#This Row],[FECHA]]))</f>
        <v/>
      </c>
      <c r="B2917" s="39"/>
      <c r="D2917" s="56"/>
      <c r="G2917">
        <f>_xlfn.XLOOKUP(Tanqueos[[#This Row],[PLACA]],[1]Hoja1!$A:$A,[1]Hoja1!$G:$G,0)</f>
        <v>0</v>
      </c>
    </row>
    <row r="2918" spans="1:7" ht="15" hidden="1" customHeight="1">
      <c r="A2918" s="29" t="str">
        <f ca="1">IF(Tanqueos[[#This Row],[PLACA]]="","",IF(Tanqueos[[#This Row],[FECHA]]="",NOW(),Tanqueos[[#This Row],[FECHA]]))</f>
        <v/>
      </c>
      <c r="B2918" s="39"/>
      <c r="D2918" s="56"/>
      <c r="G2918">
        <f>_xlfn.XLOOKUP(Tanqueos[[#This Row],[PLACA]],[1]Hoja1!$A:$A,[1]Hoja1!$G:$G,0)</f>
        <v>0</v>
      </c>
    </row>
    <row r="2919" spans="1:7" ht="15" hidden="1" customHeight="1">
      <c r="A2919" s="29" t="str">
        <f ca="1">IF(Tanqueos[[#This Row],[PLACA]]="","",IF(Tanqueos[[#This Row],[FECHA]]="",NOW(),Tanqueos[[#This Row],[FECHA]]))</f>
        <v/>
      </c>
      <c r="B2919" s="39"/>
      <c r="D2919" s="56"/>
      <c r="G2919">
        <f>_xlfn.XLOOKUP(Tanqueos[[#This Row],[PLACA]],[1]Hoja1!$A:$A,[1]Hoja1!$G:$G,0)</f>
        <v>0</v>
      </c>
    </row>
    <row r="2920" spans="1:7" ht="15" hidden="1" customHeight="1">
      <c r="A2920" s="29" t="str">
        <f ca="1">IF(Tanqueos[[#This Row],[PLACA]]="","",IF(Tanqueos[[#This Row],[FECHA]]="",NOW(),Tanqueos[[#This Row],[FECHA]]))</f>
        <v/>
      </c>
      <c r="B2920" s="39"/>
      <c r="D2920" s="56"/>
      <c r="G2920">
        <f>_xlfn.XLOOKUP(Tanqueos[[#This Row],[PLACA]],[1]Hoja1!$A:$A,[1]Hoja1!$G:$G,0)</f>
        <v>0</v>
      </c>
    </row>
    <row r="2921" spans="1:7" ht="15" hidden="1" customHeight="1">
      <c r="A2921" s="29" t="str">
        <f ca="1">IF(Tanqueos[[#This Row],[PLACA]]="","",IF(Tanqueos[[#This Row],[FECHA]]="",NOW(),Tanqueos[[#This Row],[FECHA]]))</f>
        <v/>
      </c>
      <c r="B2921" s="39"/>
      <c r="D2921" s="56"/>
      <c r="G2921">
        <f>_xlfn.XLOOKUP(Tanqueos[[#This Row],[PLACA]],[1]Hoja1!$A:$A,[1]Hoja1!$G:$G,0)</f>
        <v>0</v>
      </c>
    </row>
    <row r="2922" spans="1:7" ht="15" hidden="1" customHeight="1">
      <c r="A2922" s="29" t="str">
        <f ca="1">IF(Tanqueos[[#This Row],[PLACA]]="","",IF(Tanqueos[[#This Row],[FECHA]]="",NOW(),Tanqueos[[#This Row],[FECHA]]))</f>
        <v/>
      </c>
      <c r="B2922" s="39"/>
      <c r="D2922" s="56"/>
      <c r="G2922">
        <f>_xlfn.XLOOKUP(Tanqueos[[#This Row],[PLACA]],[1]Hoja1!$A:$A,[1]Hoja1!$G:$G,0)</f>
        <v>0</v>
      </c>
    </row>
    <row r="2923" spans="1:7" ht="15" hidden="1" customHeight="1">
      <c r="A2923" s="29" t="str">
        <f ca="1">IF(Tanqueos[[#This Row],[PLACA]]="","",IF(Tanqueos[[#This Row],[FECHA]]="",NOW(),Tanqueos[[#This Row],[FECHA]]))</f>
        <v/>
      </c>
      <c r="B2923" s="39"/>
      <c r="D2923" s="56"/>
      <c r="G2923">
        <f>_xlfn.XLOOKUP(Tanqueos[[#This Row],[PLACA]],[1]Hoja1!$A:$A,[1]Hoja1!$G:$G,0)</f>
        <v>0</v>
      </c>
    </row>
    <row r="2924" spans="1:7" ht="15" hidden="1" customHeight="1">
      <c r="A2924" s="29" t="str">
        <f ca="1">IF(Tanqueos[[#This Row],[PLACA]]="","",IF(Tanqueos[[#This Row],[FECHA]]="",NOW(),Tanqueos[[#This Row],[FECHA]]))</f>
        <v/>
      </c>
      <c r="B2924" s="39"/>
      <c r="D2924" s="56"/>
      <c r="G2924">
        <f>_xlfn.XLOOKUP(Tanqueos[[#This Row],[PLACA]],[1]Hoja1!$A:$A,[1]Hoja1!$G:$G,0)</f>
        <v>0</v>
      </c>
    </row>
    <row r="2925" spans="1:7" ht="15" hidden="1" customHeight="1">
      <c r="A2925" s="29" t="str">
        <f ca="1">IF(Tanqueos[[#This Row],[PLACA]]="","",IF(Tanqueos[[#This Row],[FECHA]]="",NOW(),Tanqueos[[#This Row],[FECHA]]))</f>
        <v/>
      </c>
      <c r="B2925" s="39"/>
      <c r="D2925" s="56"/>
      <c r="G2925">
        <f>_xlfn.XLOOKUP(Tanqueos[[#This Row],[PLACA]],[1]Hoja1!$A:$A,[1]Hoja1!$G:$G,0)</f>
        <v>0</v>
      </c>
    </row>
    <row r="2926" spans="1:7" ht="15" hidden="1" customHeight="1">
      <c r="A2926" s="29" t="str">
        <f ca="1">IF(Tanqueos[[#This Row],[PLACA]]="","",IF(Tanqueos[[#This Row],[FECHA]]="",NOW(),Tanqueos[[#This Row],[FECHA]]))</f>
        <v/>
      </c>
      <c r="B2926" s="39"/>
      <c r="D2926" s="56"/>
      <c r="G2926">
        <f>_xlfn.XLOOKUP(Tanqueos[[#This Row],[PLACA]],[1]Hoja1!$A:$A,[1]Hoja1!$G:$G,0)</f>
        <v>0</v>
      </c>
    </row>
    <row r="2927" spans="1:7" ht="15" customHeight="1">
      <c r="D2927" s="31"/>
    </row>
    <row r="2928" spans="1:7" ht="15" customHeight="1">
      <c r="D2928" s="31"/>
      <c r="E2928" s="31"/>
    </row>
    <row r="2929" spans="4:7" ht="15" customHeight="1">
      <c r="D2929" s="31"/>
      <c r="E2929" s="31"/>
    </row>
    <row r="2930" spans="4:7" ht="15" customHeight="1">
      <c r="D2930" s="31"/>
    </row>
    <row r="2931" spans="4:7" ht="15" customHeight="1">
      <c r="D2931" s="31"/>
    </row>
    <row r="2932" spans="4:7" ht="15" customHeight="1">
      <c r="G2932" s="31">
        <f>C2903-C2854</f>
        <v>232</v>
      </c>
    </row>
    <row r="2933" spans="4:7" ht="15" customHeight="1">
      <c r="G2933">
        <f>G2932/35</f>
        <v>6.628571428571429</v>
      </c>
    </row>
    <row r="2943" spans="4:7" ht="15" customHeight="1">
      <c r="F2943" s="31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CA62-62AF-483E-A4AA-2880B9816E53}">
  <dimension ref="A1:C50"/>
  <sheetViews>
    <sheetView topLeftCell="A15" workbookViewId="0">
      <selection activeCell="K23" sqref="K23"/>
    </sheetView>
  </sheetViews>
  <sheetFormatPr baseColWidth="10" defaultColWidth="11.453125" defaultRowHeight="14.5"/>
  <cols>
    <col min="2" max="2" width="34.81640625" bestFit="1" customWidth="1"/>
    <col min="3" max="3" width="36.81640625" bestFit="1" customWidth="1"/>
  </cols>
  <sheetData>
    <row r="1" spans="1:3">
      <c r="A1" s="66" t="s">
        <v>569</v>
      </c>
      <c r="B1" s="66" t="s">
        <v>645</v>
      </c>
      <c r="C1" s="66" t="s">
        <v>646</v>
      </c>
    </row>
    <row r="2" spans="1:3">
      <c r="A2" s="67" t="s">
        <v>40</v>
      </c>
      <c r="B2" s="67" t="s">
        <v>588</v>
      </c>
      <c r="C2" s="67" t="s">
        <v>589</v>
      </c>
    </row>
    <row r="3" spans="1:3">
      <c r="A3" s="67" t="s">
        <v>67</v>
      </c>
      <c r="B3" s="67" t="s">
        <v>590</v>
      </c>
      <c r="C3" s="67" t="s">
        <v>591</v>
      </c>
    </row>
    <row r="4" spans="1:3">
      <c r="A4" s="67" t="s">
        <v>32</v>
      </c>
      <c r="B4" s="67" t="s">
        <v>588</v>
      </c>
      <c r="C4" s="67" t="s">
        <v>585</v>
      </c>
    </row>
    <row r="5" spans="1:3">
      <c r="A5" s="67" t="s">
        <v>137</v>
      </c>
      <c r="B5" s="67" t="s">
        <v>588</v>
      </c>
      <c r="C5" s="67" t="s">
        <v>262</v>
      </c>
    </row>
    <row r="6" spans="1:3">
      <c r="A6" s="67" t="s">
        <v>37</v>
      </c>
      <c r="B6" s="67" t="s">
        <v>588</v>
      </c>
      <c r="C6" s="67" t="s">
        <v>592</v>
      </c>
    </row>
    <row r="7" spans="1:3">
      <c r="A7" s="67" t="s">
        <v>70</v>
      </c>
      <c r="B7" s="67" t="s">
        <v>588</v>
      </c>
      <c r="C7" s="67" t="s">
        <v>593</v>
      </c>
    </row>
    <row r="8" spans="1:3">
      <c r="A8" s="67" t="s">
        <v>560</v>
      </c>
      <c r="B8" s="67" t="s">
        <v>588</v>
      </c>
      <c r="C8" s="67" t="s">
        <v>594</v>
      </c>
    </row>
    <row r="9" spans="1:3">
      <c r="A9" s="67" t="s">
        <v>17</v>
      </c>
      <c r="B9" s="67" t="s">
        <v>595</v>
      </c>
      <c r="C9" s="67" t="s">
        <v>596</v>
      </c>
    </row>
    <row r="10" spans="1:3">
      <c r="A10" s="67" t="s">
        <v>97</v>
      </c>
      <c r="B10" s="67" t="s">
        <v>588</v>
      </c>
      <c r="C10" s="67" t="s">
        <v>597</v>
      </c>
    </row>
    <row r="11" spans="1:3">
      <c r="A11" s="67" t="s">
        <v>27</v>
      </c>
      <c r="B11" s="67" t="s">
        <v>588</v>
      </c>
      <c r="C11" s="67" t="s">
        <v>598</v>
      </c>
    </row>
    <row r="12" spans="1:3">
      <c r="A12" s="67" t="s">
        <v>58</v>
      </c>
      <c r="B12" s="67" t="s">
        <v>588</v>
      </c>
      <c r="C12" s="67" t="s">
        <v>599</v>
      </c>
    </row>
    <row r="13" spans="1:3">
      <c r="A13" s="67" t="s">
        <v>38</v>
      </c>
      <c r="B13" s="67" t="s">
        <v>600</v>
      </c>
      <c r="C13" s="67" t="s">
        <v>601</v>
      </c>
    </row>
    <row r="14" spans="1:3">
      <c r="A14" s="67" t="s">
        <v>66</v>
      </c>
      <c r="B14" s="67" t="s">
        <v>588</v>
      </c>
      <c r="C14" s="67" t="s">
        <v>602</v>
      </c>
    </row>
    <row r="15" spans="1:3">
      <c r="A15" s="67" t="s">
        <v>54</v>
      </c>
      <c r="B15" s="67" t="s">
        <v>588</v>
      </c>
      <c r="C15" s="67" t="s">
        <v>603</v>
      </c>
    </row>
    <row r="16" spans="1:3">
      <c r="A16" s="67" t="s">
        <v>99</v>
      </c>
      <c r="B16" s="67" t="s">
        <v>588</v>
      </c>
      <c r="C16" s="67" t="s">
        <v>604</v>
      </c>
    </row>
    <row r="17" spans="1:3">
      <c r="A17" s="67" t="s">
        <v>48</v>
      </c>
      <c r="B17" s="67" t="s">
        <v>588</v>
      </c>
      <c r="C17" s="67" t="s">
        <v>605</v>
      </c>
    </row>
    <row r="18" spans="1:3">
      <c r="A18" s="67" t="s">
        <v>39</v>
      </c>
      <c r="B18" s="67" t="s">
        <v>588</v>
      </c>
      <c r="C18" s="67" t="s">
        <v>606</v>
      </c>
    </row>
    <row r="19" spans="1:3">
      <c r="A19" s="67" t="s">
        <v>30</v>
      </c>
      <c r="B19" s="67" t="s">
        <v>588</v>
      </c>
      <c r="C19" s="67" t="s">
        <v>435</v>
      </c>
    </row>
    <row r="20" spans="1:3">
      <c r="A20" s="67" t="s">
        <v>411</v>
      </c>
      <c r="B20" s="67" t="s">
        <v>588</v>
      </c>
      <c r="C20" s="67" t="s">
        <v>607</v>
      </c>
    </row>
    <row r="21" spans="1:3">
      <c r="A21" s="67" t="s">
        <v>56</v>
      </c>
      <c r="B21" s="67" t="s">
        <v>588</v>
      </c>
      <c r="C21" s="67" t="s">
        <v>608</v>
      </c>
    </row>
    <row r="22" spans="1:3">
      <c r="A22" s="67" t="s">
        <v>24</v>
      </c>
      <c r="B22" s="67" t="s">
        <v>588</v>
      </c>
      <c r="C22" s="67" t="s">
        <v>556</v>
      </c>
    </row>
    <row r="23" spans="1:3">
      <c r="A23" s="67" t="s">
        <v>281</v>
      </c>
      <c r="B23" s="67" t="s">
        <v>588</v>
      </c>
      <c r="C23" s="67" t="s">
        <v>609</v>
      </c>
    </row>
    <row r="24" spans="1:3">
      <c r="A24" s="67" t="s">
        <v>61</v>
      </c>
      <c r="B24" s="67" t="s">
        <v>610</v>
      </c>
      <c r="C24" s="67" t="s">
        <v>611</v>
      </c>
    </row>
    <row r="25" spans="1:3">
      <c r="A25" s="67" t="s">
        <v>425</v>
      </c>
      <c r="B25" s="67" t="s">
        <v>588</v>
      </c>
      <c r="C25" s="67" t="s">
        <v>592</v>
      </c>
    </row>
    <row r="26" spans="1:3">
      <c r="A26" s="67" t="s">
        <v>11</v>
      </c>
      <c r="B26" s="67" t="s">
        <v>612</v>
      </c>
      <c r="C26" s="67" t="s">
        <v>613</v>
      </c>
    </row>
    <row r="27" spans="1:3">
      <c r="A27" s="67" t="s">
        <v>396</v>
      </c>
      <c r="B27" s="67" t="s">
        <v>588</v>
      </c>
      <c r="C27" s="67" t="s">
        <v>431</v>
      </c>
    </row>
    <row r="28" spans="1:3">
      <c r="A28" s="67" t="s">
        <v>55</v>
      </c>
      <c r="B28" s="67" t="s">
        <v>612</v>
      </c>
      <c r="C28" s="67" t="s">
        <v>614</v>
      </c>
    </row>
    <row r="29" spans="1:3">
      <c r="A29" s="67" t="s">
        <v>43</v>
      </c>
      <c r="B29" s="67" t="s">
        <v>588</v>
      </c>
      <c r="C29" s="67" t="s">
        <v>615</v>
      </c>
    </row>
    <row r="30" spans="1:3">
      <c r="A30" s="67" t="s">
        <v>82</v>
      </c>
      <c r="B30" s="67" t="s">
        <v>588</v>
      </c>
      <c r="C30" s="67" t="s">
        <v>616</v>
      </c>
    </row>
    <row r="31" spans="1:3">
      <c r="A31" s="67" t="s">
        <v>617</v>
      </c>
      <c r="B31" s="67" t="s">
        <v>618</v>
      </c>
      <c r="C31" s="67" t="s">
        <v>619</v>
      </c>
    </row>
    <row r="32" spans="1:3">
      <c r="A32" s="67" t="s">
        <v>45</v>
      </c>
      <c r="B32" s="67" t="s">
        <v>620</v>
      </c>
      <c r="C32" s="67" t="s">
        <v>621</v>
      </c>
    </row>
    <row r="33" spans="1:3">
      <c r="A33" s="67" t="s">
        <v>34</v>
      </c>
      <c r="B33" s="67" t="s">
        <v>612</v>
      </c>
      <c r="C33" s="67" t="s">
        <v>622</v>
      </c>
    </row>
    <row r="34" spans="1:3">
      <c r="A34" s="67" t="s">
        <v>184</v>
      </c>
      <c r="B34" s="67" t="s">
        <v>623</v>
      </c>
      <c r="C34" s="67" t="s">
        <v>624</v>
      </c>
    </row>
    <row r="35" spans="1:3">
      <c r="A35" s="67" t="s">
        <v>20</v>
      </c>
      <c r="B35" s="67" t="s">
        <v>620</v>
      </c>
      <c r="C35" s="67" t="s">
        <v>625</v>
      </c>
    </row>
    <row r="36" spans="1:3">
      <c r="A36" s="67" t="s">
        <v>392</v>
      </c>
      <c r="B36" s="67" t="s">
        <v>612</v>
      </c>
      <c r="C36" s="67" t="s">
        <v>626</v>
      </c>
    </row>
    <row r="37" spans="1:3">
      <c r="A37" s="67" t="s">
        <v>156</v>
      </c>
      <c r="B37" s="67" t="s">
        <v>612</v>
      </c>
      <c r="C37" s="67" t="s">
        <v>627</v>
      </c>
    </row>
    <row r="38" spans="1:3">
      <c r="A38" s="67" t="s">
        <v>71</v>
      </c>
      <c r="B38" s="67" t="s">
        <v>620</v>
      </c>
      <c r="C38" s="67" t="s">
        <v>628</v>
      </c>
    </row>
    <row r="39" spans="1:3">
      <c r="A39" s="67" t="s">
        <v>93</v>
      </c>
      <c r="B39" s="67" t="s">
        <v>620</v>
      </c>
      <c r="C39" s="67" t="s">
        <v>629</v>
      </c>
    </row>
    <row r="40" spans="1:3">
      <c r="A40" s="67" t="s">
        <v>331</v>
      </c>
      <c r="B40" s="67" t="s">
        <v>623</v>
      </c>
      <c r="C40" s="67" t="s">
        <v>630</v>
      </c>
    </row>
    <row r="41" spans="1:3">
      <c r="A41" s="67" t="s">
        <v>15</v>
      </c>
      <c r="B41" s="67" t="s">
        <v>631</v>
      </c>
      <c r="C41" s="67" t="s">
        <v>632</v>
      </c>
    </row>
    <row r="42" spans="1:3">
      <c r="A42" s="67" t="s">
        <v>570</v>
      </c>
      <c r="B42" s="67" t="s">
        <v>633</v>
      </c>
      <c r="C42" s="67" t="s">
        <v>634</v>
      </c>
    </row>
    <row r="43" spans="1:3">
      <c r="A43" s="67" t="s">
        <v>21</v>
      </c>
      <c r="B43" s="67" t="s">
        <v>633</v>
      </c>
      <c r="C43" s="67" t="s">
        <v>635</v>
      </c>
    </row>
    <row r="44" spans="1:3">
      <c r="A44" s="67" t="s">
        <v>441</v>
      </c>
      <c r="B44" s="67" t="s">
        <v>636</v>
      </c>
      <c r="C44" s="67" t="s">
        <v>637</v>
      </c>
    </row>
    <row r="45" spans="1:3">
      <c r="A45" s="67" t="s">
        <v>16</v>
      </c>
      <c r="B45" s="67" t="s">
        <v>633</v>
      </c>
      <c r="C45" s="67" t="s">
        <v>638</v>
      </c>
    </row>
    <row r="46" spans="1:3">
      <c r="A46" s="67" t="s">
        <v>35</v>
      </c>
      <c r="B46" s="67" t="s">
        <v>639</v>
      </c>
      <c r="C46" s="67" t="s">
        <v>640</v>
      </c>
    </row>
    <row r="47" spans="1:3">
      <c r="A47" s="67" t="s">
        <v>12</v>
      </c>
      <c r="B47" s="67" t="s">
        <v>610</v>
      </c>
      <c r="C47" s="67" t="s">
        <v>641</v>
      </c>
    </row>
    <row r="48" spans="1:3">
      <c r="A48" s="67" t="s">
        <v>49</v>
      </c>
      <c r="B48" s="67" t="s">
        <v>639</v>
      </c>
      <c r="C48" s="67" t="s">
        <v>642</v>
      </c>
    </row>
    <row r="49" spans="1:3">
      <c r="A49" s="67" t="s">
        <v>282</v>
      </c>
      <c r="B49" s="67" t="s">
        <v>636</v>
      </c>
      <c r="C49" s="67" t="s">
        <v>643</v>
      </c>
    </row>
    <row r="50" spans="1:3">
      <c r="A50" s="67" t="s">
        <v>51</v>
      </c>
      <c r="B50" s="67" t="s">
        <v>595</v>
      </c>
      <c r="C50" s="67" t="s">
        <v>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961"/>
  <sheetViews>
    <sheetView showGridLines="0" workbookViewId="0">
      <selection activeCell="F9" sqref="F9"/>
    </sheetView>
  </sheetViews>
  <sheetFormatPr baseColWidth="10" defaultColWidth="14.453125" defaultRowHeight="15" customHeight="1"/>
  <cols>
    <col min="1" max="1" width="11.54296875" customWidth="1"/>
    <col min="2" max="2" width="50.453125" customWidth="1"/>
    <col min="3" max="3" width="14.453125" customWidth="1"/>
    <col min="4" max="4" width="10.453125" customWidth="1"/>
    <col min="5" max="5" width="32.54296875" customWidth="1"/>
    <col min="6" max="6" width="12.453125" customWidth="1"/>
    <col min="7" max="27" width="10.54296875" customWidth="1"/>
  </cols>
  <sheetData>
    <row r="1" spans="1:7" ht="14.25" customHeight="1">
      <c r="A1" s="18" t="s">
        <v>571</v>
      </c>
      <c r="B1" s="18" t="s">
        <v>4</v>
      </c>
      <c r="C1" s="18" t="s">
        <v>572</v>
      </c>
      <c r="D1" s="18" t="s">
        <v>573</v>
      </c>
      <c r="E1" s="22" t="s">
        <v>574</v>
      </c>
      <c r="F1" s="22" t="s">
        <v>575</v>
      </c>
    </row>
    <row r="2" spans="1:7" ht="14.25" hidden="1" customHeight="1">
      <c r="A2" s="19" t="s">
        <v>132</v>
      </c>
      <c r="B2" s="19" t="s">
        <v>576</v>
      </c>
      <c r="C2" s="19" t="s">
        <v>577</v>
      </c>
      <c r="D2" s="20">
        <v>45834</v>
      </c>
    </row>
    <row r="3" spans="1:7" ht="14.25" hidden="1" customHeight="1">
      <c r="A3" s="19" t="s">
        <v>61</v>
      </c>
      <c r="B3" s="19" t="s">
        <v>578</v>
      </c>
      <c r="C3" s="19" t="s">
        <v>579</v>
      </c>
      <c r="D3" s="20">
        <v>45834</v>
      </c>
    </row>
    <row r="4" spans="1:7" ht="14.25" hidden="1" customHeight="1">
      <c r="A4" s="19" t="s">
        <v>580</v>
      </c>
      <c r="B4" s="19" t="s">
        <v>578</v>
      </c>
      <c r="C4" s="19" t="s">
        <v>579</v>
      </c>
      <c r="D4" s="20">
        <v>45834</v>
      </c>
    </row>
    <row r="5" spans="1:7" ht="14.25" hidden="1" customHeight="1">
      <c r="A5" s="19" t="s">
        <v>20</v>
      </c>
      <c r="B5" s="19" t="s">
        <v>581</v>
      </c>
      <c r="C5" s="19" t="s">
        <v>579</v>
      </c>
      <c r="D5" s="20">
        <v>45839</v>
      </c>
      <c r="F5" s="16"/>
    </row>
    <row r="6" spans="1:7" ht="14.25" customHeight="1">
      <c r="A6" s="19" t="s">
        <v>41</v>
      </c>
      <c r="B6" s="19" t="s">
        <v>582</v>
      </c>
      <c r="C6" s="19" t="s">
        <v>579</v>
      </c>
      <c r="D6" s="23">
        <v>45840</v>
      </c>
      <c r="E6" s="24" t="s">
        <v>583</v>
      </c>
      <c r="F6" s="19" t="s">
        <v>49</v>
      </c>
      <c r="G6" s="16"/>
    </row>
    <row r="7" spans="1:7" ht="14.25" customHeight="1">
      <c r="A7" s="21" t="s">
        <v>24</v>
      </c>
      <c r="B7" s="19" t="s">
        <v>582</v>
      </c>
      <c r="C7" s="19" t="s">
        <v>579</v>
      </c>
      <c r="D7" s="23">
        <v>45840</v>
      </c>
      <c r="E7" s="24" t="s">
        <v>176</v>
      </c>
      <c r="F7" s="19" t="s">
        <v>30</v>
      </c>
      <c r="G7" s="16"/>
    </row>
    <row r="8" spans="1:7" ht="14.25" customHeight="1">
      <c r="A8" s="21" t="s">
        <v>46</v>
      </c>
      <c r="B8" s="19" t="s">
        <v>582</v>
      </c>
      <c r="C8" s="19" t="s">
        <v>579</v>
      </c>
      <c r="D8" s="23">
        <v>45840</v>
      </c>
      <c r="E8" s="24" t="s">
        <v>584</v>
      </c>
      <c r="F8" s="19" t="s">
        <v>16</v>
      </c>
      <c r="G8" s="16"/>
    </row>
    <row r="9" spans="1:7" ht="14.25" customHeight="1">
      <c r="A9" s="21" t="s">
        <v>32</v>
      </c>
      <c r="B9" s="19" t="s">
        <v>582</v>
      </c>
      <c r="C9" s="19" t="s">
        <v>579</v>
      </c>
      <c r="D9" s="23">
        <v>45840</v>
      </c>
      <c r="E9" s="24" t="s">
        <v>585</v>
      </c>
      <c r="F9" s="19" t="s">
        <v>35</v>
      </c>
      <c r="G9" s="16"/>
    </row>
    <row r="10" spans="1:7" ht="14.25" hidden="1" customHeight="1">
      <c r="A10" s="21" t="s">
        <v>40</v>
      </c>
      <c r="B10" s="19" t="s">
        <v>581</v>
      </c>
      <c r="C10" s="19" t="s">
        <v>579</v>
      </c>
      <c r="D10" s="20">
        <v>45839</v>
      </c>
      <c r="E10" s="19"/>
      <c r="F10" s="16"/>
    </row>
    <row r="11" spans="1:7" ht="14.25" hidden="1" customHeight="1">
      <c r="A11" s="21" t="s">
        <v>83</v>
      </c>
      <c r="B11" s="19" t="s">
        <v>578</v>
      </c>
      <c r="C11" s="19" t="s">
        <v>577</v>
      </c>
      <c r="E11" s="19"/>
    </row>
    <row r="12" spans="1:7" ht="14.25" customHeight="1">
      <c r="A12" s="21" t="s">
        <v>65</v>
      </c>
      <c r="B12" s="19" t="s">
        <v>582</v>
      </c>
      <c r="C12" s="19" t="s">
        <v>579</v>
      </c>
      <c r="D12" s="23">
        <v>45840</v>
      </c>
      <c r="E12" s="19" t="s">
        <v>586</v>
      </c>
      <c r="F12" s="19" t="s">
        <v>69</v>
      </c>
    </row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</sheetData>
  <autoFilter ref="A1:D12" xr:uid="{00000000-0009-0000-0000-000001000000}">
    <filterColumn colId="1">
      <filters>
        <filter val="revisar, rendimiento del vehiculo menor al registrado"/>
        <filter val="revisar, rendimiento del vehiculo menor al registrado 18km*g"/>
      </filters>
    </filterColumn>
  </autoFilter>
  <conditionalFormatting sqref="A1:A1048576">
    <cfRule type="duplicateValues" dxfId="0" priority="1"/>
  </conditionalFormatting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01ACCCA2F8D374187E3424D070C932C" ma:contentTypeVersion="7" ma:contentTypeDescription="Crear nuevo documento." ma:contentTypeScope="" ma:versionID="2c87556b5cbff79e32d009300b707d3e">
  <xsd:schema xmlns:xsd="http://www.w3.org/2001/XMLSchema" xmlns:xs="http://www.w3.org/2001/XMLSchema" xmlns:p="http://schemas.microsoft.com/office/2006/metadata/properties" xmlns:ns2="230309bb-afce-49b9-ba78-5b40b272ae0a" targetNamespace="http://schemas.microsoft.com/office/2006/metadata/properties" ma:root="true" ma:fieldsID="92bf5bd0a384363daed044a5ecff8041" ns2:_="">
    <xsd:import namespace="230309bb-afce-49b9-ba78-5b40b272ae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309bb-afce-49b9-ba78-5b40b272ae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8CCE4A-7F39-4C25-9311-8BAE4EDD28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7854800-82A3-4F1A-920C-5DA3A3694D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0309bb-afce-49b9-ba78-5b40b272ae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D2EE0A-2059-4D68-A05F-9EFFBF5006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TANQUEOS</vt:lpstr>
      <vt:lpstr>PROGRAMACION 19 DE AGOSTO</vt:lpstr>
      <vt:lpstr>NOVEDADES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Yeimer Villegas</dc:creator>
  <cp:keywords/>
  <dc:description/>
  <cp:lastModifiedBy>Esteban García</cp:lastModifiedBy>
  <cp:revision/>
  <dcterms:created xsi:type="dcterms:W3CDTF">2025-02-05T22:41:17Z</dcterms:created>
  <dcterms:modified xsi:type="dcterms:W3CDTF">2025-08-20T20:51:41Z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0x010100D01ACCCA2F8D374187E3424D070C932C</vt:lpwstr>
  </property>
</Properties>
</file>