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avinder singh\Downloads\38833FF26BA1D.UnigramPreview_g9c9v27vpyspw!App\"/>
    </mc:Choice>
  </mc:AlternateContent>
  <xr:revisionPtr revIDLastSave="0" documentId="13_ncr:1_{CC5AC97F-942D-418E-A26E-911DA171161C}" xr6:coauthVersionLast="47" xr6:coauthVersionMax="47" xr10:uidLastSave="{00000000-0000-0000-0000-000000000000}"/>
  <bookViews>
    <workbookView xWindow="300" yWindow="20" windowWidth="18900" windowHeight="10060" xr2:uid="{00000000-000D-0000-FFFF-FFFF00000000}"/>
  </bookViews>
  <sheets>
    <sheet name="GIS_Data" sheetId="1" r:id="rId1"/>
    <sheet name="Audit Sheet" sheetId="2" r:id="rId2"/>
    <sheet name="Mandatory Audit Snap" sheetId="3" r:id="rId3"/>
    <sheet name="SCFT Site Details" sheetId="4" r:id="rId4"/>
    <sheet name="LTE KPI" sheetId="5" r:id="rId5"/>
    <sheet name="PLOT" sheetId="6" r:id="rId6"/>
    <sheet name="VoLTE KPI" sheetId="7" r:id="rId7"/>
    <sheet name="VoLTE Plots" sheetId="8" r:id="rId8"/>
    <sheet name="CA Test" sheetId="9" r:id="rId9"/>
    <sheet name="CA Throughput DL" sheetId="10" r:id="rId10"/>
    <sheet name="Log list" sheetId="11" r:id="rId11"/>
    <sheet name="Justification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7" l="1"/>
  <c r="K10" i="7"/>
  <c r="K9" i="7"/>
  <c r="K8" i="7"/>
  <c r="K7" i="7"/>
  <c r="K6" i="7"/>
  <c r="K5" i="7"/>
  <c r="K4" i="7"/>
  <c r="K3" i="7"/>
  <c r="K50" i="5"/>
  <c r="K42" i="5"/>
  <c r="K41" i="5"/>
  <c r="K40" i="5"/>
  <c r="K39" i="5"/>
  <c r="K38" i="5"/>
  <c r="K37" i="5"/>
  <c r="K36" i="5"/>
  <c r="K34" i="5"/>
  <c r="K33" i="5"/>
  <c r="R22" i="5"/>
  <c r="Q22" i="5"/>
  <c r="P22" i="5"/>
  <c r="O22" i="5"/>
  <c r="N22" i="5"/>
  <c r="M22" i="5"/>
  <c r="K22" i="5"/>
  <c r="R21" i="5"/>
  <c r="Q21" i="5"/>
  <c r="P21" i="5"/>
  <c r="O21" i="5"/>
  <c r="N21" i="5"/>
  <c r="M21" i="5"/>
  <c r="K21" i="5"/>
  <c r="K20" i="5"/>
  <c r="K17" i="5"/>
  <c r="K14" i="5"/>
  <c r="AF6" i="1"/>
  <c r="AF5" i="1"/>
  <c r="AF4" i="1"/>
  <c r="AF3" i="1"/>
  <c r="AF2" i="1"/>
</calcChain>
</file>

<file path=xl/sharedStrings.xml><?xml version="1.0" encoding="utf-8"?>
<sst xmlns="http://schemas.openxmlformats.org/spreadsheetml/2006/main" count="1090" uniqueCount="474">
  <si>
    <t>Sr No</t>
  </si>
  <si>
    <t>SiteId</t>
  </si>
  <si>
    <t>Band</t>
  </si>
  <si>
    <t>Technology</t>
  </si>
  <si>
    <t>TowerType</t>
  </si>
  <si>
    <t>TowerHeight</t>
  </si>
  <si>
    <t>BuildingHeight</t>
  </si>
  <si>
    <t>Latitude</t>
  </si>
  <si>
    <t>Longitude</t>
  </si>
  <si>
    <t>NoOfSector</t>
  </si>
  <si>
    <t>NoOfCells</t>
  </si>
  <si>
    <t>CellName</t>
  </si>
  <si>
    <t>CellId</t>
  </si>
  <si>
    <t>Lac</t>
  </si>
  <si>
    <t>Tac</t>
  </si>
  <si>
    <t>Mcc</t>
  </si>
  <si>
    <t>Mnc</t>
  </si>
  <si>
    <t>Earfcn</t>
  </si>
  <si>
    <t>AntennaQuantity</t>
  </si>
  <si>
    <t>AntennaHeight_Agl</t>
  </si>
  <si>
    <t>AntennaUsed</t>
  </si>
  <si>
    <t>AntennaType</t>
  </si>
  <si>
    <t>AntennaType_PartCode</t>
  </si>
  <si>
    <t>NoOfAntennaPort</t>
  </si>
  <si>
    <t>AntennaSharedWith2G</t>
  </si>
  <si>
    <t>AntennaSharedWith4G</t>
  </si>
  <si>
    <t>AntennaSharedWith5G</t>
  </si>
  <si>
    <t>Azimuth</t>
  </si>
  <si>
    <t>ElectricalDownTilt</t>
  </si>
  <si>
    <t>MechnicalDownTilt</t>
  </si>
  <si>
    <t>AntBw</t>
  </si>
  <si>
    <t>Cgi</t>
  </si>
  <si>
    <t>enb id</t>
  </si>
  <si>
    <t xml:space="preserve"> </t>
  </si>
  <si>
    <t>Antenna System Details</t>
  </si>
  <si>
    <t>SCFT Time</t>
  </si>
  <si>
    <t>Activity</t>
  </si>
  <si>
    <t>UoM</t>
  </si>
  <si>
    <t>Sector 1</t>
  </si>
  <si>
    <t>Sector 2</t>
  </si>
  <si>
    <t>Sector 3</t>
  </si>
  <si>
    <t>Sector 4</t>
  </si>
  <si>
    <t>Sector 5</t>
  </si>
  <si>
    <t>Sector 6</t>
  </si>
  <si>
    <t>Snap Count</t>
  </si>
  <si>
    <t>Severity</t>
  </si>
  <si>
    <t>Audit Time</t>
  </si>
  <si>
    <t>Planned</t>
  </si>
  <si>
    <t>Actual</t>
  </si>
  <si>
    <t>Building Height (AGL) (After final optimisation)</t>
  </si>
  <si>
    <t>Mtr</t>
  </si>
  <si>
    <t>Critical</t>
  </si>
  <si>
    <t>6.1.11</t>
  </si>
  <si>
    <t>Tower Height (AGL) (After final optimisation)</t>
  </si>
  <si>
    <t>Antenna Height (AGL) (After final optimisation)</t>
  </si>
  <si>
    <t>6.1.12</t>
  </si>
  <si>
    <t>Azimuth of Coplainer Antenna(If Applicable)</t>
  </si>
  <si>
    <t>Degree</t>
  </si>
  <si>
    <t>6.1.13</t>
  </si>
  <si>
    <t>Azimuth (After final optimisation)</t>
  </si>
  <si>
    <t>6.1.14</t>
  </si>
  <si>
    <t>Electrical Downtilt (After final optimisation)</t>
  </si>
  <si>
    <t>6.1.15</t>
  </si>
  <si>
    <t>Mechanical Downtilt (After final optimisation)</t>
  </si>
  <si>
    <t>6.1.17</t>
  </si>
  <si>
    <t>TX Power ( On Top of BTS Cabinet )</t>
  </si>
  <si>
    <t>db</t>
  </si>
  <si>
    <t>Major</t>
  </si>
  <si>
    <t>6.1.18</t>
  </si>
  <si>
    <t>MO Name</t>
  </si>
  <si>
    <t>-</t>
  </si>
  <si>
    <t>6.1.19</t>
  </si>
  <si>
    <t>Addtional note</t>
  </si>
  <si>
    <t>* Lat/long, Date &amp; time, Site ID,ASP name stamp should be all photographs.
 * All photogrphs should be latest physical status of site should have time stamp &amp; date / lat Long</t>
  </si>
  <si>
    <t>S22: Azimuth Cell 1 ( either of one snap)</t>
  </si>
  <si>
    <t>S23: Azimuth Cell 2 ( either of one snap)</t>
  </si>
  <si>
    <t>S24: Azimuth Cell 3 ( either of one snap)</t>
  </si>
  <si>
    <t>S52: Azimuth Cell 4 ( either of one snap)</t>
  </si>
  <si>
    <t>S53: Azimuth Cell 5 ( either of one snap)</t>
  </si>
  <si>
    <t>S54: Azimuth Cell 6 ( either of one snap)</t>
  </si>
  <si>
    <t>S25: Electrical down tilt Cell-1</t>
  </si>
  <si>
    <t>S26: Electrical down tilt Cell 2</t>
  </si>
  <si>
    <t>S27: Electrical down tilt Cell 3</t>
  </si>
  <si>
    <t>S55: Electrical down tilt Cell 4</t>
  </si>
  <si>
    <t>S56: Electrical down tilt Cell 5</t>
  </si>
  <si>
    <t>S57: Electrical down tilt Cell 6</t>
  </si>
  <si>
    <t>S28: Mechnical tilt Cell 1</t>
  </si>
  <si>
    <t>S29: Mechnical tilt Cell 2</t>
  </si>
  <si>
    <t>S30: Mechnical tilt Cell 3</t>
  </si>
  <si>
    <t>S58: Mechnical tilt Cell 4</t>
  </si>
  <si>
    <t>S59: Mechnical tilt Cell 5</t>
  </si>
  <si>
    <t>S60: Mechnical tilt Cell 6</t>
  </si>
  <si>
    <t>S42: Antenna Height Cell 1</t>
  </si>
  <si>
    <t>S43: Antenna Height Cell 2</t>
  </si>
  <si>
    <t>S44: Antenna Height Cell 3</t>
  </si>
  <si>
    <t>S61: Antenna Height Cell 4</t>
  </si>
  <si>
    <t>S62: Antenna Height Cell 5</t>
  </si>
  <si>
    <t>S63: Antenna Height Cell 6</t>
  </si>
  <si>
    <t>S48: Azimuth Cell 1 ( either of one snap)</t>
  </si>
  <si>
    <t>S49: Azimuth Cell 2 ( either of one snap)</t>
  </si>
  <si>
    <t>S50: Azimuth Cell 3 ( either of one snap)</t>
  </si>
  <si>
    <t>S64: Azimuth Cell 4 ( either of one snap)</t>
  </si>
  <si>
    <t>S65: Azimuth Cell 5 ( either of one snap)</t>
  </si>
  <si>
    <t>S66: Azimuth Cell 6 ( either of one snap)</t>
  </si>
  <si>
    <t>S45: Azimuth Coplaner Antenna Cell 1</t>
  </si>
  <si>
    <t>S46: Azimuth Coplaner Antenna Cell 2</t>
  </si>
  <si>
    <t>S47: Azimuth Coplaner Antenna Cell 3</t>
  </si>
  <si>
    <t>S67: Azimuth Coplaner Antenna Cell 4</t>
  </si>
  <si>
    <t>S68: Azimuth Coplaner Antenna Cell 5</t>
  </si>
  <si>
    <t>S69: Azimuth Coplaner Antenna Cell 6</t>
  </si>
  <si>
    <t>S51: Tower Photo</t>
  </si>
  <si>
    <t>S70: Tower height Photo</t>
  </si>
  <si>
    <t>S71: Building Photo</t>
  </si>
  <si>
    <t>S73: Building height Photo</t>
  </si>
  <si>
    <t>S73: RRU Eartch Cable</t>
  </si>
  <si>
    <t>S51: Antenna model</t>
  </si>
  <si>
    <t>S51: Additional Photo</t>
  </si>
  <si>
    <t>SCFT SITE DETAILS</t>
  </si>
  <si>
    <t>Circle</t>
  </si>
  <si>
    <t>City</t>
  </si>
  <si>
    <t>OEM</t>
  </si>
  <si>
    <t>Site Name</t>
  </si>
  <si>
    <t>SITE ID</t>
  </si>
  <si>
    <t>SITE ADDRESS</t>
  </si>
  <si>
    <t>LAT</t>
  </si>
  <si>
    <t>LONG</t>
  </si>
  <si>
    <t>pci</t>
  </si>
  <si>
    <t>PCI</t>
  </si>
  <si>
    <t>15.0 / 30 / 36</t>
  </si>
  <si>
    <t>Single Cell Function Test (SCFT)</t>
  </si>
  <si>
    <t>No.</t>
  </si>
  <si>
    <t>Activity/Process</t>
  </si>
  <si>
    <t>CELL 1</t>
  </si>
  <si>
    <t>CELL 2</t>
  </si>
  <si>
    <t>CELL 3</t>
  </si>
  <si>
    <t>CELL 4</t>
  </si>
  <si>
    <t>CELL 5</t>
  </si>
  <si>
    <t>CELL 6</t>
  </si>
  <si>
    <t>Remarks</t>
  </si>
  <si>
    <t>Target</t>
  </si>
  <si>
    <t>Achived Value</t>
  </si>
  <si>
    <t>MNC</t>
  </si>
  <si>
    <t>Reporting</t>
  </si>
  <si>
    <t>MCC</t>
  </si>
  <si>
    <t>LAC</t>
  </si>
  <si>
    <t>TAC</t>
  </si>
  <si>
    <t>Idle</t>
  </si>
  <si>
    <t>EUARFCN</t>
  </si>
  <si>
    <t>Pa value for RS power</t>
  </si>
  <si>
    <t>dB0:0</t>
  </si>
  <si>
    <t>dB-3:1</t>
  </si>
  <si>
    <t>Pb value for RS power</t>
  </si>
  <si>
    <t>RSRP (Average Value)</t>
  </si>
  <si>
    <t>SINR (Average Value)</t>
  </si>
  <si>
    <t>Session set up success rate</t>
  </si>
  <si>
    <t>&gt;=99.6%</t>
  </si>
  <si>
    <t>Pass</t>
  </si>
  <si>
    <t>Session</t>
  </si>
  <si>
    <t>Session abnormal release rate</t>
  </si>
  <si>
    <t>&lt;=0.5%</t>
  </si>
  <si>
    <t>Session establishment time(ms)</t>
  </si>
  <si>
    <t>&lt;=500 ms</t>
  </si>
  <si>
    <t>TCP DL (Mbps)</t>
  </si>
  <si>
    <t xml:space="preserve">Downlink and Uplink </t>
  </si>
  <si>
    <t>a</t>
  </si>
  <si>
    <t>CQI, Downlink Peak MCS &amp; Peak RB Allocation</t>
  </si>
  <si>
    <t>13.047619047619 , 27 , 75</t>
  </si>
  <si>
    <t>12.0769230769231 , 28 , 75</t>
  </si>
  <si>
    <t>11.4090909090909 , 26 , 75</t>
  </si>
  <si>
    <t>Max user throughput</t>
  </si>
  <si>
    <t>b</t>
  </si>
  <si>
    <t>CQI, Uplink Peak MCS &amp;Peak RB Allocation</t>
  </si>
  <si>
    <t>15.0 , 30 , 36</t>
  </si>
  <si>
    <t>11.2 , 30 , 36</t>
  </si>
  <si>
    <t>12.8333333333333 , 30 , 16</t>
  </si>
  <si>
    <t>TCP UL (Mbps)</t>
  </si>
  <si>
    <t>Intra Site</t>
  </si>
  <si>
    <t>Inter Site</t>
  </si>
  <si>
    <t>Handover Success rate</t>
  </si>
  <si>
    <t>TDD &lt;-&gt; FDD</t>
  </si>
  <si>
    <t>N/A</t>
  </si>
  <si>
    <t>TDD/FDD &lt;-&gt; 3G/2G</t>
  </si>
  <si>
    <t>c</t>
  </si>
  <si>
    <t>RRC Configuration Message Snap related to A1, A2, A3, A5, B2, B1, Blind Redirection
 which clearly states the thresholds at which events happened</t>
  </si>
  <si>
    <t>A2, A3, A4, A5</t>
  </si>
  <si>
    <t>A1, A2, A3, A4, A5</t>
  </si>
  <si>
    <t>A1, A2, A3, A4, A5, B1</t>
  </si>
  <si>
    <t>Handover Delays</t>
  </si>
  <si>
    <t>Handover delay/ Interruption time</t>
  </si>
  <si>
    <t>FDD/TDD LTE to 3G/2G</t>
  </si>
  <si>
    <t>YES</t>
  </si>
  <si>
    <t>NO</t>
  </si>
  <si>
    <t>TDD to FDD</t>
  </si>
  <si>
    <t>Idle Mode &amp; Reselection</t>
  </si>
  <si>
    <t>FDD to TDD</t>
  </si>
  <si>
    <t>2G to LTE FDD/TDD</t>
  </si>
  <si>
    <t>Verfiy the SIB scheduled in LTE and its defintion as per LMS strategy</t>
  </si>
  <si>
    <t>Reselection Priorities in Respective RAT's</t>
  </si>
  <si>
    <t>OSS</t>
  </si>
  <si>
    <t>LTE: 6, WCDMA: 1, GSM: 1</t>
  </si>
  <si>
    <t>LTE: 4, WCDMA: 1, GSM: 1</t>
  </si>
  <si>
    <t>Network attach time(ms)</t>
  </si>
  <si>
    <t xml:space="preserve">&lt;-1100ms
</t>
  </si>
  <si>
    <t>Network attach success rate</t>
  </si>
  <si>
    <t>100%</t>
  </si>
  <si>
    <t>Attach and Detach</t>
  </si>
  <si>
    <t>UE Capability Information Mesaage FGI Bits</t>
  </si>
  <si>
    <t>Network Detach time(ms)</t>
  </si>
  <si>
    <t>100 ms</t>
  </si>
  <si>
    <t>Fail</t>
  </si>
  <si>
    <t>Network Detach Success rate</t>
  </si>
  <si>
    <t>Delays</t>
  </si>
  <si>
    <t>Round trip time or Latency(ms)</t>
  </si>
  <si>
    <t>40-50 ms</t>
  </si>
  <si>
    <t>CSFB: MO call set up time</t>
  </si>
  <si>
    <t>8s</t>
  </si>
  <si>
    <t>CSFB</t>
  </si>
  <si>
    <t>CSFB: MT call set up time</t>
  </si>
  <si>
    <t>CSFB success rate</t>
  </si>
  <si>
    <t>CSFB abnormal release rate , drop rate . Mention the cause code of abnormal release</t>
  </si>
  <si>
    <t>&lt;0.2%</t>
  </si>
  <si>
    <t>Verify that all features/functionality are working to reduce the CSFB call setup time 
such as No LAU during CSFB call- right LA/TA mapping, 
Deffered Measurement of non mandatory sibs, ISR ( if implemented)</t>
  </si>
  <si>
    <t>Fast Return to LTE and the return priority defined in case of multiple LTE carriers in the circle</t>
  </si>
  <si>
    <t>Return priority defined in case of multiple LTE carriers in the circle</t>
  </si>
  <si>
    <t>Number of RACH Attempts for each call attempts</t>
  </si>
  <si>
    <t>Others</t>
  </si>
  <si>
    <t>RA /LA update during CSFB call</t>
  </si>
  <si>
    <t>TAU Success during Fast Return ( 2G to 4G redirection)</t>
  </si>
  <si>
    <t>Fast Return Time (ms)</t>
  </si>
  <si>
    <t>Fast Return Priorities ( TDD, FDD )</t>
  </si>
  <si>
    <t>drive map</t>
  </si>
  <si>
    <t>RSRP coverage map per site</t>
  </si>
  <si>
    <t>Remarks (Comments):</t>
  </si>
  <si>
    <t>RSRP Coverage check till first handover or coverage dies out (whichever happens earlier). SCFT tests needs to be performed in the planned coverage area for 3 location of the respective cell.</t>
  </si>
  <si>
    <t>SP Signature:</t>
  </si>
  <si>
    <t>Bharti Signature:</t>
  </si>
  <si>
    <t>Note :-
Overall SCFT should be completed(report submission)within 7 days from the On-Air Date meeting all the target.</t>
  </si>
  <si>
    <t>LTE PLOTS</t>
  </si>
  <si>
    <t>DTR</t>
  </si>
  <si>
    <t>RSRP</t>
  </si>
  <si>
    <t>RSRQ</t>
  </si>
  <si>
    <t>SINR</t>
  </si>
  <si>
    <t>EARFCN</t>
  </si>
  <si>
    <t>CQI</t>
  </si>
  <si>
    <t>LTE Physical Downlink Throughput</t>
  </si>
  <si>
    <t>LTE Physical Uplink Throughput</t>
  </si>
  <si>
    <t>Log_Tag</t>
  </si>
  <si>
    <t xml:space="preserve">  </t>
  </si>
  <si>
    <t>Activity /Process</t>
  </si>
  <si>
    <t>Targets</t>
  </si>
  <si>
    <t>KPI Value</t>
  </si>
  <si>
    <t>Remark</t>
  </si>
  <si>
    <t>C 1</t>
  </si>
  <si>
    <t>C 2</t>
  </si>
  <si>
    <t>C 3</t>
  </si>
  <si>
    <t>C 4</t>
  </si>
  <si>
    <t>C 5</t>
  </si>
  <si>
    <t>C 6</t>
  </si>
  <si>
    <t>VoLTE: MO call set up time
 Originate calls when device was in RRC_Idle and RRC_connected mode and capture the callsetup time in both scenario</t>
  </si>
  <si>
    <t>2.5 s</t>
  </si>
  <si>
    <t>Static</t>
  </si>
  <si>
    <t>VoLTE: MT call set up time
 Terminate calls when device was in RRC_Idle and RRC_connected mode and capture the callsetup time in both scenario</t>
  </si>
  <si>
    <t>SRVCC Succces Rate</t>
  </si>
  <si>
    <t>Mobility</t>
  </si>
  <si>
    <t>VOLTE setup SR</t>
  </si>
  <si>
    <t xml:space="preserve">Volte </t>
  </si>
  <si>
    <t>HO Interrupton Time (Inter LTE)</t>
  </si>
  <si>
    <t>HO Interrupton Time (Intra LTE)</t>
  </si>
  <si>
    <t>80 ms</t>
  </si>
  <si>
    <t>SRVCC Interrupton Time (Inter RAT )</t>
  </si>
  <si>
    <t>200 ms</t>
  </si>
  <si>
    <t>No Mute/One Way Audio observed during VOLTE calls ( samples &gt; 5s RTP loss in either direction will be treated as Muted call)</t>
  </si>
  <si>
    <t>0%</t>
  </si>
  <si>
    <t>Check functioning of ViLTE</t>
  </si>
  <si>
    <t>Y</t>
  </si>
  <si>
    <t>PASS</t>
  </si>
  <si>
    <t>Codec allocation plot/histogram to be submitted for all the calls initated for SCFT testing</t>
  </si>
  <si>
    <t>Please refer Codec Plot in 'VoLTE-SCFT PLOTS' sheet</t>
  </si>
  <si>
    <t>NA</t>
  </si>
  <si>
    <t>Volte abnormal release rate, drop rate . Mention the cause code of abnormal release</t>
  </si>
  <si>
    <t>&lt; =1%</t>
  </si>
  <si>
    <t>Verfication of all the all the LTE/VOLTE parameter values including LMS are as per guidelines and all features /functionalities are implemented ( share the compliance report as an annexure of golden parameter values and features)</t>
  </si>
  <si>
    <t>ok</t>
  </si>
  <si>
    <t>VoLTE PLOTS</t>
  </si>
  <si>
    <t>BLER</t>
  </si>
  <si>
    <t>Speech Codec</t>
  </si>
  <si>
    <t>MOS</t>
  </si>
  <si>
    <t>Sec1</t>
  </si>
  <si>
    <t>Peak PDSCH Throughput (kbps)</t>
  </si>
  <si>
    <t>Peak PDCP Throughput (kbps)</t>
  </si>
  <si>
    <t>Overall Throughput</t>
  </si>
  <si>
    <t>Primary</t>
  </si>
  <si>
    <t>Secondary1</t>
  </si>
  <si>
    <t>Secondary2</t>
  </si>
  <si>
    <t>Sec2</t>
  </si>
  <si>
    <t>Sec3</t>
  </si>
  <si>
    <t>SEC 1 CA DL THPT</t>
  </si>
  <si>
    <t>SEC 2 CA DL THPT</t>
  </si>
  <si>
    <t>SEC 3 CA DL THPT</t>
  </si>
  <si>
    <t>SEC 4 CA DL THPT</t>
  </si>
  <si>
    <t>SEC 5 CA DL THPT</t>
  </si>
  <si>
    <t>SEC 6 CA DL THPT</t>
  </si>
  <si>
    <t>Log to Operator list</t>
  </si>
  <si>
    <t>Script</t>
  </si>
  <si>
    <t>https://meritechsoftwarepl-my.sharepoint.com/:f:/g/personal/pc_schapre_meritechsolutions_com/EjTvItZ3rI5LrEkwQkWE2-IBOyo72IW9A6EM9dHk8xzLFw?e=TUUYgd</t>
  </si>
  <si>
    <t>List of logs used for this report, and their mapping to each operator in the Benchmark</t>
  </si>
  <si>
    <t>https://drive.google.com/file/d/1jXe0lLyYwo6sBPLKKwtWaVpjCYzINq9o/view?usp=sharing</t>
  </si>
  <si>
    <t>benchmark_entry</t>
  </si>
  <si>
    <t>AIRTEL</t>
  </si>
  <si>
    <t>List of logs:</t>
  </si>
  <si>
    <t>log_hash</t>
  </si>
  <si>
    <t>time</t>
  </si>
  <si>
    <t>modem_time</t>
  </si>
  <si>
    <t>operator_name</t>
  </si>
  <si>
    <t>log_start_time</t>
  </si>
  <si>
    <t>log_end_time</t>
  </si>
  <si>
    <t>log_tag</t>
  </si>
  <si>
    <t>log_ori_file_name</t>
  </si>
  <si>
    <t>log_app_version</t>
  </si>
  <si>
    <t>script_name_x</t>
  </si>
  <si>
    <t>script_name_y</t>
  </si>
  <si>
    <t>325438663135143844</t>
  </si>
  <si>
    <t>JNPR79 L2100 DRIVE DL LOG3</t>
  </si>
  <si>
    <t>868134075772093 23_6_2025 15.43.11.azm</t>
  </si>
  <si>
    <t>v3.2.237</t>
  </si>
  <si>
    <t>4G_Pre_DRIVE_DL.dat</t>
  </si>
  <si>
    <t>203095750909428593</t>
  </si>
  <si>
    <t>JNPR79 L2100 STATIC SEC1 VOLTI MO</t>
  </si>
  <si>
    <t>861803047286914 23_6_2025 13.5.30.azm</t>
  </si>
  <si>
    <t>4G_SECA_VOLTE_MO-1.dat</t>
  </si>
  <si>
    <t>325438663135135151</t>
  </si>
  <si>
    <t>JNPR79 L2100 STATIC SEC3 VOLTI MO</t>
  </si>
  <si>
    <t>868134075772093 23_6_2025 13.15.52.azm</t>
  </si>
  <si>
    <t>4G_SECC_VOLTE_MO.dat</t>
  </si>
  <si>
    <t>325438663135144422</t>
  </si>
  <si>
    <t>JNPR79 L2100 DRIVE DL LOG4</t>
  </si>
  <si>
    <t>868134075772093 23_6_2025 15.53.25.azm</t>
  </si>
  <si>
    <t>273333511469465541</t>
  </si>
  <si>
    <t>JNPR79 L2100 STATIC SEC1 DL</t>
  </si>
  <si>
    <t>863420063640417 23_6_2025 12.50.14.azm</t>
  </si>
  <si>
    <t>4G_SECA_DL.dat</t>
  </si>
  <si>
    <t>325438663135135006</t>
  </si>
  <si>
    <t>JNPR79 L2100 STATIC SEC3 CSFB MT</t>
  </si>
  <si>
    <t>868134075772093 23_6_2025 13.13.3.azm</t>
  </si>
  <si>
    <t>4G_SECC_CSFB_MT.dat</t>
  </si>
  <si>
    <t>203095750909428823</t>
  </si>
  <si>
    <t>JNPR79 L2100 STATIC SEC3 ATDT</t>
  </si>
  <si>
    <t>861803047286914 23_6_2025 13.11.7.azm</t>
  </si>
  <si>
    <t>4G_SECC_ATDT-1.dat</t>
  </si>
  <si>
    <t>325438663135133710</t>
  </si>
  <si>
    <t>JNPR79 L2100 STATIC SEC1 ATDT</t>
  </si>
  <si>
    <t>868134075772093 23_6_2025 12.52.11.azm</t>
  </si>
  <si>
    <t>4G_SECA_ATDT.dat</t>
  </si>
  <si>
    <t>325438663135136339</t>
  </si>
  <si>
    <t>JNPR79 L2100 STATIC SEC2 RESAL</t>
  </si>
  <si>
    <t>868134075772093 23_6_2025 13.36.39.azm</t>
  </si>
  <si>
    <t>4G_SECB_L2100_Cell_Resel.dat</t>
  </si>
  <si>
    <t>203095750909430372</t>
  </si>
  <si>
    <t>JNPR79 L2100 STATIC SEC2 VOLTI MT</t>
  </si>
  <si>
    <t>861803047286914 23_6_2025 13.36.29.azm</t>
  </si>
  <si>
    <t>4G_SECB_VOLTE_MT-1.dat</t>
  </si>
  <si>
    <t>325438663135133955</t>
  </si>
  <si>
    <t>JNPR79 L2100 STATIC SEC1 RESAL</t>
  </si>
  <si>
    <t>868134075772093 23_6_2025 12.56.22.azm</t>
  </si>
  <si>
    <t>4G_SECA_L2100_Cell_Resel.dat</t>
  </si>
  <si>
    <t>203095750909427675</t>
  </si>
  <si>
    <t>JNPR79 L2100 STATIC SEC1 CSFB MO</t>
  </si>
  <si>
    <t>861803047286914 23_6_2025 12.51.34.azm</t>
  </si>
  <si>
    <t>4G_SECA_CSFB_MO-1.dat</t>
  </si>
  <si>
    <t>203095750909429427</t>
  </si>
  <si>
    <t>JNPR79 L2100 STATIC SEC3 VIDEO COLL</t>
  </si>
  <si>
    <t>861803047286914 23_6_2025 13.19.34.azm</t>
  </si>
  <si>
    <t>4G_SECC_Videocall.dat</t>
  </si>
  <si>
    <t>325438663135144160</t>
  </si>
  <si>
    <t>JNPR79 L2100 DRIVE UL LOG3</t>
  </si>
  <si>
    <t>868134075772093 23_6_2025 15.47.34.azm</t>
  </si>
  <si>
    <t>4G_Pre_DRIVE_UL.dat</t>
  </si>
  <si>
    <t>325438663135136211</t>
  </si>
  <si>
    <t>JNPR79 L2100 STATIC SEC2 PING</t>
  </si>
  <si>
    <t>868134075772093 23_6_2025 13.32.46.azm</t>
  </si>
  <si>
    <t>4G_SECB_PING.dat</t>
  </si>
  <si>
    <t>203095750909429897</t>
  </si>
  <si>
    <t>JNPR79 L2100 STATIC SEC2 CSFB MO</t>
  </si>
  <si>
    <t>861803047286914 23_6_2025 13.27.56.azm</t>
  </si>
  <si>
    <t>4G_SECB_CSFB_MO-1.dat</t>
  </si>
  <si>
    <t>203095750909430064</t>
  </si>
  <si>
    <t>JNPR79 L2100 STATIC SEC2 CSFB MT</t>
  </si>
  <si>
    <t>861803047286914 23_6_2025 13.29.55.azm</t>
  </si>
  <si>
    <t>4G_SECB_CSFB_MT-1.dat</t>
  </si>
  <si>
    <t>273333511469466945</t>
  </si>
  <si>
    <t>JNPR79 L2100 STATIC SEC3 DL</t>
  </si>
  <si>
    <t>863420063640417 23_6_2025 13.13.21.azm</t>
  </si>
  <si>
    <t>4G_SECC_DL.dat</t>
  </si>
  <si>
    <t>273333511469465959</t>
  </si>
  <si>
    <t>JNPR79 L2100 STATIC SEC1 Ul</t>
  </si>
  <si>
    <t>863420063640417 23_6_2025 12.56.41.azm</t>
  </si>
  <si>
    <t>4G_SECA_UL.dat</t>
  </si>
  <si>
    <t>273333511469466110</t>
  </si>
  <si>
    <t>JNPR79 L2100 STATIC SEC1 VIDEO COLL</t>
  </si>
  <si>
    <t>863420063640417 23_6_2025 12.59.47.azm</t>
  </si>
  <si>
    <t>4G_SECA_Videocall.dat</t>
  </si>
  <si>
    <t>203095750909438422</t>
  </si>
  <si>
    <t>JNPR79 L2100 DRIVE VOLTI MO LOG3</t>
  </si>
  <si>
    <t>861803047286914 23_6_2025 15.53.38.azm</t>
  </si>
  <si>
    <t>4G_Pre_DRIVE_VoLTEMO.dat</t>
  </si>
  <si>
    <t>273333511469467223</t>
  </si>
  <si>
    <t>JNPR79 L2100 STATIC SEC3 PING</t>
  </si>
  <si>
    <t>863420063640417 23_6_2025 13.17.49.azm</t>
  </si>
  <si>
    <t>4G_SECC_PING.dat</t>
  </si>
  <si>
    <t>203095750909430161</t>
  </si>
  <si>
    <t>JNPR79 L2100 STATIC SEC2 VOLTI MO</t>
  </si>
  <si>
    <t>861803047286914 23_6_2025 13.31.51.azm</t>
  </si>
  <si>
    <t>4G_SECB_VOLTE_MO-1.dat</t>
  </si>
  <si>
    <t>325438663135134821</t>
  </si>
  <si>
    <t>JNPR79 L2100 STATIC SEC3 CSFB MO</t>
  </si>
  <si>
    <t>868134075772093 23_6_2025 13.10.6.azm</t>
  </si>
  <si>
    <t>4G_SECC_CSFB_MO.dat</t>
  </si>
  <si>
    <t>273333511469473854</t>
  </si>
  <si>
    <t>JNPR79 L2100 DRIVE DL LOG1</t>
  </si>
  <si>
    <t>863420063640417 23_6_2025 15.20.56.azm</t>
  </si>
  <si>
    <t>273333511469467101</t>
  </si>
  <si>
    <t>JNPR79 L2100 STATIC SEC3 UL</t>
  </si>
  <si>
    <t>863420063640417 23_6_2025 13.15.56.azm</t>
  </si>
  <si>
    <t>4G_SECC_UL.dat</t>
  </si>
  <si>
    <t>273333511469474898</t>
  </si>
  <si>
    <t>JNPR79 L2100 DRIVE DL LOG2</t>
  </si>
  <si>
    <t>863420063640417 23_6_2025 15.35.53.azm</t>
  </si>
  <si>
    <t>325438663135135330</t>
  </si>
  <si>
    <t>JNPR79 L2100 STATIC SEC3 VOLTI MT</t>
  </si>
  <si>
    <t>868134075772093 23_6_2025 13.18.32.azm</t>
  </si>
  <si>
    <t>4G_SECC_VOLTE_MT.dat</t>
  </si>
  <si>
    <t>203095750909427887</t>
  </si>
  <si>
    <t>JNPR79 L2100 STATIC SEC1 CSFB MT</t>
  </si>
  <si>
    <t>861803047286914 23_6_2025 12.57.53.azm</t>
  </si>
  <si>
    <t>4G_SECA_CSFB_MT-1.dat</t>
  </si>
  <si>
    <t>203095750909436198</t>
  </si>
  <si>
    <t>JNPR79 L2100 DRIVE VOLTI MO LOG1</t>
  </si>
  <si>
    <t>861803047286914 23_6_2025 15.22.21.azm</t>
  </si>
  <si>
    <t>203095750909429260</t>
  </si>
  <si>
    <t>JNPR79 L2100 STATIC SEC3 RESAL</t>
  </si>
  <si>
    <t>861803047286914 23_6_2025 13.17.41.azm</t>
  </si>
  <si>
    <t>4G_SECC_L2100_Cell_Resel.dat</t>
  </si>
  <si>
    <t>325438663135143005</t>
  </si>
  <si>
    <t>JNPR79 L2100 DRIVE UL LOG2</t>
  </si>
  <si>
    <t>868134075772093 23_6_2025 15.37.45.azm</t>
  </si>
  <si>
    <t>325438663135136045</t>
  </si>
  <si>
    <t>JNPR79 L2100 STATIC SEC2 DL</t>
  </si>
  <si>
    <t>868134075772093 23_6_2025 13.30.43.azm</t>
  </si>
  <si>
    <t>4G_SECB_DL.dat</t>
  </si>
  <si>
    <t>325438663135144775</t>
  </si>
  <si>
    <t>JNPR79 L2100 DRIVE UL LOG4</t>
  </si>
  <si>
    <t>868134075772093 23_6_2025 15.59.24.azm</t>
  </si>
  <si>
    <t>325438663135141963</t>
  </si>
  <si>
    <t>JNPR79 L2100 DRIVE UL LOG1</t>
  </si>
  <si>
    <t>868134075772093 23_6_2025 15.21.45.azm</t>
  </si>
  <si>
    <t>203095750909437008</t>
  </si>
  <si>
    <t>JNPR79 L2100 DRIVE VOLTI MO LOG2</t>
  </si>
  <si>
    <t>861803047286914 23_6_2025 15.43.47.azm</t>
  </si>
  <si>
    <t>325438663135134194</t>
  </si>
  <si>
    <t>JNPR79 L2100 STATIC SEC1 PING</t>
  </si>
  <si>
    <t>868134075772093 23_6_2025 12.58.47.azm</t>
  </si>
  <si>
    <t>4G_SECA_PING.dat</t>
  </si>
  <si>
    <t>325438663135135840</t>
  </si>
  <si>
    <t>JNPR79 L2100 STATIC SEC2 ATDT</t>
  </si>
  <si>
    <t>868134075772093 23_6_2025 13.27.32.azm</t>
  </si>
  <si>
    <t>4G_SECB_ATDT.dat</t>
  </si>
  <si>
    <t>273333511469468395</t>
  </si>
  <si>
    <t>JNPR79 L2100 STATIC SEC2 UL</t>
  </si>
  <si>
    <t>863420063640417 23_6_2025 13.37.22.azm</t>
  </si>
  <si>
    <t>4G_SECB_UL.dat</t>
  </si>
  <si>
    <t>273333511469466356</t>
  </si>
  <si>
    <t>JNPR79 L2100 STATIC SEC1 VOLTI COLL</t>
  </si>
  <si>
    <t>863420063640417 23_6_2025 13.4.32.azm</t>
  </si>
  <si>
    <t>4G_SECA_VOLTE_MT.dat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</si>
</sst>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\ h:mm:ss"/>
  </numFmts>
  <fonts count="34">
    <font>
      <sz val="11"/>
      <color theme="1"/>
      <name val="Calibri"/>
      <family val="2"/>
      <scheme val="minor"/>
    </font>
    <font>
      <sz val="11"/>
      <color rgb="FFFFFFFF"/>
      <name val="Calibri"/>
    </font>
    <font>
      <sz val="11"/>
      <color rgb="FFFFFFFF"/>
      <name val="Calibri"/>
      <scheme val="minor"/>
    </font>
    <font>
      <sz val="9"/>
      <color rgb="FF000000"/>
      <name val="Calibri"/>
    </font>
    <font>
      <b/>
      <sz val="14"/>
      <color theme="1"/>
      <name val="Arial"/>
    </font>
    <font>
      <b/>
      <sz val="14"/>
      <color theme="1"/>
      <name val="Ericsson Hilda"/>
    </font>
    <font>
      <sz val="11"/>
      <color theme="1"/>
      <name val="Arial"/>
    </font>
    <font>
      <sz val="14"/>
      <color theme="1"/>
      <name val="Arial"/>
    </font>
    <font>
      <sz val="14"/>
      <color theme="1"/>
      <name val="Ericsson Hilda"/>
    </font>
    <font>
      <sz val="11"/>
      <color theme="1"/>
      <name val="Ericsson Hilda"/>
    </font>
    <font>
      <sz val="12"/>
      <color theme="1"/>
      <name val="Arial"/>
    </font>
    <font>
      <sz val="12"/>
      <color theme="1"/>
      <name val="Ericsson Hilda"/>
    </font>
    <font>
      <b/>
      <sz val="11"/>
      <color theme="1"/>
      <name val="Calibri"/>
    </font>
    <font>
      <sz val="11"/>
      <color theme="1"/>
      <name val="Calibri"/>
    </font>
    <font>
      <b/>
      <sz val="24"/>
      <color theme="1"/>
      <name val="Malgun Gothic"/>
    </font>
    <font>
      <sz val="14"/>
      <color theme="1"/>
      <name val="Malgun Gothic"/>
    </font>
    <font>
      <sz val="9"/>
      <color rgb="FF1F1F1F"/>
      <name val="Google Sans"/>
    </font>
    <font>
      <sz val="11"/>
      <color rgb="FFFF9163"/>
      <name val="Calibri"/>
    </font>
    <font>
      <sz val="9"/>
      <color theme="1"/>
      <name val="Arial"/>
    </font>
    <font>
      <b/>
      <sz val="9"/>
      <color theme="1"/>
      <name val="Arial"/>
    </font>
    <font>
      <b/>
      <sz val="11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FF0000"/>
      <name val="Calibri"/>
    </font>
    <font>
      <b/>
      <sz val="11"/>
      <color theme="1"/>
      <name val="Malgun Gothic"/>
    </font>
    <font>
      <sz val="12"/>
      <color theme="1"/>
      <name val="Calibri"/>
    </font>
    <font>
      <sz val="12"/>
      <color rgb="FF203764"/>
      <name val="Arial"/>
    </font>
    <font>
      <b/>
      <sz val="16"/>
      <color rgb="FFFFFFFF"/>
      <name val="Calibri"/>
    </font>
    <font>
      <b/>
      <sz val="11"/>
      <color rgb="FFFFFFFF"/>
      <name val="Arial"/>
    </font>
    <font>
      <sz val="9"/>
      <color rgb="FF1F1F1F"/>
      <name val="Arial"/>
    </font>
    <font>
      <b/>
      <sz val="9"/>
      <color theme="1"/>
      <name val="Tahoma"/>
    </font>
    <font>
      <b/>
      <sz val="8"/>
      <color theme="1"/>
      <name val="Tahoma"/>
    </font>
    <font>
      <sz val="11"/>
      <color rgb="FF0000FF"/>
      <name val="Arial"/>
    </font>
    <font>
      <sz val="11"/>
      <color rgb="FF0000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C65911"/>
        <bgColor rgb="FFC65911"/>
      </patternFill>
    </fill>
    <fill>
      <patternFill patternType="solid">
        <fgColor rgb="FFF4B084"/>
        <bgColor rgb="FFF4B084"/>
      </patternFill>
    </fill>
    <fill>
      <patternFill patternType="solid">
        <fgColor rgb="FFFF9163"/>
        <bgColor rgb="FFFF9163"/>
      </patternFill>
    </fill>
    <fill>
      <patternFill patternType="solid">
        <fgColor rgb="FF8DB4E3"/>
        <bgColor rgb="FF8DB4E3"/>
      </patternFill>
    </fill>
    <fill>
      <patternFill patternType="solid">
        <fgColor rgb="FFC00000"/>
        <bgColor rgb="FFC00000"/>
      </patternFill>
    </fill>
    <fill>
      <patternFill patternType="solid">
        <fgColor rgb="FFFAC090"/>
        <bgColor rgb="FFFAC090"/>
      </patternFill>
    </fill>
    <fill>
      <patternFill patternType="solid">
        <fgColor rgb="FF4472C4"/>
        <bgColor rgb="FF4472C4"/>
      </patternFill>
    </fill>
    <fill>
      <patternFill patternType="solid">
        <fgColor rgb="FFB3C6E7"/>
        <bgColor rgb="FFB3C6E7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0" xfId="0" applyFont="1"/>
    <xf numFmtId="0" fontId="4" fillId="3" borderId="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6" fillId="0" borderId="0" xfId="0" applyFont="1"/>
    <xf numFmtId="0" fontId="7" fillId="4" borderId="7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7" fillId="6" borderId="5" xfId="0" applyFont="1" applyFill="1" applyBorder="1"/>
    <xf numFmtId="0" fontId="8" fillId="6" borderId="11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8" fillId="6" borderId="5" xfId="0" applyFont="1" applyFill="1" applyBorder="1"/>
    <xf numFmtId="0" fontId="11" fillId="0" borderId="4" xfId="0" applyFont="1" applyBorder="1" applyAlignment="1">
      <alignment horizontal="center"/>
    </xf>
    <xf numFmtId="0" fontId="8" fillId="6" borderId="2" xfId="0" applyFont="1" applyFill="1" applyBorder="1"/>
    <xf numFmtId="0" fontId="8" fillId="0" borderId="2" xfId="0" applyFont="1" applyBorder="1"/>
    <xf numFmtId="0" fontId="8" fillId="0" borderId="11" xfId="0" applyFont="1" applyBorder="1" applyAlignment="1">
      <alignment horizontal="center"/>
    </xf>
    <xf numFmtId="0" fontId="11" fillId="9" borderId="5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2" fillId="9" borderId="0" xfId="0" applyFont="1" applyFill="1"/>
    <xf numFmtId="0" fontId="13" fillId="0" borderId="0" xfId="0" applyFont="1"/>
    <xf numFmtId="0" fontId="13" fillId="7" borderId="0" xfId="0" applyFont="1" applyFill="1" applyAlignment="1">
      <alignment horizontal="center"/>
    </xf>
    <xf numFmtId="0" fontId="13" fillId="0" borderId="9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6" borderId="0" xfId="0" applyFont="1" applyFill="1"/>
    <xf numFmtId="0" fontId="6" fillId="0" borderId="1" xfId="0" applyFont="1" applyBorder="1"/>
    <xf numFmtId="0" fontId="17" fillId="10" borderId="12" xfId="0" applyFont="1" applyFill="1" applyBorder="1" applyAlignment="1">
      <alignment horizontal="center"/>
    </xf>
    <xf numFmtId="0" fontId="17" fillId="10" borderId="10" xfId="0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0" fontId="19" fillId="11" borderId="1" xfId="0" applyFont="1" applyFill="1" applyBorder="1" applyAlignment="1">
      <alignment horizontal="center"/>
    </xf>
    <xf numFmtId="0" fontId="19" fillId="11" borderId="9" xfId="0" applyFont="1" applyFill="1" applyBorder="1" applyAlignment="1">
      <alignment horizontal="center"/>
    </xf>
    <xf numFmtId="0" fontId="20" fillId="0" borderId="0" xfId="0" applyFont="1"/>
    <xf numFmtId="0" fontId="19" fillId="0" borderId="9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1" xfId="0" applyFont="1" applyBorder="1"/>
    <xf numFmtId="0" fontId="21" fillId="0" borderId="4" xfId="0" applyFont="1" applyBorder="1" applyAlignment="1">
      <alignment horizontal="center"/>
    </xf>
    <xf numFmtId="0" fontId="22" fillId="0" borderId="1" xfId="0" applyFont="1" applyBorder="1"/>
    <xf numFmtId="0" fontId="19" fillId="0" borderId="3" xfId="0" applyFont="1" applyBorder="1" applyAlignment="1">
      <alignment horizontal="center"/>
    </xf>
    <xf numFmtId="4" fontId="22" fillId="0" borderId="1" xfId="0" applyNumberFormat="1" applyFont="1" applyBorder="1"/>
    <xf numFmtId="0" fontId="2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0" fontId="22" fillId="0" borderId="1" xfId="0" applyNumberFormat="1" applyFont="1" applyBorder="1"/>
    <xf numFmtId="4" fontId="13" fillId="0" borderId="1" xfId="0" applyNumberFormat="1" applyFont="1" applyBorder="1" applyAlignment="1">
      <alignment horizontal="center"/>
    </xf>
    <xf numFmtId="0" fontId="18" fillId="0" borderId="2" xfId="0" applyFont="1" applyBorder="1" applyAlignment="1">
      <alignment horizontal="right"/>
    </xf>
    <xf numFmtId="0" fontId="6" fillId="0" borderId="3" xfId="0" applyFont="1" applyBorder="1"/>
    <xf numFmtId="0" fontId="18" fillId="0" borderId="1" xfId="0" applyFont="1" applyBorder="1" applyAlignment="1">
      <alignment horizontal="right"/>
    </xf>
    <xf numFmtId="0" fontId="19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0" fillId="0" borderId="12" xfId="0" applyFont="1" applyBorder="1"/>
    <xf numFmtId="0" fontId="21" fillId="0" borderId="1" xfId="0" applyFont="1" applyBorder="1" applyAlignment="1">
      <alignment horizontal="center" wrapText="1"/>
    </xf>
    <xf numFmtId="49" fontId="21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49" fontId="21" fillId="0" borderId="4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0" fillId="0" borderId="1" xfId="0" applyFont="1" applyBorder="1"/>
    <xf numFmtId="0" fontId="24" fillId="0" borderId="4" xfId="0" applyFont="1" applyBorder="1" applyAlignment="1">
      <alignment horizontal="center"/>
    </xf>
    <xf numFmtId="2" fontId="25" fillId="0" borderId="1" xfId="0" applyNumberFormat="1" applyFont="1" applyBorder="1" applyAlignment="1">
      <alignment horizontal="center"/>
    </xf>
    <xf numFmtId="0" fontId="10" fillId="0" borderId="2" xfId="0" applyFont="1" applyBorder="1"/>
    <xf numFmtId="2" fontId="25" fillId="0" borderId="2" xfId="0" applyNumberFormat="1" applyFont="1" applyBorder="1" applyAlignment="1">
      <alignment horizontal="center"/>
    </xf>
    <xf numFmtId="2" fontId="25" fillId="0" borderId="10" xfId="0" applyNumberFormat="1" applyFont="1" applyBorder="1" applyAlignment="1">
      <alignment horizontal="center"/>
    </xf>
    <xf numFmtId="0" fontId="26" fillId="0" borderId="1" xfId="0" applyFont="1" applyBorder="1"/>
    <xf numFmtId="4" fontId="26" fillId="0" borderId="1" xfId="0" applyNumberFormat="1" applyFont="1" applyBorder="1"/>
    <xf numFmtId="0" fontId="18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4" xfId="0" applyFont="1" applyBorder="1"/>
    <xf numFmtId="0" fontId="6" fillId="0" borderId="18" xfId="0" applyFont="1" applyBorder="1"/>
    <xf numFmtId="0" fontId="6" fillId="0" borderId="19" xfId="0" applyFont="1" applyBorder="1"/>
    <xf numFmtId="0" fontId="19" fillId="0" borderId="6" xfId="0" applyFont="1" applyBorder="1" applyAlignment="1">
      <alignment horizontal="center"/>
    </xf>
    <xf numFmtId="0" fontId="18" fillId="0" borderId="0" xfId="0" applyFont="1"/>
    <xf numFmtId="0" fontId="6" fillId="0" borderId="6" xfId="0" applyFont="1" applyBorder="1"/>
    <xf numFmtId="0" fontId="6" fillId="0" borderId="20" xfId="0" applyFont="1" applyBorder="1"/>
    <xf numFmtId="0" fontId="6" fillId="0" borderId="11" xfId="0" applyFont="1" applyBorder="1"/>
    <xf numFmtId="0" fontId="6" fillId="0" borderId="7" xfId="0" applyFont="1" applyBorder="1"/>
    <xf numFmtId="0" fontId="6" fillId="0" borderId="8" xfId="0" applyFont="1" applyBorder="1"/>
    <xf numFmtId="0" fontId="19" fillId="0" borderId="6" xfId="0" applyFont="1" applyBorder="1"/>
    <xf numFmtId="0" fontId="27" fillId="12" borderId="7" xfId="0" applyFont="1" applyFill="1" applyBorder="1" applyAlignment="1">
      <alignment horizontal="center"/>
    </xf>
    <xf numFmtId="0" fontId="28" fillId="12" borderId="4" xfId="0" applyFont="1" applyFill="1" applyBorder="1" applyAlignment="1">
      <alignment horizontal="center"/>
    </xf>
    <xf numFmtId="164" fontId="28" fillId="12" borderId="11" xfId="0" applyNumberFormat="1" applyFont="1" applyFill="1" applyBorder="1" applyAlignment="1">
      <alignment horizontal="center"/>
    </xf>
    <xf numFmtId="0" fontId="10" fillId="6" borderId="0" xfId="0" applyFont="1" applyFill="1"/>
    <xf numFmtId="0" fontId="19" fillId="13" borderId="8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20" fillId="0" borderId="2" xfId="0" applyFont="1" applyBorder="1" applyAlignment="1">
      <alignment wrapText="1"/>
    </xf>
    <xf numFmtId="49" fontId="20" fillId="0" borderId="1" xfId="0" applyNumberFormat="1" applyFont="1" applyBorder="1" applyAlignment="1">
      <alignment horizontal="center" wrapText="1"/>
    </xf>
    <xf numFmtId="4" fontId="6" fillId="0" borderId="1" xfId="0" applyNumberFormat="1" applyFont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4" fontId="6" fillId="0" borderId="11" xfId="0" applyNumberFormat="1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0" fontId="29" fillId="6" borderId="0" xfId="0" applyFont="1" applyFill="1"/>
    <xf numFmtId="0" fontId="30" fillId="14" borderId="1" xfId="0" applyFont="1" applyFill="1" applyBorder="1" applyAlignment="1">
      <alignment horizontal="center" vertical="top"/>
    </xf>
    <xf numFmtId="0" fontId="31" fillId="15" borderId="2" xfId="0" applyFont="1" applyFill="1" applyBorder="1" applyAlignment="1">
      <alignment horizontal="center"/>
    </xf>
    <xf numFmtId="0" fontId="31" fillId="15" borderId="4" xfId="0" applyFont="1" applyFill="1" applyBorder="1" applyAlignment="1">
      <alignment vertical="top"/>
    </xf>
    <xf numFmtId="0" fontId="12" fillId="16" borderId="1" xfId="0" applyFont="1" applyFill="1" applyBorder="1" applyAlignment="1">
      <alignment horizontal="center"/>
    </xf>
    <xf numFmtId="0" fontId="32" fillId="0" borderId="0" xfId="0" applyFont="1"/>
    <xf numFmtId="0" fontId="33" fillId="0" borderId="0" xfId="0" applyFont="1"/>
    <xf numFmtId="165" fontId="2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7620000" cy="6096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</xdr:row>
      <xdr:rowOff>0</xdr:rowOff>
    </xdr:from>
    <xdr:ext cx="7620000" cy="6096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7620000" cy="6096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7620000" cy="6096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7620000" cy="6096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7620000" cy="6096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296</xdr:row>
      <xdr:rowOff>0</xdr:rowOff>
    </xdr:from>
    <xdr:ext cx="7620000" cy="6096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339</xdr:row>
      <xdr:rowOff>0</xdr:rowOff>
    </xdr:from>
    <xdr:ext cx="57150" cy="571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381</xdr:row>
      <xdr:rowOff>0</xdr:rowOff>
    </xdr:from>
    <xdr:ext cx="57150" cy="571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421</xdr:row>
      <xdr:rowOff>0</xdr:rowOff>
    </xdr:from>
    <xdr:ext cx="7620000" cy="6096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423</xdr:row>
      <xdr:rowOff>0</xdr:rowOff>
    </xdr:from>
    <xdr:ext cx="57150" cy="571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465</xdr:row>
      <xdr:rowOff>0</xdr:rowOff>
    </xdr:from>
    <xdr:ext cx="57150" cy="571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507</xdr:row>
      <xdr:rowOff>0</xdr:rowOff>
    </xdr:from>
    <xdr:ext cx="57150" cy="571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545</xdr:row>
      <xdr:rowOff>0</xdr:rowOff>
    </xdr:from>
    <xdr:ext cx="7620000" cy="6096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0</xdr:colOff>
      <xdr:row>556</xdr:row>
      <xdr:rowOff>0</xdr:rowOff>
    </xdr:from>
    <xdr:ext cx="57150" cy="571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670</xdr:row>
      <xdr:rowOff>0</xdr:rowOff>
    </xdr:from>
    <xdr:ext cx="7620000" cy="6096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796</xdr:row>
      <xdr:rowOff>0</xdr:rowOff>
    </xdr:from>
    <xdr:ext cx="7620000" cy="6096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7620000" cy="6096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0</xdr:rowOff>
    </xdr:from>
    <xdr:ext cx="7620000" cy="6096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7620000" cy="6096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7620000" cy="6096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7620000" cy="6096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7620000" cy="6096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308</xdr:row>
      <xdr:rowOff>0</xdr:rowOff>
    </xdr:from>
    <xdr:ext cx="7620000" cy="6096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370</xdr:row>
      <xdr:rowOff>0</xdr:rowOff>
    </xdr:from>
    <xdr:ext cx="7620000" cy="6096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441</xdr:row>
      <xdr:rowOff>0</xdr:rowOff>
    </xdr:from>
    <xdr:ext cx="7620000" cy="6096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490</xdr:row>
      <xdr:rowOff>0</xdr:rowOff>
    </xdr:from>
    <xdr:ext cx="7620000" cy="6096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573</xdr:row>
      <xdr:rowOff>0</xdr:rowOff>
    </xdr:from>
    <xdr:ext cx="7620000" cy="6096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656</xdr:row>
      <xdr:rowOff>0</xdr:rowOff>
    </xdr:from>
    <xdr:ext cx="7620000" cy="6096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"/>
  <sheetViews>
    <sheetView tabSelected="1" workbookViewId="0">
      <selection activeCell="F11" sqref="F11"/>
    </sheetView>
  </sheetViews>
  <sheetFormatPr defaultRowHeight="14.5"/>
  <cols>
    <col min="1" max="34" width="15.6328125" customWidth="1"/>
  </cols>
  <sheetData>
    <row r="1" spans="1:34" ht="2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4" t="s">
        <v>32</v>
      </c>
      <c r="AH1" s="4" t="s">
        <v>12</v>
      </c>
    </row>
    <row r="2" spans="1:34">
      <c r="A2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 t="str">
        <f>CONCATENATE(P2,"-",Q2,"-",M2)</f>
        <v>--</v>
      </c>
    </row>
    <row r="3" spans="1:34">
      <c r="A3" s="5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 t="str">
        <f>CONCATENATE(P3,"-",Q3,"-",M3)</f>
        <v>--</v>
      </c>
      <c r="AG3" s="7">
        <v>508779</v>
      </c>
      <c r="AH3" s="7">
        <v>32</v>
      </c>
    </row>
    <row r="4" spans="1:34">
      <c r="A4" s="5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 t="str">
        <f>CONCATENATE(P4,"-",Q4,"-",M4)</f>
        <v>--</v>
      </c>
      <c r="AG4" s="7">
        <v>248779</v>
      </c>
      <c r="AH4" s="7">
        <v>33</v>
      </c>
    </row>
    <row r="5" spans="1:34">
      <c r="A5" s="5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 t="str">
        <f>CONCATENATE(P5,"-",Q5,"-",M5)</f>
        <v>--</v>
      </c>
      <c r="AG5" s="7"/>
      <c r="AH5" s="7"/>
    </row>
    <row r="6" spans="1:34">
      <c r="A6" s="5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 t="str">
        <f>CONCATENATE(P6,"-",Q6,"-",M6)</f>
        <v>--</v>
      </c>
      <c r="AG6" s="7"/>
      <c r="AH6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"/>
  <sheetViews>
    <sheetView workbookViewId="0"/>
  </sheetViews>
  <sheetFormatPr defaultRowHeight="14.5"/>
  <sheetData>
    <row r="1" spans="1:22" ht="18">
      <c r="A1" s="8" t="s">
        <v>33</v>
      </c>
      <c r="B1" s="9" t="s">
        <v>34</v>
      </c>
      <c r="C1" s="10" t="s">
        <v>33</v>
      </c>
      <c r="D1" s="10" t="s">
        <v>33</v>
      </c>
      <c r="E1" s="10" t="s">
        <v>33</v>
      </c>
      <c r="F1" s="10" t="s">
        <v>33</v>
      </c>
      <c r="G1" s="10" t="s">
        <v>33</v>
      </c>
      <c r="H1" s="10" t="s">
        <v>33</v>
      </c>
      <c r="I1" s="10" t="s">
        <v>33</v>
      </c>
      <c r="J1" s="10" t="s">
        <v>33</v>
      </c>
      <c r="K1" s="10" t="s">
        <v>33</v>
      </c>
      <c r="L1" s="10" t="s">
        <v>33</v>
      </c>
      <c r="M1" s="10" t="s">
        <v>33</v>
      </c>
      <c r="N1" s="10" t="s">
        <v>33</v>
      </c>
      <c r="O1" s="10" t="s">
        <v>33</v>
      </c>
      <c r="P1" s="10" t="s">
        <v>33</v>
      </c>
      <c r="Q1" s="10" t="s">
        <v>33</v>
      </c>
      <c r="S1" s="11" t="s">
        <v>35</v>
      </c>
      <c r="T1" s="11"/>
      <c r="V1" s="11" t="s">
        <v>33</v>
      </c>
    </row>
    <row r="2" spans="1:22" ht="17.5">
      <c r="A2" s="12" t="s">
        <v>33</v>
      </c>
      <c r="B2" s="13" t="s">
        <v>36</v>
      </c>
      <c r="C2" s="14" t="s">
        <v>37</v>
      </c>
      <c r="D2" s="15" t="s">
        <v>33</v>
      </c>
      <c r="E2" s="16" t="s">
        <v>38</v>
      </c>
      <c r="F2" s="15" t="s">
        <v>33</v>
      </c>
      <c r="G2" s="16" t="s">
        <v>39</v>
      </c>
      <c r="H2" s="15" t="s">
        <v>33</v>
      </c>
      <c r="I2" s="16" t="s">
        <v>40</v>
      </c>
      <c r="J2" s="15" t="s">
        <v>33</v>
      </c>
      <c r="K2" s="16" t="s">
        <v>41</v>
      </c>
      <c r="L2" s="15" t="s">
        <v>33</v>
      </c>
      <c r="M2" s="16" t="s">
        <v>42</v>
      </c>
      <c r="N2" s="15" t="s">
        <v>33</v>
      </c>
      <c r="O2" s="16" t="s">
        <v>43</v>
      </c>
      <c r="P2" s="17" t="s">
        <v>44</v>
      </c>
      <c r="Q2" s="17" t="s">
        <v>45</v>
      </c>
      <c r="S2" s="11" t="s">
        <v>46</v>
      </c>
      <c r="T2" s="11"/>
    </row>
    <row r="3" spans="1:22" ht="17.5">
      <c r="A3" s="18" t="s">
        <v>33</v>
      </c>
      <c r="B3" s="19" t="s">
        <v>33</v>
      </c>
      <c r="C3" s="20" t="s">
        <v>33</v>
      </c>
      <c r="D3" s="21" t="s">
        <v>47</v>
      </c>
      <c r="E3" s="21" t="s">
        <v>48</v>
      </c>
      <c r="F3" s="21" t="s">
        <v>47</v>
      </c>
      <c r="G3" s="21" t="s">
        <v>48</v>
      </c>
      <c r="H3" s="21" t="s">
        <v>47</v>
      </c>
      <c r="I3" s="21" t="s">
        <v>48</v>
      </c>
      <c r="J3" s="21" t="s">
        <v>47</v>
      </c>
      <c r="K3" s="21" t="s">
        <v>48</v>
      </c>
      <c r="L3" s="21" t="s">
        <v>47</v>
      </c>
      <c r="M3" s="21" t="s">
        <v>48</v>
      </c>
      <c r="N3" s="21" t="s">
        <v>47</v>
      </c>
      <c r="O3" s="21" t="s">
        <v>48</v>
      </c>
      <c r="P3" s="22" t="s">
        <v>33</v>
      </c>
      <c r="Q3" s="22" t="s">
        <v>33</v>
      </c>
    </row>
    <row r="4" spans="1:22" ht="17.5">
      <c r="A4" s="23" t="s">
        <v>33</v>
      </c>
      <c r="B4" s="24" t="s">
        <v>49</v>
      </c>
      <c r="C4" s="25" t="s">
        <v>50</v>
      </c>
      <c r="D4" s="26"/>
      <c r="E4" s="27"/>
      <c r="F4" s="28"/>
      <c r="G4" s="27"/>
      <c r="H4" s="28"/>
      <c r="I4" s="29"/>
      <c r="J4" s="28"/>
      <c r="K4" s="29"/>
      <c r="L4" s="28"/>
      <c r="M4" s="29"/>
      <c r="N4" s="28"/>
      <c r="O4" s="29"/>
      <c r="P4" s="30">
        <v>3</v>
      </c>
      <c r="Q4" s="31" t="s">
        <v>51</v>
      </c>
      <c r="T4" s="11" t="s">
        <v>33</v>
      </c>
    </row>
    <row r="5" spans="1:22" ht="17.5">
      <c r="A5" s="32" t="s">
        <v>52</v>
      </c>
      <c r="B5" s="24" t="s">
        <v>53</v>
      </c>
      <c r="C5" s="25" t="s">
        <v>50</v>
      </c>
      <c r="D5" s="26"/>
      <c r="E5" s="27"/>
      <c r="F5" s="28"/>
      <c r="G5" s="27"/>
      <c r="H5" s="28"/>
      <c r="I5" s="29"/>
      <c r="J5" s="28"/>
      <c r="K5" s="29"/>
      <c r="L5" s="28"/>
      <c r="M5" s="29"/>
      <c r="N5" s="28"/>
      <c r="O5" s="29"/>
      <c r="P5" s="28">
        <v>3</v>
      </c>
      <c r="Q5" s="31" t="s">
        <v>51</v>
      </c>
    </row>
    <row r="6" spans="1:22" ht="17.5">
      <c r="A6" s="26" t="s">
        <v>33</v>
      </c>
      <c r="B6" s="33" t="s">
        <v>54</v>
      </c>
      <c r="C6" s="25" t="s">
        <v>50</v>
      </c>
      <c r="D6" s="26"/>
      <c r="E6" s="27"/>
      <c r="F6" s="28"/>
      <c r="G6" s="27"/>
      <c r="H6" s="28"/>
      <c r="I6" s="29"/>
      <c r="J6" s="28"/>
      <c r="K6" s="29"/>
      <c r="L6" s="28"/>
      <c r="M6" s="29"/>
      <c r="N6" s="28"/>
      <c r="O6" s="29"/>
      <c r="P6" s="28">
        <v>3</v>
      </c>
      <c r="Q6" s="31" t="s">
        <v>51</v>
      </c>
    </row>
    <row r="7" spans="1:22" ht="17.5">
      <c r="A7" s="34" t="s">
        <v>55</v>
      </c>
      <c r="B7" s="35" t="s">
        <v>56</v>
      </c>
      <c r="C7" s="25" t="s">
        <v>57</v>
      </c>
      <c r="D7" s="26"/>
      <c r="E7" s="27"/>
      <c r="F7" s="28"/>
      <c r="G7" s="29"/>
      <c r="H7" s="28"/>
      <c r="I7" s="29"/>
      <c r="J7" s="28"/>
      <c r="K7" s="29"/>
      <c r="L7" s="28"/>
      <c r="M7" s="29"/>
      <c r="N7" s="28"/>
      <c r="O7" s="29"/>
      <c r="P7" s="30">
        <v>3</v>
      </c>
      <c r="Q7" s="31" t="s">
        <v>51</v>
      </c>
    </row>
    <row r="8" spans="1:22" ht="17.5">
      <c r="A8" s="34" t="s">
        <v>58</v>
      </c>
      <c r="B8" s="35" t="s">
        <v>59</v>
      </c>
      <c r="C8" s="25" t="s">
        <v>57</v>
      </c>
      <c r="D8" s="26"/>
      <c r="E8" s="27"/>
      <c r="F8" s="28"/>
      <c r="G8" s="29"/>
      <c r="H8" s="28"/>
      <c r="I8" s="29"/>
      <c r="J8" s="28"/>
      <c r="K8" s="29"/>
      <c r="L8" s="28"/>
      <c r="M8" s="29"/>
      <c r="N8" s="28"/>
      <c r="O8" s="29"/>
      <c r="P8" s="30">
        <v>3</v>
      </c>
      <c r="Q8" s="31" t="s">
        <v>51</v>
      </c>
    </row>
    <row r="9" spans="1:22" ht="17.5">
      <c r="A9" s="34" t="s">
        <v>60</v>
      </c>
      <c r="B9" s="36" t="s">
        <v>61</v>
      </c>
      <c r="C9" s="37" t="s">
        <v>57</v>
      </c>
      <c r="D9" s="26"/>
      <c r="E9" s="27"/>
      <c r="F9" s="28"/>
      <c r="G9" s="29"/>
      <c r="H9" s="28"/>
      <c r="I9" s="29"/>
      <c r="J9" s="28"/>
      <c r="K9" s="29"/>
      <c r="L9" s="28"/>
      <c r="M9" s="29"/>
      <c r="N9" s="28"/>
      <c r="O9" s="29"/>
      <c r="P9" s="30">
        <v>3</v>
      </c>
      <c r="Q9" s="31" t="s">
        <v>51</v>
      </c>
    </row>
    <row r="10" spans="1:22" ht="17.5">
      <c r="A10" s="34" t="s">
        <v>62</v>
      </c>
      <c r="B10" s="36" t="s">
        <v>63</v>
      </c>
      <c r="C10" s="37" t="s">
        <v>57</v>
      </c>
      <c r="D10" s="26"/>
      <c r="E10" s="27"/>
      <c r="F10" s="28"/>
      <c r="G10" s="29"/>
      <c r="H10" s="28"/>
      <c r="I10" s="29"/>
      <c r="J10" s="28"/>
      <c r="K10" s="29"/>
      <c r="L10" s="28"/>
      <c r="M10" s="29"/>
      <c r="N10" s="28"/>
      <c r="O10" s="29"/>
      <c r="P10" s="30">
        <v>3</v>
      </c>
      <c r="Q10" s="31" t="s">
        <v>51</v>
      </c>
    </row>
    <row r="11" spans="1:22" ht="17.5">
      <c r="A11" s="34" t="s">
        <v>64</v>
      </c>
      <c r="B11" s="36" t="s">
        <v>65</v>
      </c>
      <c r="C11" s="37" t="s">
        <v>66</v>
      </c>
      <c r="D11" s="26"/>
      <c r="E11" s="28"/>
      <c r="F11" s="28"/>
      <c r="G11" s="30"/>
      <c r="H11" s="28"/>
      <c r="I11" s="30"/>
      <c r="J11" s="28"/>
      <c r="K11" s="30"/>
      <c r="L11" s="28"/>
      <c r="M11" s="30"/>
      <c r="N11" s="28"/>
      <c r="O11" s="30"/>
      <c r="P11" s="28" t="s">
        <v>33</v>
      </c>
      <c r="Q11" s="38" t="s">
        <v>67</v>
      </c>
    </row>
    <row r="12" spans="1:22" ht="17.5">
      <c r="A12" s="39" t="s">
        <v>68</v>
      </c>
      <c r="B12" s="40" t="s">
        <v>69</v>
      </c>
      <c r="C12" s="41" t="s">
        <v>70</v>
      </c>
      <c r="D12" s="39"/>
      <c r="E12" s="39"/>
      <c r="F12" s="39"/>
      <c r="G12" s="42"/>
      <c r="H12" s="39"/>
      <c r="I12" s="42"/>
      <c r="J12" s="39"/>
      <c r="K12" s="42"/>
      <c r="L12" s="39"/>
      <c r="M12" s="42"/>
      <c r="N12" s="39"/>
      <c r="O12" s="42"/>
      <c r="P12" s="39" t="s">
        <v>33</v>
      </c>
      <c r="Q12" s="43" t="s">
        <v>33</v>
      </c>
    </row>
    <row r="13" spans="1:22" ht="17.5">
      <c r="A13" s="39" t="s">
        <v>71</v>
      </c>
      <c r="B13" s="40" t="s">
        <v>3</v>
      </c>
      <c r="C13" s="41" t="s">
        <v>33</v>
      </c>
      <c r="D13" s="39"/>
      <c r="F13" s="39"/>
      <c r="G13" s="39"/>
      <c r="H13" s="39"/>
      <c r="I13" s="42"/>
      <c r="J13" s="39"/>
      <c r="K13" s="42"/>
      <c r="L13" s="39"/>
      <c r="M13" s="42"/>
      <c r="N13" s="39"/>
      <c r="O13" s="42"/>
      <c r="P13" s="39" t="s">
        <v>33</v>
      </c>
      <c r="Q13" s="43" t="s">
        <v>33</v>
      </c>
    </row>
    <row r="14" spans="1:22" ht="17.5">
      <c r="B14" s="40" t="s">
        <v>72</v>
      </c>
      <c r="D14" s="39" t="s">
        <v>33</v>
      </c>
      <c r="E14" s="39"/>
      <c r="F14" s="39" t="s">
        <v>33</v>
      </c>
      <c r="G14" s="39"/>
      <c r="H14" s="39" t="s">
        <v>33</v>
      </c>
      <c r="I14" s="42"/>
      <c r="J14" s="39" t="s">
        <v>33</v>
      </c>
      <c r="K14" s="42"/>
      <c r="L14" s="39" t="s">
        <v>33</v>
      </c>
      <c r="M14" s="42"/>
      <c r="N14" s="39" t="s">
        <v>33</v>
      </c>
      <c r="O14" s="42"/>
      <c r="P14" s="39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0"/>
  <sheetViews>
    <sheetView workbookViewId="0"/>
  </sheetViews>
  <sheetFormatPr defaultRowHeight="14.5"/>
  <cols>
    <col min="2" max="2" width="49.7265625" customWidth="1"/>
    <col min="4" max="4" width="49.08984375" customWidth="1"/>
    <col min="6" max="6" width="45.36328125" customWidth="1"/>
    <col min="8" max="8" width="45.08984375" customWidth="1"/>
    <col min="10" max="10" width="51.7265625" customWidth="1"/>
    <col min="12" max="12" width="49" customWidth="1"/>
  </cols>
  <sheetData>
    <row r="1" spans="1:12">
      <c r="B1" s="44" t="s">
        <v>73</v>
      </c>
      <c r="C1" s="44" t="s">
        <v>33</v>
      </c>
      <c r="D1" s="44" t="s">
        <v>33</v>
      </c>
      <c r="E1" s="44" t="s">
        <v>33</v>
      </c>
      <c r="F1" s="44" t="s">
        <v>33</v>
      </c>
      <c r="G1" s="44" t="s">
        <v>33</v>
      </c>
      <c r="H1" s="44" t="s">
        <v>33</v>
      </c>
      <c r="I1" s="44" t="s">
        <v>33</v>
      </c>
      <c r="K1" s="44" t="s">
        <v>33</v>
      </c>
    </row>
    <row r="2" spans="1:12">
      <c r="A2" s="45" t="s">
        <v>33</v>
      </c>
    </row>
    <row r="3" spans="1:12">
      <c r="B3" s="46" t="s">
        <v>74</v>
      </c>
      <c r="D3" s="46" t="s">
        <v>75</v>
      </c>
      <c r="F3" s="46" t="s">
        <v>76</v>
      </c>
      <c r="H3" s="46" t="s">
        <v>77</v>
      </c>
      <c r="J3" s="46" t="s">
        <v>78</v>
      </c>
      <c r="L3" s="46" t="s">
        <v>79</v>
      </c>
    </row>
    <row r="4" spans="1:12">
      <c r="B4" s="45"/>
      <c r="D4" s="45"/>
      <c r="F4" s="45"/>
      <c r="H4" s="45"/>
      <c r="J4" s="45"/>
      <c r="L4" s="45"/>
    </row>
    <row r="18" spans="2:12">
      <c r="B18" s="46" t="s">
        <v>80</v>
      </c>
      <c r="D18" s="46" t="s">
        <v>81</v>
      </c>
      <c r="F18" s="46" t="s">
        <v>82</v>
      </c>
      <c r="H18" s="46" t="s">
        <v>83</v>
      </c>
      <c r="J18" s="46" t="s">
        <v>84</v>
      </c>
      <c r="L18" s="46" t="s">
        <v>85</v>
      </c>
    </row>
    <row r="19" spans="2:12">
      <c r="B19" s="45"/>
      <c r="D19" s="45"/>
      <c r="F19" s="45"/>
      <c r="H19" s="45"/>
      <c r="J19" s="45"/>
      <c r="L19" s="45"/>
    </row>
    <row r="33" spans="2:12">
      <c r="B33" s="46" t="s">
        <v>86</v>
      </c>
      <c r="D33" s="46" t="s">
        <v>87</v>
      </c>
      <c r="F33" s="46" t="s">
        <v>88</v>
      </c>
      <c r="H33" s="46" t="s">
        <v>89</v>
      </c>
      <c r="J33" s="46" t="s">
        <v>90</v>
      </c>
      <c r="L33" s="46" t="s">
        <v>91</v>
      </c>
    </row>
    <row r="34" spans="2:12">
      <c r="B34" s="45"/>
      <c r="D34" s="45"/>
      <c r="F34" s="45"/>
      <c r="H34" s="45"/>
      <c r="J34" s="45"/>
      <c r="L34" s="45"/>
    </row>
    <row r="49" spans="2:12">
      <c r="B49" s="46" t="s">
        <v>92</v>
      </c>
      <c r="D49" s="46" t="s">
        <v>93</v>
      </c>
      <c r="F49" s="46" t="s">
        <v>94</v>
      </c>
      <c r="H49" s="46" t="s">
        <v>95</v>
      </c>
      <c r="J49" s="46" t="s">
        <v>96</v>
      </c>
      <c r="L49" s="46" t="s">
        <v>97</v>
      </c>
    </row>
    <row r="50" spans="2:12">
      <c r="B50" s="47"/>
      <c r="D50" s="45"/>
      <c r="F50" s="47"/>
      <c r="H50" s="47"/>
      <c r="J50" s="47"/>
      <c r="L50" s="47"/>
    </row>
    <row r="64" spans="2:12">
      <c r="B64" s="46" t="s">
        <v>98</v>
      </c>
      <c r="D64" s="46" t="s">
        <v>99</v>
      </c>
      <c r="F64" s="46" t="s">
        <v>100</v>
      </c>
      <c r="H64" s="46" t="s">
        <v>101</v>
      </c>
      <c r="J64" s="46" t="s">
        <v>102</v>
      </c>
      <c r="L64" s="46" t="s">
        <v>103</v>
      </c>
    </row>
    <row r="65" spans="2:12">
      <c r="B65" s="47"/>
      <c r="D65" s="47"/>
      <c r="F65" s="47"/>
      <c r="H65" s="47"/>
      <c r="J65" s="47"/>
      <c r="L65" s="47"/>
    </row>
    <row r="80" spans="2:12">
      <c r="B80" s="46" t="s">
        <v>104</v>
      </c>
      <c r="D80" s="46" t="s">
        <v>105</v>
      </c>
      <c r="F80" s="46" t="s">
        <v>106</v>
      </c>
      <c r="H80" s="46" t="s">
        <v>107</v>
      </c>
      <c r="J80" s="46" t="s">
        <v>108</v>
      </c>
      <c r="L80" s="46" t="s">
        <v>109</v>
      </c>
    </row>
    <row r="81" spans="2:12">
      <c r="B81" s="45"/>
      <c r="D81" s="45"/>
      <c r="F81" s="45"/>
      <c r="H81" s="45"/>
      <c r="J81" s="45"/>
      <c r="L81" s="45"/>
    </row>
    <row r="95" spans="2:12">
      <c r="B95" s="46" t="s">
        <v>110</v>
      </c>
      <c r="D95" s="46" t="s">
        <v>110</v>
      </c>
      <c r="F95" s="46" t="s">
        <v>110</v>
      </c>
      <c r="H95" s="46" t="s">
        <v>110</v>
      </c>
      <c r="J95" s="46" t="s">
        <v>110</v>
      </c>
      <c r="L95" s="46" t="s">
        <v>110</v>
      </c>
    </row>
    <row r="96" spans="2:12">
      <c r="B96" s="47"/>
      <c r="D96" s="47"/>
      <c r="F96" s="47"/>
      <c r="H96" s="47"/>
      <c r="J96" s="47"/>
      <c r="L96" s="47"/>
    </row>
    <row r="110" spans="2:12">
      <c r="B110" s="46" t="s">
        <v>111</v>
      </c>
      <c r="D110" s="46" t="s">
        <v>111</v>
      </c>
      <c r="F110" s="46" t="s">
        <v>111</v>
      </c>
      <c r="H110" s="46" t="s">
        <v>111</v>
      </c>
      <c r="J110" s="46" t="s">
        <v>111</v>
      </c>
      <c r="L110" s="46" t="s">
        <v>111</v>
      </c>
    </row>
    <row r="111" spans="2:12">
      <c r="B111" s="47"/>
      <c r="D111" s="47"/>
      <c r="F111" s="47"/>
      <c r="H111" s="47"/>
      <c r="J111" s="47"/>
      <c r="L111" s="47"/>
    </row>
    <row r="112" spans="2:12">
      <c r="B112" s="47"/>
      <c r="D112" s="47"/>
      <c r="F112" s="47"/>
      <c r="H112" s="47"/>
      <c r="J112" s="47"/>
      <c r="L112" s="47"/>
    </row>
    <row r="125" spans="2:12">
      <c r="B125" s="46" t="s">
        <v>112</v>
      </c>
      <c r="D125" s="46" t="s">
        <v>112</v>
      </c>
      <c r="F125" s="46" t="s">
        <v>112</v>
      </c>
      <c r="H125" s="46" t="s">
        <v>112</v>
      </c>
      <c r="J125" s="46" t="s">
        <v>112</v>
      </c>
      <c r="L125" s="46" t="s">
        <v>112</v>
      </c>
    </row>
    <row r="126" spans="2:12">
      <c r="B126" s="47"/>
      <c r="D126" s="47"/>
      <c r="F126" s="47"/>
      <c r="H126" s="47"/>
      <c r="J126" s="47"/>
      <c r="L126" s="47"/>
    </row>
    <row r="127" spans="2:12">
      <c r="B127" s="47"/>
      <c r="D127" s="47"/>
      <c r="F127" s="47"/>
      <c r="H127" s="47"/>
      <c r="J127" s="47"/>
      <c r="L127" s="47"/>
    </row>
    <row r="140" spans="2:12">
      <c r="B140" s="46" t="s">
        <v>113</v>
      </c>
      <c r="D140" s="46" t="s">
        <v>113</v>
      </c>
      <c r="F140" s="46" t="s">
        <v>113</v>
      </c>
      <c r="H140" s="46" t="s">
        <v>113</v>
      </c>
      <c r="J140" s="46" t="s">
        <v>113</v>
      </c>
      <c r="L140" s="46" t="s">
        <v>113</v>
      </c>
    </row>
    <row r="141" spans="2:12">
      <c r="B141" s="47"/>
      <c r="D141" s="47"/>
      <c r="F141" s="47"/>
      <c r="H141" s="47"/>
      <c r="J141" s="47"/>
      <c r="L141" s="47"/>
    </row>
    <row r="142" spans="2:12">
      <c r="B142" s="47"/>
      <c r="D142" s="47"/>
      <c r="F142" s="47"/>
      <c r="H142" s="47"/>
      <c r="J142" s="47"/>
      <c r="L142" s="47"/>
    </row>
    <row r="155" spans="2:12">
      <c r="B155" s="46" t="s">
        <v>114</v>
      </c>
      <c r="D155" s="46" t="s">
        <v>114</v>
      </c>
      <c r="F155" s="46" t="s">
        <v>114</v>
      </c>
      <c r="H155" s="46" t="s">
        <v>114</v>
      </c>
      <c r="J155" s="46" t="s">
        <v>114</v>
      </c>
      <c r="L155" s="46" t="s">
        <v>114</v>
      </c>
    </row>
    <row r="156" spans="2:12">
      <c r="B156" s="47"/>
      <c r="D156" s="47"/>
      <c r="F156" s="47"/>
      <c r="H156" s="47"/>
      <c r="J156" s="47"/>
      <c r="L156" s="47"/>
    </row>
    <row r="157" spans="2:12">
      <c r="B157" s="47"/>
      <c r="D157" s="47"/>
      <c r="F157" s="47"/>
      <c r="H157" s="47"/>
      <c r="J157" s="47"/>
      <c r="L157" s="47"/>
    </row>
    <row r="171" spans="2:12">
      <c r="B171" s="46" t="s">
        <v>115</v>
      </c>
      <c r="D171" s="46" t="s">
        <v>115</v>
      </c>
      <c r="F171" s="46" t="s">
        <v>115</v>
      </c>
      <c r="H171" s="46" t="s">
        <v>115</v>
      </c>
      <c r="J171" s="46" t="s">
        <v>115</v>
      </c>
      <c r="L171" s="46" t="s">
        <v>115</v>
      </c>
    </row>
    <row r="172" spans="2:12">
      <c r="B172" s="47"/>
      <c r="D172" s="47"/>
      <c r="F172" s="47"/>
      <c r="H172" s="47"/>
      <c r="J172" s="47"/>
      <c r="L172" s="47"/>
    </row>
    <row r="173" spans="2:12">
      <c r="B173" s="47" t="s">
        <v>33</v>
      </c>
      <c r="D173" s="47" t="s">
        <v>33</v>
      </c>
      <c r="F173" s="47" t="s">
        <v>33</v>
      </c>
      <c r="H173" s="47" t="s">
        <v>33</v>
      </c>
      <c r="J173" s="47" t="s">
        <v>33</v>
      </c>
      <c r="L173" s="47" t="s">
        <v>33</v>
      </c>
    </row>
    <row r="188" spans="2:12">
      <c r="B188" s="46" t="s">
        <v>116</v>
      </c>
      <c r="D188" s="46" t="s">
        <v>116</v>
      </c>
      <c r="F188" s="46" t="s">
        <v>116</v>
      </c>
      <c r="H188" s="46" t="s">
        <v>116</v>
      </c>
      <c r="J188" s="46" t="s">
        <v>116</v>
      </c>
      <c r="L188" s="46" t="s">
        <v>116</v>
      </c>
    </row>
    <row r="189" spans="2:12">
      <c r="B189" s="47"/>
      <c r="D189" s="47"/>
      <c r="F189" s="47"/>
      <c r="H189" s="47"/>
      <c r="J189" s="47"/>
      <c r="L189" s="47"/>
    </row>
    <row r="190" spans="2:12">
      <c r="B190" s="47"/>
      <c r="D190" s="47"/>
      <c r="F190" s="47"/>
      <c r="H190" s="47"/>
      <c r="J190" s="47"/>
      <c r="L190" s="4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1"/>
  <sheetViews>
    <sheetView workbookViewId="0"/>
  </sheetViews>
  <sheetFormatPr defaultRowHeight="14.5"/>
  <cols>
    <col min="2" max="2" width="19.36328125" customWidth="1"/>
  </cols>
  <sheetData>
    <row r="2" spans="2:3" ht="36">
      <c r="B2" s="48" t="s">
        <v>117</v>
      </c>
    </row>
    <row r="11" spans="2:3" ht="21">
      <c r="B11" s="49" t="s">
        <v>118</v>
      </c>
    </row>
    <row r="12" spans="2:3" ht="21">
      <c r="B12" s="50" t="s">
        <v>119</v>
      </c>
    </row>
    <row r="13" spans="2:3" ht="21">
      <c r="B13" s="50" t="s">
        <v>120</v>
      </c>
    </row>
    <row r="14" spans="2:3" ht="21">
      <c r="B14" s="50" t="s">
        <v>121</v>
      </c>
    </row>
    <row r="15" spans="2:3" ht="21">
      <c r="B15" s="50" t="s">
        <v>122</v>
      </c>
      <c r="C15" s="51"/>
    </row>
    <row r="16" spans="2:3" ht="21">
      <c r="B16" s="50" t="s">
        <v>2</v>
      </c>
      <c r="C16" s="52"/>
    </row>
    <row r="17" spans="2:8" ht="21">
      <c r="B17" s="50" t="s">
        <v>123</v>
      </c>
    </row>
    <row r="18" spans="2:8" ht="21">
      <c r="B18" s="50" t="s">
        <v>124</v>
      </c>
      <c r="C18" s="52"/>
    </row>
    <row r="19" spans="2:8" ht="21">
      <c r="B19" s="50" t="s">
        <v>125</v>
      </c>
      <c r="C19" s="52"/>
      <c r="F19" s="52" t="s">
        <v>126</v>
      </c>
      <c r="G19" s="52" t="s">
        <v>126</v>
      </c>
      <c r="H19" s="52" t="s">
        <v>126</v>
      </c>
    </row>
    <row r="20" spans="2:8" ht="21">
      <c r="B20" s="50" t="s">
        <v>127</v>
      </c>
      <c r="C20" s="52">
        <v>66</v>
      </c>
      <c r="D20" s="52">
        <v>67</v>
      </c>
      <c r="E20" s="52">
        <v>68</v>
      </c>
      <c r="F20" s="52"/>
      <c r="G20" s="52"/>
      <c r="H20" s="52"/>
    </row>
    <row r="21" spans="2:8">
      <c r="C21" s="52" t="s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9"/>
  <sheetViews>
    <sheetView workbookViewId="0"/>
  </sheetViews>
  <sheetFormatPr defaultRowHeight="14.5"/>
  <sheetData>
    <row r="1" spans="1:18" ht="72.5">
      <c r="A1" s="53" t="s">
        <v>70</v>
      </c>
      <c r="B1" s="54" t="s">
        <v>70</v>
      </c>
      <c r="C1" s="55" t="s">
        <v>129</v>
      </c>
      <c r="D1" s="54" t="s">
        <v>70</v>
      </c>
      <c r="E1" s="54" t="s">
        <v>70</v>
      </c>
      <c r="F1" s="54" t="s">
        <v>70</v>
      </c>
      <c r="G1" s="54" t="s">
        <v>70</v>
      </c>
      <c r="H1" s="54" t="s">
        <v>70</v>
      </c>
      <c r="I1" s="54" t="s">
        <v>70</v>
      </c>
      <c r="J1" s="54" t="s">
        <v>70</v>
      </c>
      <c r="K1" s="54" t="s">
        <v>70</v>
      </c>
      <c r="L1" s="11" t="s">
        <v>33</v>
      </c>
    </row>
    <row r="2" spans="1:18">
      <c r="A2" s="56" t="s">
        <v>33</v>
      </c>
      <c r="B2" s="57" t="s">
        <v>130</v>
      </c>
      <c r="C2" s="57" t="s">
        <v>131</v>
      </c>
      <c r="E2" s="57" t="s">
        <v>132</v>
      </c>
      <c r="F2" s="57" t="s">
        <v>133</v>
      </c>
      <c r="G2" s="57" t="s">
        <v>134</v>
      </c>
      <c r="H2" s="57" t="s">
        <v>135</v>
      </c>
      <c r="I2" s="57" t="s">
        <v>136</v>
      </c>
      <c r="J2" s="57" t="s">
        <v>137</v>
      </c>
      <c r="K2" s="57" t="s">
        <v>138</v>
      </c>
      <c r="L2" s="11" t="s">
        <v>33</v>
      </c>
    </row>
    <row r="3" spans="1:18">
      <c r="A3" s="58" t="s">
        <v>33</v>
      </c>
      <c r="B3" s="57" t="s">
        <v>33</v>
      </c>
      <c r="C3" s="57" t="s">
        <v>33</v>
      </c>
      <c r="D3" s="57" t="s">
        <v>139</v>
      </c>
      <c r="E3" s="57" t="s">
        <v>140</v>
      </c>
      <c r="F3" s="57" t="s">
        <v>140</v>
      </c>
      <c r="G3" s="57" t="s">
        <v>140</v>
      </c>
      <c r="H3" s="57" t="s">
        <v>140</v>
      </c>
      <c r="I3" s="57" t="s">
        <v>140</v>
      </c>
      <c r="J3" s="57" t="s">
        <v>140</v>
      </c>
      <c r="K3" s="57" t="s">
        <v>33</v>
      </c>
      <c r="L3" s="59" t="s">
        <v>33</v>
      </c>
    </row>
    <row r="4" spans="1:18">
      <c r="A4" s="60" t="s">
        <v>33</v>
      </c>
      <c r="B4" s="61">
        <v>1</v>
      </c>
      <c r="C4" s="62" t="s">
        <v>141</v>
      </c>
      <c r="D4" s="63" t="s">
        <v>142</v>
      </c>
      <c r="E4" s="64">
        <v>96</v>
      </c>
      <c r="F4" s="64">
        <v>96</v>
      </c>
      <c r="G4" s="64">
        <v>96</v>
      </c>
      <c r="H4" s="64"/>
      <c r="I4" s="64"/>
      <c r="J4" s="64"/>
      <c r="K4" s="64" t="s">
        <v>33</v>
      </c>
      <c r="L4" s="11" t="s">
        <v>33</v>
      </c>
    </row>
    <row r="5" spans="1:18">
      <c r="A5" s="65" t="s">
        <v>33</v>
      </c>
      <c r="B5" s="61">
        <v>2</v>
      </c>
      <c r="C5" s="62" t="s">
        <v>143</v>
      </c>
      <c r="D5" s="63" t="s">
        <v>142</v>
      </c>
      <c r="E5" s="64">
        <v>404</v>
      </c>
      <c r="F5" s="64">
        <v>404</v>
      </c>
      <c r="G5" s="64">
        <v>404</v>
      </c>
      <c r="H5" s="64"/>
      <c r="I5" s="64"/>
      <c r="J5" s="64"/>
      <c r="K5" s="64" t="s">
        <v>33</v>
      </c>
      <c r="L5" s="11" t="s">
        <v>33</v>
      </c>
    </row>
    <row r="6" spans="1:18">
      <c r="A6" s="65" t="s">
        <v>33</v>
      </c>
      <c r="B6" s="61">
        <v>3</v>
      </c>
      <c r="C6" s="62" t="s">
        <v>144</v>
      </c>
      <c r="D6" s="63" t="s">
        <v>142</v>
      </c>
      <c r="E6" s="64">
        <v>2400</v>
      </c>
      <c r="F6" s="64">
        <v>2400</v>
      </c>
      <c r="G6" s="64">
        <v>2400</v>
      </c>
      <c r="H6" s="64"/>
      <c r="I6" s="64"/>
      <c r="J6" s="64"/>
      <c r="K6" s="64" t="s">
        <v>33</v>
      </c>
      <c r="L6" s="11" t="s">
        <v>33</v>
      </c>
    </row>
    <row r="7" spans="1:18">
      <c r="A7" s="65" t="s">
        <v>33</v>
      </c>
      <c r="B7" s="61">
        <v>4</v>
      </c>
      <c r="C7" s="62" t="s">
        <v>145</v>
      </c>
      <c r="D7" s="63" t="s">
        <v>142</v>
      </c>
      <c r="E7" s="64">
        <v>630</v>
      </c>
      <c r="F7" s="64">
        <v>630</v>
      </c>
      <c r="G7" s="64">
        <v>630</v>
      </c>
      <c r="H7" s="64"/>
      <c r="I7" s="64"/>
      <c r="J7" s="64"/>
      <c r="K7" s="64" t="s">
        <v>33</v>
      </c>
      <c r="L7" s="11" t="s">
        <v>33</v>
      </c>
    </row>
    <row r="8" spans="1:18">
      <c r="A8" s="65" t="s">
        <v>146</v>
      </c>
      <c r="B8" s="61">
        <v>5</v>
      </c>
      <c r="C8" s="62" t="s">
        <v>147</v>
      </c>
      <c r="D8" s="63" t="s">
        <v>142</v>
      </c>
      <c r="E8" s="64">
        <v>415</v>
      </c>
      <c r="F8" s="64">
        <v>415</v>
      </c>
      <c r="G8" s="64">
        <v>415</v>
      </c>
      <c r="H8" s="64" t="s">
        <v>126</v>
      </c>
      <c r="I8" s="64" t="s">
        <v>126</v>
      </c>
      <c r="J8" s="64" t="s">
        <v>126</v>
      </c>
      <c r="K8" s="64" t="s">
        <v>33</v>
      </c>
      <c r="L8" s="11" t="s">
        <v>33</v>
      </c>
    </row>
    <row r="9" spans="1:18">
      <c r="A9" s="65" t="s">
        <v>33</v>
      </c>
      <c r="B9" s="61">
        <v>6</v>
      </c>
      <c r="C9" s="62" t="s">
        <v>127</v>
      </c>
      <c r="D9" s="63" t="s">
        <v>142</v>
      </c>
      <c r="E9" s="64">
        <v>66</v>
      </c>
      <c r="F9" s="64">
        <v>67</v>
      </c>
      <c r="G9" s="64">
        <v>68</v>
      </c>
      <c r="H9" s="64"/>
      <c r="I9" s="64"/>
      <c r="J9" s="64"/>
      <c r="K9" s="64" t="s">
        <v>33</v>
      </c>
      <c r="L9" s="11" t="s">
        <v>33</v>
      </c>
    </row>
    <row r="10" spans="1:18">
      <c r="A10" s="65" t="s">
        <v>33</v>
      </c>
      <c r="B10" s="61">
        <v>7</v>
      </c>
      <c r="C10" s="62" t="s">
        <v>148</v>
      </c>
      <c r="D10" s="63" t="s">
        <v>142</v>
      </c>
      <c r="E10" s="64" t="s">
        <v>149</v>
      </c>
      <c r="F10" s="64" t="s">
        <v>149</v>
      </c>
      <c r="G10" s="64" t="s">
        <v>150</v>
      </c>
      <c r="H10" s="64"/>
      <c r="I10" s="64"/>
      <c r="J10" s="64"/>
      <c r="K10" s="64" t="s">
        <v>33</v>
      </c>
      <c r="L10" s="11" t="s">
        <v>33</v>
      </c>
    </row>
    <row r="11" spans="1:18">
      <c r="B11" s="61">
        <v>8</v>
      </c>
      <c r="C11" s="62" t="s">
        <v>151</v>
      </c>
      <c r="D11" s="63" t="s">
        <v>142</v>
      </c>
      <c r="E11" s="64" t="s">
        <v>149</v>
      </c>
      <c r="F11" s="64" t="s">
        <v>149</v>
      </c>
      <c r="G11" s="64" t="s">
        <v>150</v>
      </c>
      <c r="H11" s="64"/>
      <c r="I11" s="64"/>
      <c r="J11" s="64"/>
      <c r="K11" s="64" t="s">
        <v>33</v>
      </c>
    </row>
    <row r="12" spans="1:18">
      <c r="A12" s="65" t="s">
        <v>33</v>
      </c>
      <c r="B12" s="61">
        <v>9</v>
      </c>
      <c r="C12" s="62" t="s">
        <v>152</v>
      </c>
      <c r="D12" s="63" t="s">
        <v>142</v>
      </c>
      <c r="E12" s="66">
        <v>-73.73115471449438</v>
      </c>
      <c r="F12" s="66">
        <v>-74.601628804427065</v>
      </c>
      <c r="G12" s="66">
        <v>-93.980438140571408</v>
      </c>
      <c r="H12" s="66"/>
      <c r="I12" s="66"/>
      <c r="J12" s="66"/>
      <c r="K12" s="64" t="s">
        <v>33</v>
      </c>
    </row>
    <row r="13" spans="1:18">
      <c r="A13" s="65" t="s">
        <v>33</v>
      </c>
      <c r="B13" s="61">
        <v>10</v>
      </c>
      <c r="C13" s="62" t="s">
        <v>153</v>
      </c>
      <c r="D13" s="63" t="s">
        <v>142</v>
      </c>
      <c r="E13" s="66">
        <v>10.60427605900826</v>
      </c>
      <c r="F13" s="66">
        <v>7.5071184237010904</v>
      </c>
      <c r="G13" s="66">
        <v>5.095188150754022</v>
      </c>
      <c r="H13" s="66"/>
      <c r="I13" s="66"/>
      <c r="J13" s="66"/>
      <c r="K13" s="64" t="s">
        <v>33</v>
      </c>
    </row>
    <row r="14" spans="1:18">
      <c r="A14" s="60" t="s">
        <v>33</v>
      </c>
      <c r="B14" s="61">
        <v>11</v>
      </c>
      <c r="C14" s="62" t="s">
        <v>154</v>
      </c>
      <c r="D14" s="67" t="s">
        <v>155</v>
      </c>
      <c r="E14" s="66">
        <v>100</v>
      </c>
      <c r="F14" s="66">
        <v>100</v>
      </c>
      <c r="G14" s="66">
        <v>100</v>
      </c>
      <c r="H14" s="66"/>
      <c r="I14" s="66"/>
      <c r="J14" s="66"/>
      <c r="K14" s="68" t="e">
        <f ca="1">IF(AND(_xludf.NUMBERVALUE(G16)*100&gt;=J16,_xludf.NUMBERVALUE(H16)*100&gt;=J16, _xludf.NUMBERVALUE(I16)*100&gt;=J16),"Pass", "Fail")</f>
        <v>#NAME?</v>
      </c>
      <c r="M14" s="69" t="s">
        <v>156</v>
      </c>
      <c r="N14" s="70" t="s">
        <v>156</v>
      </c>
      <c r="O14" s="71" t="s">
        <v>156</v>
      </c>
      <c r="P14" s="71"/>
      <c r="Q14" s="71"/>
      <c r="R14" s="71"/>
    </row>
    <row r="15" spans="1:18">
      <c r="A15" s="65" t="s">
        <v>157</v>
      </c>
      <c r="B15" s="61">
        <v>12</v>
      </c>
      <c r="C15" s="62" t="s">
        <v>158</v>
      </c>
      <c r="D15" s="67" t="s">
        <v>159</v>
      </c>
      <c r="E15" s="72">
        <v>0</v>
      </c>
      <c r="F15" s="72">
        <v>0</v>
      </c>
      <c r="G15" s="72">
        <v>0</v>
      </c>
      <c r="H15" s="72"/>
      <c r="I15" s="72"/>
      <c r="J15" s="72"/>
      <c r="L15" s="11" t="s">
        <v>33</v>
      </c>
      <c r="M15" s="69" t="s">
        <v>156</v>
      </c>
      <c r="N15" s="70" t="s">
        <v>156</v>
      </c>
      <c r="O15" s="71" t="s">
        <v>156</v>
      </c>
      <c r="P15" s="69"/>
      <c r="Q15" s="70"/>
      <c r="R15" s="71"/>
    </row>
    <row r="16" spans="1:18">
      <c r="A16" s="65" t="s">
        <v>33</v>
      </c>
      <c r="B16" s="61">
        <v>13</v>
      </c>
      <c r="C16" s="62" t="s">
        <v>160</v>
      </c>
      <c r="D16" s="63" t="s">
        <v>161</v>
      </c>
      <c r="E16" s="66">
        <v>62.75</v>
      </c>
      <c r="F16" s="66">
        <v>65</v>
      </c>
      <c r="G16" s="66">
        <v>48.125</v>
      </c>
      <c r="H16" s="66"/>
      <c r="I16" s="66"/>
      <c r="J16" s="66"/>
      <c r="L16" s="11" t="s">
        <v>33</v>
      </c>
      <c r="M16" s="69" t="s">
        <v>156</v>
      </c>
      <c r="N16" s="70" t="s">
        <v>156</v>
      </c>
      <c r="O16" s="71" t="s">
        <v>156</v>
      </c>
      <c r="P16" s="69" t="s">
        <v>156</v>
      </c>
      <c r="Q16" s="70" t="s">
        <v>156</v>
      </c>
      <c r="R16" s="71"/>
    </row>
    <row r="17" spans="1:18">
      <c r="A17" s="60" t="s">
        <v>33</v>
      </c>
      <c r="B17" s="61">
        <v>16</v>
      </c>
      <c r="C17" s="62" t="s">
        <v>162</v>
      </c>
      <c r="D17" s="63">
        <v>80</v>
      </c>
      <c r="E17" s="73">
        <v>64.351489999999998</v>
      </c>
      <c r="F17" s="73">
        <v>13.234622</v>
      </c>
      <c r="G17" s="73">
        <v>25.924970999999999</v>
      </c>
      <c r="H17" s="73"/>
      <c r="I17" s="73"/>
      <c r="J17" s="73"/>
      <c r="K17" s="64" t="str">
        <f>IF(AND(M17="pass",N17="pass",O17="pass",P17="pass",Q17="pass",R17="pass"), "PASS", "FAIL")</f>
        <v>FAIL</v>
      </c>
      <c r="L17" s="11" t="s">
        <v>33</v>
      </c>
    </row>
    <row r="18" spans="1:18">
      <c r="A18" s="65" t="s">
        <v>163</v>
      </c>
      <c r="B18" s="74" t="s">
        <v>164</v>
      </c>
      <c r="C18" s="62" t="s">
        <v>165</v>
      </c>
      <c r="D18" s="63" t="s">
        <v>142</v>
      </c>
      <c r="E18" s="64" t="s">
        <v>166</v>
      </c>
      <c r="F18" s="64" t="s">
        <v>167</v>
      </c>
      <c r="G18" s="64" t="s">
        <v>168</v>
      </c>
      <c r="H18" s="64"/>
      <c r="I18" s="64"/>
      <c r="J18" s="64"/>
      <c r="K18" s="64" t="s">
        <v>33</v>
      </c>
    </row>
    <row r="19" spans="1:18">
      <c r="A19" s="65" t="s">
        <v>169</v>
      </c>
      <c r="B19" s="74" t="s">
        <v>170</v>
      </c>
      <c r="C19" s="62" t="s">
        <v>171</v>
      </c>
      <c r="D19" s="63" t="s">
        <v>142</v>
      </c>
      <c r="E19" s="64" t="s">
        <v>172</v>
      </c>
      <c r="F19" s="64" t="s">
        <v>173</v>
      </c>
      <c r="G19" s="64" t="s">
        <v>174</v>
      </c>
      <c r="H19" s="64"/>
      <c r="I19" s="64"/>
      <c r="J19" s="64"/>
      <c r="K19" s="64" t="s">
        <v>33</v>
      </c>
    </row>
    <row r="20" spans="1:18">
      <c r="A20" s="75" t="s">
        <v>33</v>
      </c>
      <c r="B20" s="61">
        <v>17</v>
      </c>
      <c r="C20" s="62" t="s">
        <v>175</v>
      </c>
      <c r="D20" s="63">
        <v>20</v>
      </c>
      <c r="E20" s="66">
        <v>30.866904999999999</v>
      </c>
      <c r="F20" s="66">
        <v>21.649293</v>
      </c>
      <c r="G20" s="66">
        <v>14.131575</v>
      </c>
      <c r="H20" s="66"/>
      <c r="I20" s="66"/>
      <c r="J20" s="66"/>
      <c r="K20" s="64" t="str">
        <f>IF(AND(M20="pass",N20="pass",O20="pass",P20="pass",Q20="pass",R20="pass"), "PASS", "FAIL")</f>
        <v>FAIL</v>
      </c>
      <c r="L20" s="11" t="s">
        <v>33</v>
      </c>
    </row>
    <row r="21" spans="1:18">
      <c r="A21" s="60" t="s">
        <v>33</v>
      </c>
      <c r="B21" s="61">
        <v>18</v>
      </c>
      <c r="C21" s="62" t="s">
        <v>176</v>
      </c>
      <c r="D21" s="63" t="s">
        <v>142</v>
      </c>
      <c r="E21" s="66">
        <v>100</v>
      </c>
      <c r="F21" s="66">
        <v>100</v>
      </c>
      <c r="G21" s="66">
        <v>100</v>
      </c>
      <c r="H21" s="66">
        <v>100</v>
      </c>
      <c r="I21" s="66">
        <v>100</v>
      </c>
      <c r="J21" s="66">
        <v>100</v>
      </c>
      <c r="K21" s="64" t="str">
        <f>IF(AND(M21="pass",N21="pass",O21="pass",P21="pass",Q21="pass",R21="pass"), "PASS", "FAIL")</f>
        <v>PASS</v>
      </c>
      <c r="L21" s="11" t="s">
        <v>33</v>
      </c>
      <c r="M21" s="64" t="str">
        <f t="shared" ref="M21:R22" si="0">IF(AND(E21&gt;99%), "PASS", "FAIL")</f>
        <v>PASS</v>
      </c>
      <c r="N21" s="64" t="str">
        <f t="shared" si="0"/>
        <v>PASS</v>
      </c>
      <c r="O21" s="64" t="str">
        <f t="shared" si="0"/>
        <v>PASS</v>
      </c>
      <c r="P21" s="64" t="str">
        <f t="shared" si="0"/>
        <v>PASS</v>
      </c>
      <c r="Q21" s="64" t="str">
        <f t="shared" si="0"/>
        <v>PASS</v>
      </c>
      <c r="R21" s="64" t="str">
        <f t="shared" si="0"/>
        <v>PASS</v>
      </c>
    </row>
    <row r="22" spans="1:18">
      <c r="A22" s="65" t="s">
        <v>33</v>
      </c>
      <c r="B22" s="61">
        <v>19</v>
      </c>
      <c r="C22" s="62" t="s">
        <v>177</v>
      </c>
      <c r="D22" s="63" t="s">
        <v>142</v>
      </c>
      <c r="E22" s="66">
        <v>100</v>
      </c>
      <c r="F22" s="66">
        <v>100</v>
      </c>
      <c r="G22" s="66">
        <v>100</v>
      </c>
      <c r="H22" s="66">
        <v>100</v>
      </c>
      <c r="I22" s="66">
        <v>100</v>
      </c>
      <c r="J22" s="66">
        <v>100</v>
      </c>
      <c r="K22" s="64" t="str">
        <f>IF(AND(M22="pass",N22="pass",O22="pass",P22="pass",Q22="pass",R22="pass"), "PASS", "FAIL")</f>
        <v>PASS</v>
      </c>
      <c r="L22" s="11" t="s">
        <v>33</v>
      </c>
      <c r="M22" s="64" t="str">
        <f t="shared" si="0"/>
        <v>PASS</v>
      </c>
      <c r="N22" s="64" t="str">
        <f t="shared" si="0"/>
        <v>PASS</v>
      </c>
      <c r="O22" s="64" t="str">
        <f t="shared" si="0"/>
        <v>PASS</v>
      </c>
      <c r="P22" s="64" t="str">
        <f t="shared" si="0"/>
        <v>PASS</v>
      </c>
      <c r="Q22" s="64" t="str">
        <f t="shared" si="0"/>
        <v>PASS</v>
      </c>
      <c r="R22" s="64" t="str">
        <f t="shared" si="0"/>
        <v>PASS</v>
      </c>
    </row>
    <row r="23" spans="1:18">
      <c r="A23" s="65" t="s">
        <v>178</v>
      </c>
      <c r="B23" s="74" t="s">
        <v>164</v>
      </c>
      <c r="C23" s="62" t="s">
        <v>179</v>
      </c>
      <c r="D23" s="63" t="s">
        <v>142</v>
      </c>
      <c r="E23" s="69">
        <v>418</v>
      </c>
      <c r="F23" s="70">
        <v>1365</v>
      </c>
      <c r="G23" s="70">
        <v>329</v>
      </c>
      <c r="H23" s="71" t="s">
        <v>180</v>
      </c>
      <c r="K23" s="64" t="s">
        <v>33</v>
      </c>
      <c r="L23" s="11" t="s">
        <v>33</v>
      </c>
    </row>
    <row r="24" spans="1:18">
      <c r="B24" s="76" t="s">
        <v>170</v>
      </c>
      <c r="C24" s="62" t="s">
        <v>181</v>
      </c>
      <c r="D24" s="63" t="s">
        <v>142</v>
      </c>
      <c r="E24" s="64"/>
      <c r="F24" s="64"/>
      <c r="G24" s="64"/>
      <c r="H24" s="64"/>
      <c r="I24" s="64"/>
      <c r="J24" s="64"/>
      <c r="K24" s="64" t="s">
        <v>33</v>
      </c>
      <c r="L24" s="11" t="s">
        <v>33</v>
      </c>
    </row>
    <row r="25" spans="1:18">
      <c r="A25" s="65" t="s">
        <v>33</v>
      </c>
      <c r="B25" s="74" t="s">
        <v>182</v>
      </c>
      <c r="C25" s="62" t="s">
        <v>183</v>
      </c>
      <c r="D25" s="63" t="s">
        <v>142</v>
      </c>
      <c r="E25" s="64" t="s">
        <v>184</v>
      </c>
      <c r="F25" s="64" t="s">
        <v>185</v>
      </c>
      <c r="G25" s="64" t="s">
        <v>186</v>
      </c>
      <c r="H25" s="64"/>
      <c r="I25" s="64"/>
      <c r="J25" s="64"/>
      <c r="K25" s="64" t="s">
        <v>33</v>
      </c>
      <c r="L25" s="11" t="s">
        <v>33</v>
      </c>
    </row>
    <row r="26" spans="1:18">
      <c r="A26" s="77" t="s">
        <v>187</v>
      </c>
      <c r="B26" s="78">
        <v>20</v>
      </c>
      <c r="C26" s="62" t="s">
        <v>188</v>
      </c>
      <c r="D26" s="63" t="s">
        <v>142</v>
      </c>
      <c r="E26" s="66">
        <v>19.111111111111111</v>
      </c>
      <c r="F26" s="66">
        <v>17</v>
      </c>
      <c r="G26" s="66">
        <v>20.333333333333329</v>
      </c>
      <c r="H26" s="66" t="s">
        <v>180</v>
      </c>
      <c r="I26" s="66" t="s">
        <v>180</v>
      </c>
      <c r="J26" s="66" t="s">
        <v>180</v>
      </c>
      <c r="K26" s="64" t="s">
        <v>33</v>
      </c>
      <c r="L26" s="11" t="s">
        <v>33</v>
      </c>
    </row>
    <row r="27" spans="1:18">
      <c r="A27" s="65" t="s">
        <v>33</v>
      </c>
      <c r="C27" s="62" t="s">
        <v>189</v>
      </c>
      <c r="D27" s="63" t="s">
        <v>142</v>
      </c>
      <c r="E27" s="64" t="s">
        <v>190</v>
      </c>
      <c r="F27" s="64" t="s">
        <v>190</v>
      </c>
      <c r="G27" s="64" t="s">
        <v>190</v>
      </c>
      <c r="H27" s="64" t="s">
        <v>191</v>
      </c>
      <c r="I27" s="64" t="s">
        <v>191</v>
      </c>
      <c r="J27" s="64" t="s">
        <v>191</v>
      </c>
      <c r="K27" s="64" t="s">
        <v>33</v>
      </c>
      <c r="L27" s="11" t="s">
        <v>33</v>
      </c>
    </row>
    <row r="28" spans="1:18">
      <c r="A28" s="65" t="s">
        <v>33</v>
      </c>
      <c r="B28" s="61" t="s">
        <v>33</v>
      </c>
      <c r="C28" s="62" t="s">
        <v>192</v>
      </c>
      <c r="D28" s="63" t="s">
        <v>142</v>
      </c>
      <c r="E28" s="64" t="s">
        <v>190</v>
      </c>
      <c r="F28" s="64" t="s">
        <v>190</v>
      </c>
      <c r="G28" s="64" t="s">
        <v>190</v>
      </c>
      <c r="H28" s="64" t="s">
        <v>191</v>
      </c>
      <c r="I28" s="64" t="s">
        <v>191</v>
      </c>
      <c r="J28" s="64" t="s">
        <v>191</v>
      </c>
      <c r="K28" s="64" t="s">
        <v>33</v>
      </c>
      <c r="L28" s="11" t="s">
        <v>33</v>
      </c>
    </row>
    <row r="29" spans="1:18">
      <c r="A29" s="65" t="s">
        <v>193</v>
      </c>
      <c r="B29" s="61">
        <v>21</v>
      </c>
      <c r="C29" s="62" t="s">
        <v>194</v>
      </c>
      <c r="D29" s="63" t="s">
        <v>142</v>
      </c>
      <c r="E29" s="64" t="s">
        <v>190</v>
      </c>
      <c r="F29" s="64" t="s">
        <v>191</v>
      </c>
      <c r="G29" s="64" t="s">
        <v>190</v>
      </c>
      <c r="H29" s="64" t="s">
        <v>191</v>
      </c>
      <c r="I29" s="64" t="s">
        <v>191</v>
      </c>
      <c r="J29" s="64" t="s">
        <v>191</v>
      </c>
      <c r="K29" s="64" t="s">
        <v>33</v>
      </c>
      <c r="L29" s="11" t="s">
        <v>33</v>
      </c>
    </row>
    <row r="30" spans="1:18">
      <c r="A30" s="65" t="s">
        <v>33</v>
      </c>
      <c r="B30" s="61" t="s">
        <v>33</v>
      </c>
      <c r="C30" s="62" t="s">
        <v>195</v>
      </c>
      <c r="D30" s="63" t="s">
        <v>142</v>
      </c>
      <c r="E30" s="64" t="s">
        <v>190</v>
      </c>
      <c r="F30" s="64" t="s">
        <v>190</v>
      </c>
      <c r="G30" s="64" t="s">
        <v>190</v>
      </c>
      <c r="H30" s="64" t="s">
        <v>191</v>
      </c>
      <c r="I30" s="64" t="s">
        <v>191</v>
      </c>
      <c r="J30" s="64" t="s">
        <v>191</v>
      </c>
      <c r="K30" s="64" t="s">
        <v>33</v>
      </c>
      <c r="L30" s="11" t="s">
        <v>33</v>
      </c>
    </row>
    <row r="31" spans="1:18">
      <c r="A31" s="65" t="s">
        <v>33</v>
      </c>
      <c r="B31" s="61" t="s">
        <v>33</v>
      </c>
      <c r="C31" s="79" t="s">
        <v>196</v>
      </c>
      <c r="D31" s="63" t="s">
        <v>142</v>
      </c>
      <c r="E31" s="64" t="s">
        <v>190</v>
      </c>
      <c r="F31" s="64" t="s">
        <v>190</v>
      </c>
      <c r="G31" s="64" t="s">
        <v>190</v>
      </c>
      <c r="H31" s="64"/>
      <c r="I31" s="64"/>
      <c r="J31" s="64"/>
      <c r="K31" s="64" t="s">
        <v>33</v>
      </c>
      <c r="L31" s="11" t="s">
        <v>33</v>
      </c>
    </row>
    <row r="32" spans="1:18">
      <c r="A32" s="65" t="s">
        <v>33</v>
      </c>
      <c r="B32" s="61" t="s">
        <v>33</v>
      </c>
      <c r="C32" s="62" t="s">
        <v>197</v>
      </c>
      <c r="D32" s="67" t="s">
        <v>198</v>
      </c>
      <c r="E32" s="64" t="s">
        <v>199</v>
      </c>
      <c r="F32" s="64" t="s">
        <v>199</v>
      </c>
      <c r="G32" s="64" t="s">
        <v>200</v>
      </c>
      <c r="H32" s="64"/>
      <c r="I32" s="64"/>
      <c r="J32" s="64"/>
      <c r="K32" s="64" t="s">
        <v>33</v>
      </c>
      <c r="L32" s="11" t="s">
        <v>33</v>
      </c>
    </row>
    <row r="33" spans="1:18" ht="70.5">
      <c r="A33" s="60" t="s">
        <v>33</v>
      </c>
      <c r="B33" s="61" t="s">
        <v>33</v>
      </c>
      <c r="C33" s="62" t="s">
        <v>201</v>
      </c>
      <c r="D33" s="80" t="s">
        <v>202</v>
      </c>
      <c r="E33" s="64">
        <v>596</v>
      </c>
      <c r="F33" s="64">
        <v>587</v>
      </c>
      <c r="G33" s="64">
        <v>635</v>
      </c>
      <c r="H33" s="64"/>
      <c r="I33" s="64"/>
      <c r="J33" s="64"/>
      <c r="K33" s="64" t="str">
        <f>IF(AND(M33="pass",N33="pass",O33="pass",P33="pass",Q33="pass",R33="pass"), "PASS", "FAIL")</f>
        <v>FAIL</v>
      </c>
      <c r="L33" s="11" t="s">
        <v>33</v>
      </c>
      <c r="M33" s="69" t="s">
        <v>156</v>
      </c>
      <c r="N33" s="70" t="s">
        <v>156</v>
      </c>
      <c r="O33" s="71" t="s">
        <v>156</v>
      </c>
      <c r="P33" s="71"/>
      <c r="Q33" s="71"/>
      <c r="R33" s="71"/>
    </row>
    <row r="34" spans="1:18">
      <c r="A34" s="65" t="s">
        <v>33</v>
      </c>
      <c r="B34" s="61" t="s">
        <v>33</v>
      </c>
      <c r="C34" s="62" t="s">
        <v>203</v>
      </c>
      <c r="D34" s="81" t="s">
        <v>204</v>
      </c>
      <c r="E34" s="66">
        <v>100</v>
      </c>
      <c r="F34" s="66">
        <v>100</v>
      </c>
      <c r="G34" s="66">
        <v>100</v>
      </c>
      <c r="H34" s="66"/>
      <c r="I34" s="66"/>
      <c r="J34" s="66"/>
      <c r="K34" s="64" t="str">
        <f>IF(AND(M34="pass",N34="pass",O34="pass",P34="pass",Q34="pass",R34="pass"), "PASS", "FAIL")</f>
        <v>FAIL</v>
      </c>
      <c r="L34" s="11" t="s">
        <v>33</v>
      </c>
      <c r="M34" s="69" t="s">
        <v>156</v>
      </c>
      <c r="N34" s="70" t="s">
        <v>156</v>
      </c>
      <c r="O34" s="71" t="s">
        <v>156</v>
      </c>
      <c r="P34" s="69"/>
      <c r="Q34" s="70"/>
      <c r="R34" s="71"/>
    </row>
    <row r="35" spans="1:18">
      <c r="A35" s="65" t="s">
        <v>205</v>
      </c>
      <c r="B35" s="61">
        <v>21</v>
      </c>
      <c r="C35" s="62" t="s">
        <v>206</v>
      </c>
      <c r="D35" s="63" t="s">
        <v>142</v>
      </c>
      <c r="E35" s="64" t="s">
        <v>190</v>
      </c>
      <c r="F35" s="64" t="s">
        <v>190</v>
      </c>
      <c r="G35" s="64" t="s">
        <v>190</v>
      </c>
      <c r="H35" s="64"/>
      <c r="I35" s="64"/>
      <c r="J35" s="64"/>
      <c r="K35" s="64" t="s">
        <v>33</v>
      </c>
      <c r="L35" s="11" t="s">
        <v>33</v>
      </c>
    </row>
    <row r="36" spans="1:18">
      <c r="A36" s="65" t="s">
        <v>33</v>
      </c>
      <c r="B36" s="61" t="s">
        <v>33</v>
      </c>
      <c r="C36" s="62" t="s">
        <v>207</v>
      </c>
      <c r="D36" s="63" t="s">
        <v>208</v>
      </c>
      <c r="E36" s="64">
        <v>572</v>
      </c>
      <c r="F36" s="64">
        <v>37</v>
      </c>
      <c r="G36" s="64">
        <v>56.5</v>
      </c>
      <c r="H36" s="64"/>
      <c r="I36" s="64"/>
      <c r="J36" s="64"/>
      <c r="K36" s="64" t="str">
        <f t="shared" ref="K36:K42" si="1">IF(AND(M36="pass",N36="pass",O36="pass",P36="pass",Q36="pass",R36="pass"), "PASS", "FAIL")</f>
        <v>FAIL</v>
      </c>
      <c r="L36" s="11" t="s">
        <v>33</v>
      </c>
      <c r="M36" s="82" t="s">
        <v>209</v>
      </c>
      <c r="N36" s="70" t="s">
        <v>156</v>
      </c>
      <c r="O36" s="71" t="s">
        <v>156</v>
      </c>
      <c r="P36" s="69"/>
      <c r="Q36" s="70"/>
      <c r="R36" s="71"/>
    </row>
    <row r="37" spans="1:18">
      <c r="A37" s="83" t="s">
        <v>33</v>
      </c>
      <c r="B37" s="61" t="s">
        <v>33</v>
      </c>
      <c r="C37" s="62" t="s">
        <v>210</v>
      </c>
      <c r="D37" s="84" t="s">
        <v>204</v>
      </c>
      <c r="E37" s="66">
        <v>100</v>
      </c>
      <c r="F37" s="66">
        <v>100</v>
      </c>
      <c r="G37" s="66">
        <v>100</v>
      </c>
      <c r="H37" s="66"/>
      <c r="I37" s="66"/>
      <c r="J37" s="66"/>
      <c r="K37" s="64" t="str">
        <f t="shared" si="1"/>
        <v>PASS</v>
      </c>
      <c r="L37" s="11" t="s">
        <v>33</v>
      </c>
      <c r="M37" s="85" t="s">
        <v>156</v>
      </c>
      <c r="N37" s="86" t="s">
        <v>156</v>
      </c>
      <c r="O37" s="87" t="s">
        <v>156</v>
      </c>
      <c r="P37" s="85" t="s">
        <v>156</v>
      </c>
      <c r="Q37" s="86" t="s">
        <v>156</v>
      </c>
      <c r="R37" s="87" t="s">
        <v>156</v>
      </c>
    </row>
    <row r="38" spans="1:18">
      <c r="A38" s="65" t="s">
        <v>211</v>
      </c>
      <c r="B38" s="78">
        <v>22</v>
      </c>
      <c r="C38" s="62" t="s">
        <v>212</v>
      </c>
      <c r="D38" s="67" t="s">
        <v>213</v>
      </c>
      <c r="E38" s="66">
        <v>43.6</v>
      </c>
      <c r="F38" s="66">
        <v>37.1</v>
      </c>
      <c r="G38" s="66">
        <v>40.999999999999993</v>
      </c>
      <c r="H38" s="66"/>
      <c r="I38" s="66"/>
      <c r="J38" s="66"/>
      <c r="K38" s="64" t="str">
        <f t="shared" si="1"/>
        <v>FAIL</v>
      </c>
      <c r="L38" s="11" t="s">
        <v>33</v>
      </c>
      <c r="M38" s="69" t="s">
        <v>156</v>
      </c>
      <c r="N38" s="70" t="s">
        <v>156</v>
      </c>
      <c r="O38" s="71" t="s">
        <v>156</v>
      </c>
      <c r="P38" s="69"/>
      <c r="Q38" s="70"/>
      <c r="R38" s="71"/>
    </row>
    <row r="39" spans="1:18">
      <c r="B39" s="61" t="s">
        <v>33</v>
      </c>
      <c r="C39" s="62" t="s">
        <v>214</v>
      </c>
      <c r="D39" s="63" t="s">
        <v>215</v>
      </c>
      <c r="E39" s="66"/>
      <c r="F39" s="66"/>
      <c r="G39" s="66"/>
      <c r="H39" s="66"/>
      <c r="I39" s="66"/>
      <c r="J39" s="66"/>
      <c r="K39" s="64" t="str">
        <f t="shared" si="1"/>
        <v>FAIL</v>
      </c>
    </row>
    <row r="40" spans="1:18">
      <c r="A40" s="65" t="s">
        <v>216</v>
      </c>
      <c r="B40" s="61" t="s">
        <v>33</v>
      </c>
      <c r="C40" s="62" t="s">
        <v>217</v>
      </c>
      <c r="D40" s="63" t="s">
        <v>215</v>
      </c>
      <c r="E40" s="66"/>
      <c r="F40" s="66"/>
      <c r="G40" s="66">
        <v>1.079</v>
      </c>
      <c r="H40" s="66"/>
      <c r="I40" s="66"/>
      <c r="J40" s="66"/>
      <c r="K40" s="64" t="str">
        <f t="shared" si="1"/>
        <v>FAIL</v>
      </c>
      <c r="L40" s="11" t="s">
        <v>33</v>
      </c>
    </row>
    <row r="41" spans="1:18">
      <c r="A41" s="65" t="s">
        <v>33</v>
      </c>
      <c r="B41" s="61">
        <v>23</v>
      </c>
      <c r="C41" s="62" t="s">
        <v>218</v>
      </c>
      <c r="D41" s="81" t="s">
        <v>204</v>
      </c>
      <c r="E41" s="66"/>
      <c r="F41" s="66"/>
      <c r="G41" s="66"/>
      <c r="H41" s="66"/>
      <c r="I41" s="66"/>
      <c r="J41" s="66"/>
      <c r="K41" s="64" t="str">
        <f t="shared" si="1"/>
        <v>FAIL</v>
      </c>
      <c r="L41" s="11" t="s">
        <v>33</v>
      </c>
    </row>
    <row r="42" spans="1:18" ht="15.5">
      <c r="A42" s="65" t="s">
        <v>33</v>
      </c>
      <c r="B42" s="61" t="s">
        <v>33</v>
      </c>
      <c r="C42" s="62" t="s">
        <v>219</v>
      </c>
      <c r="D42" s="81" t="s">
        <v>220</v>
      </c>
      <c r="E42" s="88"/>
      <c r="F42" s="88"/>
      <c r="G42" s="88"/>
      <c r="H42" s="88"/>
      <c r="I42" s="88"/>
      <c r="J42" s="88"/>
      <c r="K42" s="64" t="str">
        <f t="shared" si="1"/>
        <v>FAIL</v>
      </c>
      <c r="L42" s="11" t="s">
        <v>33</v>
      </c>
    </row>
    <row r="43" spans="1:18" ht="17">
      <c r="A43" s="65" t="s">
        <v>33</v>
      </c>
      <c r="B43" s="61" t="s">
        <v>33</v>
      </c>
      <c r="C43" s="62" t="s">
        <v>221</v>
      </c>
      <c r="D43" s="89" t="s">
        <v>142</v>
      </c>
      <c r="E43" s="90"/>
      <c r="F43" s="90"/>
      <c r="G43" s="90"/>
      <c r="H43" s="90"/>
      <c r="I43" s="90"/>
      <c r="J43" s="90"/>
      <c r="K43" s="52" t="s">
        <v>33</v>
      </c>
      <c r="L43" s="11" t="s">
        <v>33</v>
      </c>
    </row>
    <row r="44" spans="1:18" ht="17">
      <c r="A44" s="65" t="s">
        <v>33</v>
      </c>
      <c r="B44" s="61" t="s">
        <v>33</v>
      </c>
      <c r="C44" s="62" t="s">
        <v>222</v>
      </c>
      <c r="D44" s="89" t="s">
        <v>142</v>
      </c>
      <c r="E44" s="88"/>
      <c r="F44" s="91"/>
      <c r="G44" s="91"/>
      <c r="H44" s="91"/>
      <c r="I44" s="91"/>
      <c r="J44" s="91"/>
      <c r="K44" s="52" t="s">
        <v>33</v>
      </c>
      <c r="L44" s="11" t="s">
        <v>33</v>
      </c>
    </row>
    <row r="45" spans="1:18">
      <c r="C45" s="52" t="s">
        <v>223</v>
      </c>
    </row>
    <row r="46" spans="1:18" ht="17">
      <c r="A46" s="65" t="s">
        <v>33</v>
      </c>
      <c r="B46" s="61" t="s">
        <v>33</v>
      </c>
      <c r="C46" s="62" t="s">
        <v>224</v>
      </c>
      <c r="D46" s="89" t="s">
        <v>142</v>
      </c>
      <c r="E46" s="90">
        <v>0</v>
      </c>
      <c r="F46" s="92">
        <v>0</v>
      </c>
      <c r="G46" s="92">
        <v>1</v>
      </c>
      <c r="H46" s="92"/>
      <c r="I46" s="92"/>
      <c r="J46" s="93"/>
      <c r="K46" s="52" t="s">
        <v>33</v>
      </c>
      <c r="L46" s="11" t="s">
        <v>33</v>
      </c>
    </row>
    <row r="47" spans="1:18" ht="17">
      <c r="A47" s="65" t="s">
        <v>225</v>
      </c>
      <c r="B47" s="61">
        <v>24</v>
      </c>
      <c r="C47" s="62" t="s">
        <v>226</v>
      </c>
      <c r="D47" s="89" t="s">
        <v>142</v>
      </c>
      <c r="E47" s="90"/>
      <c r="F47" s="92"/>
      <c r="G47" s="92"/>
      <c r="H47" s="92"/>
      <c r="I47" s="92"/>
      <c r="J47" s="93"/>
      <c r="K47" s="52" t="s">
        <v>33</v>
      </c>
      <c r="L47" s="11" t="s">
        <v>33</v>
      </c>
    </row>
    <row r="48" spans="1:18" ht="17">
      <c r="A48" s="65" t="s">
        <v>33</v>
      </c>
      <c r="B48" s="61" t="s">
        <v>33</v>
      </c>
      <c r="C48" s="62" t="s">
        <v>227</v>
      </c>
      <c r="D48" s="89" t="s">
        <v>142</v>
      </c>
      <c r="E48" s="94"/>
      <c r="F48" s="94"/>
      <c r="G48" s="94"/>
      <c r="H48" s="94"/>
      <c r="I48" s="94"/>
      <c r="J48" s="94"/>
      <c r="K48" s="52" t="s">
        <v>33</v>
      </c>
      <c r="L48" s="11" t="s">
        <v>33</v>
      </c>
    </row>
    <row r="49" spans="1:18" ht="17">
      <c r="A49" s="65" t="s">
        <v>33</v>
      </c>
      <c r="B49" s="61" t="s">
        <v>33</v>
      </c>
      <c r="C49" s="62" t="s">
        <v>228</v>
      </c>
      <c r="D49" s="89" t="s">
        <v>142</v>
      </c>
      <c r="E49" s="95"/>
      <c r="F49" s="95"/>
      <c r="G49" s="95"/>
      <c r="H49" s="95"/>
      <c r="I49" s="95"/>
      <c r="J49" s="95"/>
      <c r="K49" s="52" t="s">
        <v>33</v>
      </c>
      <c r="L49" s="11" t="s">
        <v>33</v>
      </c>
    </row>
    <row r="50" spans="1:18" ht="15.5">
      <c r="A50" s="83" t="s">
        <v>33</v>
      </c>
      <c r="B50" s="61" t="s">
        <v>33</v>
      </c>
      <c r="C50" s="62" t="s">
        <v>229</v>
      </c>
      <c r="D50" s="77" t="s">
        <v>33</v>
      </c>
      <c r="E50" s="94"/>
      <c r="F50" s="94"/>
      <c r="G50" s="94"/>
      <c r="H50" s="94"/>
      <c r="I50" s="94"/>
      <c r="J50" s="94"/>
      <c r="K50" s="64" t="str">
        <f>IF(AND(M50="TDD",N50="TDD",O50="TDD",P50="TDD",Q50="TDD",R50="TDD"), "PASS", "PASS")</f>
        <v>PASS</v>
      </c>
      <c r="L50" s="11" t="s">
        <v>33</v>
      </c>
      <c r="M50" s="94"/>
      <c r="N50" s="94"/>
      <c r="O50" s="94"/>
      <c r="P50" s="94"/>
      <c r="Q50" s="94"/>
      <c r="R50" s="94"/>
    </row>
    <row r="51" spans="1:18">
      <c r="A51" s="96" t="s">
        <v>230</v>
      </c>
      <c r="B51" s="97" t="s">
        <v>231</v>
      </c>
      <c r="D51" s="98" t="s">
        <v>33</v>
      </c>
      <c r="E51" s="99" t="s">
        <v>33</v>
      </c>
      <c r="F51" s="100" t="s">
        <v>33</v>
      </c>
      <c r="G51" s="101" t="s">
        <v>33</v>
      </c>
      <c r="K51" s="101" t="s">
        <v>33</v>
      </c>
    </row>
    <row r="52" spans="1:18">
      <c r="C52" s="98" t="s">
        <v>33</v>
      </c>
      <c r="D52" s="98" t="s">
        <v>33</v>
      </c>
      <c r="E52" s="99" t="s">
        <v>33</v>
      </c>
      <c r="F52" s="102" t="s">
        <v>33</v>
      </c>
      <c r="G52" s="103" t="s">
        <v>33</v>
      </c>
      <c r="K52" s="103" t="s">
        <v>33</v>
      </c>
    </row>
    <row r="53" spans="1:18">
      <c r="A53" s="104" t="s">
        <v>232</v>
      </c>
      <c r="B53" s="11" t="s">
        <v>33</v>
      </c>
      <c r="C53" s="105" t="s">
        <v>233</v>
      </c>
    </row>
    <row r="54" spans="1:18">
      <c r="A54" s="106" t="s">
        <v>33</v>
      </c>
    </row>
    <row r="56" spans="1:18">
      <c r="A56" s="107" t="s">
        <v>33</v>
      </c>
      <c r="B56" s="108" t="s">
        <v>33</v>
      </c>
      <c r="C56" s="108" t="s">
        <v>33</v>
      </c>
      <c r="D56" s="108" t="s">
        <v>33</v>
      </c>
      <c r="E56" s="11" t="s">
        <v>33</v>
      </c>
      <c r="F56" s="11" t="s">
        <v>33</v>
      </c>
      <c r="G56" s="11" t="s">
        <v>33</v>
      </c>
      <c r="K56" s="11" t="s">
        <v>33</v>
      </c>
    </row>
    <row r="57" spans="1:18">
      <c r="A57" s="104" t="s">
        <v>234</v>
      </c>
      <c r="B57" s="11" t="s">
        <v>33</v>
      </c>
      <c r="C57" s="11" t="s">
        <v>33</v>
      </c>
      <c r="D57" s="59" t="s">
        <v>235</v>
      </c>
      <c r="E57" s="109" t="s">
        <v>33</v>
      </c>
      <c r="F57" s="110" t="s">
        <v>33</v>
      </c>
      <c r="G57" s="110" t="s">
        <v>33</v>
      </c>
      <c r="K57" s="110" t="s">
        <v>33</v>
      </c>
    </row>
    <row r="58" spans="1:18">
      <c r="A58" s="107" t="s">
        <v>33</v>
      </c>
      <c r="B58" s="108" t="s">
        <v>33</v>
      </c>
      <c r="C58" s="108" t="s">
        <v>33</v>
      </c>
      <c r="D58" s="108" t="s">
        <v>33</v>
      </c>
      <c r="E58" s="107" t="s">
        <v>33</v>
      </c>
      <c r="F58" s="108" t="s">
        <v>33</v>
      </c>
      <c r="G58" s="108" t="s">
        <v>33</v>
      </c>
      <c r="K58" s="108" t="s">
        <v>33</v>
      </c>
    </row>
    <row r="59" spans="1:18">
      <c r="A59" s="111" t="s">
        <v>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797"/>
  <sheetViews>
    <sheetView workbookViewId="0"/>
  </sheetViews>
  <sheetFormatPr defaultRowHeight="14.5"/>
  <sheetData>
    <row r="1" spans="1:12" ht="21">
      <c r="A1" s="112" t="s">
        <v>237</v>
      </c>
    </row>
    <row r="3" spans="1:12">
      <c r="A3" s="113" t="s">
        <v>127</v>
      </c>
      <c r="L3" s="114" t="s">
        <v>238</v>
      </c>
    </row>
    <row r="4" spans="1:12">
      <c r="A4" s="11"/>
      <c r="L4" s="11"/>
    </row>
    <row r="45" spans="1:1">
      <c r="A45" s="113" t="s">
        <v>239</v>
      </c>
    </row>
    <row r="46" spans="1:1">
      <c r="A46" s="11"/>
    </row>
    <row r="87" spans="1:1">
      <c r="A87" s="113" t="s">
        <v>240</v>
      </c>
    </row>
    <row r="88" spans="1:1">
      <c r="A88" s="11"/>
    </row>
    <row r="129" spans="1:1">
      <c r="A129" s="113" t="s">
        <v>241</v>
      </c>
    </row>
    <row r="130" spans="1:1">
      <c r="A130" s="11"/>
    </row>
    <row r="171" spans="1:1">
      <c r="A171" s="113" t="s">
        <v>3</v>
      </c>
    </row>
    <row r="172" spans="1:1">
      <c r="A172" s="11"/>
    </row>
    <row r="296" spans="1:1">
      <c r="A296" s="113" t="s">
        <v>242</v>
      </c>
    </row>
    <row r="297" spans="1:1">
      <c r="A297" s="11"/>
    </row>
    <row r="340" spans="30:30" ht="15.5">
      <c r="AD340" s="115"/>
    </row>
    <row r="382" spans="30:30" ht="15.5">
      <c r="AD382" s="115"/>
    </row>
    <row r="421" spans="1:30">
      <c r="A421" s="113" t="s">
        <v>243</v>
      </c>
    </row>
    <row r="422" spans="1:30">
      <c r="A422" s="11"/>
    </row>
    <row r="424" spans="1:30">
      <c r="AD424" s="11"/>
    </row>
    <row r="466" spans="30:30">
      <c r="AD466" s="51"/>
    </row>
    <row r="508" spans="30:30">
      <c r="AD508" s="11"/>
    </row>
    <row r="545" spans="1:30">
      <c r="A545" s="113" t="s">
        <v>244</v>
      </c>
    </row>
    <row r="546" spans="1:30">
      <c r="A546" s="11"/>
    </row>
    <row r="557" spans="1:30">
      <c r="AD557" s="11"/>
    </row>
    <row r="670" spans="1:1">
      <c r="A670" s="113" t="s">
        <v>245</v>
      </c>
    </row>
    <row r="671" spans="1:1">
      <c r="A671" s="11"/>
    </row>
    <row r="795" spans="1:1">
      <c r="A795" s="113" t="s">
        <v>246</v>
      </c>
    </row>
    <row r="797" spans="1:1">
      <c r="A797" s="11"/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workbookViewId="0"/>
  </sheetViews>
  <sheetFormatPr defaultRowHeight="14.5"/>
  <cols>
    <col min="2" max="2" width="1.453125" customWidth="1"/>
    <col min="3" max="3" width="44.90625" customWidth="1"/>
  </cols>
  <sheetData>
    <row r="1" spans="1:12">
      <c r="A1" s="116" t="s">
        <v>247</v>
      </c>
      <c r="B1" s="116" t="s">
        <v>247</v>
      </c>
      <c r="C1" s="116" t="s">
        <v>248</v>
      </c>
      <c r="D1" s="116" t="s">
        <v>249</v>
      </c>
      <c r="E1" s="116" t="s">
        <v>247</v>
      </c>
      <c r="F1" s="116" t="s">
        <v>250</v>
      </c>
      <c r="G1" s="116" t="s">
        <v>247</v>
      </c>
      <c r="H1" s="116" t="s">
        <v>247</v>
      </c>
      <c r="I1" s="116" t="s">
        <v>247</v>
      </c>
      <c r="J1" s="116" t="s">
        <v>247</v>
      </c>
      <c r="K1" s="116" t="s">
        <v>251</v>
      </c>
    </row>
    <row r="2" spans="1:12">
      <c r="A2" s="116" t="s">
        <v>247</v>
      </c>
      <c r="B2" s="116" t="s">
        <v>247</v>
      </c>
      <c r="C2" s="116" t="s">
        <v>33</v>
      </c>
      <c r="D2" s="116" t="s">
        <v>247</v>
      </c>
      <c r="E2" s="116" t="s">
        <v>252</v>
      </c>
      <c r="F2" s="116" t="s">
        <v>253</v>
      </c>
      <c r="G2" s="116" t="s">
        <v>254</v>
      </c>
      <c r="H2" s="116" t="s">
        <v>255</v>
      </c>
      <c r="I2" s="116" t="s">
        <v>256</v>
      </c>
      <c r="J2" s="116" t="s">
        <v>257</v>
      </c>
      <c r="K2" s="116" t="s">
        <v>33</v>
      </c>
      <c r="L2" s="11" t="s">
        <v>138</v>
      </c>
    </row>
    <row r="3" spans="1:12" ht="56.5">
      <c r="A3" s="117" t="s">
        <v>33</v>
      </c>
      <c r="B3" s="118" t="s">
        <v>33</v>
      </c>
      <c r="C3" s="119" t="s">
        <v>258</v>
      </c>
      <c r="D3" s="120" t="s">
        <v>259</v>
      </c>
      <c r="E3" s="121">
        <v>3.6179999999999999</v>
      </c>
      <c r="F3" s="121">
        <v>3.52</v>
      </c>
      <c r="G3" s="121">
        <v>5.1950000000000003</v>
      </c>
      <c r="H3" s="121"/>
      <c r="I3" s="121"/>
      <c r="J3" s="121"/>
      <c r="K3" s="64" t="str">
        <f>IF(C3&lt;2.5, "PASS", "FAIL")</f>
        <v>FAIL</v>
      </c>
      <c r="L3" s="11" t="s">
        <v>260</v>
      </c>
    </row>
    <row r="4" spans="1:12" ht="56.5">
      <c r="A4" s="122" t="s">
        <v>33</v>
      </c>
      <c r="B4" s="123" t="s">
        <v>33</v>
      </c>
      <c r="C4" s="119" t="s">
        <v>261</v>
      </c>
      <c r="D4" s="120" t="s">
        <v>259</v>
      </c>
      <c r="E4" s="124">
        <v>0.24399999999999999</v>
      </c>
      <c r="F4" s="124">
        <v>1.1160000000000001</v>
      </c>
      <c r="G4" s="124">
        <v>0.191</v>
      </c>
      <c r="H4" s="124"/>
      <c r="I4" s="124"/>
      <c r="J4" s="124"/>
      <c r="K4" s="64" t="str">
        <f>IF(C4&lt;2.5, "PASS", "FAIL")</f>
        <v>FAIL</v>
      </c>
      <c r="L4" s="11" t="s">
        <v>260</v>
      </c>
    </row>
    <row r="5" spans="1:12">
      <c r="A5" s="122" t="s">
        <v>33</v>
      </c>
      <c r="B5" s="123" t="s">
        <v>33</v>
      </c>
      <c r="C5" s="119" t="s">
        <v>262</v>
      </c>
      <c r="D5" s="120" t="s">
        <v>204</v>
      </c>
      <c r="E5" s="125" t="s">
        <v>180</v>
      </c>
      <c r="K5" s="64" t="str">
        <f>IF(C5=100%, "PASS", "FAIL")</f>
        <v>FAIL</v>
      </c>
      <c r="L5" s="11" t="s">
        <v>263</v>
      </c>
    </row>
    <row r="6" spans="1:12">
      <c r="A6" s="122" t="s">
        <v>33</v>
      </c>
      <c r="B6" s="126" t="s">
        <v>33</v>
      </c>
      <c r="C6" s="119" t="s">
        <v>264</v>
      </c>
      <c r="D6" s="120" t="s">
        <v>204</v>
      </c>
      <c r="E6" s="127">
        <v>100</v>
      </c>
      <c r="K6" s="64" t="str">
        <f>IF(C6=100%, "PASS", "FAIL")</f>
        <v>FAIL</v>
      </c>
      <c r="L6" s="11" t="s">
        <v>263</v>
      </c>
    </row>
    <row r="7" spans="1:12">
      <c r="A7" s="128" t="s">
        <v>265</v>
      </c>
      <c r="B7" s="123" t="s">
        <v>33</v>
      </c>
      <c r="C7" s="119" t="s">
        <v>266</v>
      </c>
      <c r="D7" s="120" t="s">
        <v>208</v>
      </c>
      <c r="E7" s="129">
        <v>23.375</v>
      </c>
      <c r="K7" s="64" t="str">
        <f>IF(C7&lt;100, "PASS", "FAIL")</f>
        <v>FAIL</v>
      </c>
      <c r="L7" s="11" t="s">
        <v>263</v>
      </c>
    </row>
    <row r="8" spans="1:12">
      <c r="A8" s="122" t="s">
        <v>33</v>
      </c>
      <c r="B8" s="123" t="s">
        <v>33</v>
      </c>
      <c r="C8" s="119" t="s">
        <v>267</v>
      </c>
      <c r="D8" s="120" t="s">
        <v>268</v>
      </c>
      <c r="E8" s="129">
        <v>23.2</v>
      </c>
      <c r="K8" s="64" t="str">
        <f>IF(C8&lt;80, "PASS", "FAIL")</f>
        <v>FAIL</v>
      </c>
      <c r="L8" s="11" t="s">
        <v>263</v>
      </c>
    </row>
    <row r="9" spans="1:12">
      <c r="A9" s="128" t="s">
        <v>33</v>
      </c>
      <c r="B9" s="123" t="s">
        <v>247</v>
      </c>
      <c r="C9" s="119" t="s">
        <v>269</v>
      </c>
      <c r="D9" s="120" t="s">
        <v>270</v>
      </c>
      <c r="E9" s="130" t="s">
        <v>180</v>
      </c>
      <c r="K9" s="64" t="str">
        <f>IF(C9&lt;200, "PASS", "FAIL")</f>
        <v>FAIL</v>
      </c>
      <c r="L9" s="11" t="s">
        <v>263</v>
      </c>
    </row>
    <row r="10" spans="1:12" ht="42.5">
      <c r="A10" s="122" t="s">
        <v>33</v>
      </c>
      <c r="B10" s="123" t="s">
        <v>33</v>
      </c>
      <c r="C10" s="119" t="s">
        <v>271</v>
      </c>
      <c r="D10" s="120" t="s">
        <v>272</v>
      </c>
      <c r="G10" s="68"/>
      <c r="K10" s="64" t="str">
        <f>IF(C10&gt;0, "FAIL", "PASS")</f>
        <v>FAIL</v>
      </c>
      <c r="L10" s="11" t="s">
        <v>263</v>
      </c>
    </row>
    <row r="11" spans="1:12">
      <c r="A11" s="122" t="s">
        <v>33</v>
      </c>
      <c r="B11" s="123" t="s">
        <v>247</v>
      </c>
      <c r="C11" s="119" t="s">
        <v>273</v>
      </c>
      <c r="D11" s="120" t="s">
        <v>274</v>
      </c>
      <c r="E11" s="68" t="s">
        <v>180</v>
      </c>
      <c r="F11" s="68" t="s">
        <v>180</v>
      </c>
      <c r="G11" s="68" t="s">
        <v>180</v>
      </c>
      <c r="H11" s="68" t="s">
        <v>180</v>
      </c>
      <c r="I11" s="68" t="s">
        <v>180</v>
      </c>
      <c r="J11" s="68" t="s">
        <v>180</v>
      </c>
      <c r="K11" s="52" t="s">
        <v>275</v>
      </c>
      <c r="L11" s="11" t="s">
        <v>260</v>
      </c>
    </row>
    <row r="12" spans="1:12" ht="42.5">
      <c r="A12" s="122" t="s">
        <v>247</v>
      </c>
      <c r="B12" s="123" t="s">
        <v>33</v>
      </c>
      <c r="C12" s="119" t="s">
        <v>276</v>
      </c>
      <c r="E12" s="131" t="s">
        <v>277</v>
      </c>
      <c r="K12" s="52" t="s">
        <v>278</v>
      </c>
    </row>
    <row r="13" spans="1:12" ht="28.5">
      <c r="A13" s="122" t="s">
        <v>33</v>
      </c>
      <c r="B13" s="123" t="s">
        <v>33</v>
      </c>
      <c r="C13" s="119" t="s">
        <v>279</v>
      </c>
      <c r="D13" s="120" t="s">
        <v>280</v>
      </c>
      <c r="E13" s="131"/>
      <c r="K13" s="64" t="str">
        <f>IF(OR(G13=1,R13&lt;1), "PASS", "FAIL")</f>
        <v>PASS</v>
      </c>
      <c r="L13" s="11" t="s">
        <v>263</v>
      </c>
    </row>
    <row r="14" spans="1:12" ht="84.5">
      <c r="A14" s="132" t="s">
        <v>33</v>
      </c>
      <c r="B14" s="133" t="s">
        <v>33</v>
      </c>
      <c r="C14" s="119" t="s">
        <v>281</v>
      </c>
      <c r="D14" s="120" t="s">
        <v>282</v>
      </c>
      <c r="E14" s="68" t="s">
        <v>33</v>
      </c>
      <c r="F14" s="68" t="s">
        <v>33</v>
      </c>
      <c r="G14" s="68" t="s">
        <v>33</v>
      </c>
      <c r="H14" s="68" t="s">
        <v>33</v>
      </c>
      <c r="I14" s="68" t="s">
        <v>33</v>
      </c>
      <c r="J14" s="68" t="s">
        <v>33</v>
      </c>
      <c r="K14" s="52" t="s">
        <v>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57"/>
  <sheetViews>
    <sheetView workbookViewId="0"/>
  </sheetViews>
  <sheetFormatPr defaultRowHeight="14.5"/>
  <sheetData>
    <row r="1" spans="1:12" ht="21">
      <c r="A1" s="112" t="s">
        <v>283</v>
      </c>
      <c r="L1" s="112" t="s">
        <v>237</v>
      </c>
    </row>
    <row r="3" spans="1:12">
      <c r="A3" s="134" t="s">
        <v>127</v>
      </c>
      <c r="K3" s="134" t="s">
        <v>238</v>
      </c>
    </row>
    <row r="4" spans="1:12">
      <c r="A4" s="11"/>
      <c r="K4" s="11"/>
    </row>
    <row r="59" spans="1:1">
      <c r="A59" s="134" t="s">
        <v>239</v>
      </c>
    </row>
    <row r="60" spans="1:1">
      <c r="A60" s="11"/>
    </row>
    <row r="109" spans="1:1">
      <c r="A109" s="134" t="s">
        <v>240</v>
      </c>
    </row>
    <row r="110" spans="1:1">
      <c r="A110" s="11"/>
    </row>
    <row r="182" spans="1:1">
      <c r="A182" s="134" t="s">
        <v>241</v>
      </c>
    </row>
    <row r="183" spans="1:1">
      <c r="A183" s="11"/>
    </row>
    <row r="234" spans="1:1">
      <c r="A234" s="134" t="s">
        <v>243</v>
      </c>
    </row>
    <row r="235" spans="1:1">
      <c r="A235" s="135"/>
    </row>
    <row r="308" spans="1:1">
      <c r="A308" s="134" t="s">
        <v>284</v>
      </c>
    </row>
    <row r="309" spans="1:1">
      <c r="A309" s="135"/>
    </row>
    <row r="370" spans="1:1">
      <c r="A370" s="134" t="s">
        <v>3</v>
      </c>
    </row>
    <row r="371" spans="1:1">
      <c r="A371" s="11"/>
    </row>
    <row r="441" spans="1:1">
      <c r="A441" s="134" t="s">
        <v>242</v>
      </c>
    </row>
    <row r="442" spans="1:1">
      <c r="A442" s="11"/>
    </row>
    <row r="490" spans="1:1">
      <c r="A490" s="134" t="s">
        <v>285</v>
      </c>
    </row>
    <row r="491" spans="1:1">
      <c r="A491" s="11"/>
    </row>
    <row r="573" spans="1:1">
      <c r="A573" s="134" t="s">
        <v>286</v>
      </c>
    </row>
    <row r="574" spans="1:1">
      <c r="A574" s="11"/>
    </row>
    <row r="655" spans="1:1">
      <c r="A655" s="113" t="s">
        <v>246</v>
      </c>
    </row>
    <row r="657" spans="1:1">
      <c r="A657" s="11"/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19"/>
  <sheetViews>
    <sheetView workbookViewId="0"/>
  </sheetViews>
  <sheetFormatPr defaultRowHeight="14.5"/>
  <cols>
    <col min="2" max="2" width="18.26953125" customWidth="1"/>
  </cols>
  <sheetData>
    <row r="1" spans="2:6">
      <c r="B1" s="136" t="s">
        <v>287</v>
      </c>
      <c r="C1" s="137" t="s">
        <v>288</v>
      </c>
      <c r="D1" s="137" t="s">
        <v>289</v>
      </c>
      <c r="E1" s="137" t="s">
        <v>242</v>
      </c>
      <c r="F1" s="137" t="s">
        <v>127</v>
      </c>
    </row>
    <row r="2" spans="2:6">
      <c r="B2" s="138" t="s">
        <v>290</v>
      </c>
      <c r="C2" s="73"/>
      <c r="D2" s="73"/>
    </row>
    <row r="3" spans="2:6">
      <c r="B3" s="138" t="s">
        <v>291</v>
      </c>
      <c r="C3" s="73"/>
      <c r="E3" s="69"/>
      <c r="F3" s="69"/>
    </row>
    <row r="4" spans="2:6">
      <c r="B4" s="138" t="s">
        <v>292</v>
      </c>
      <c r="C4" s="73"/>
      <c r="E4" s="69"/>
      <c r="F4" s="69"/>
    </row>
    <row r="5" spans="2:6">
      <c r="B5" s="138" t="s">
        <v>293</v>
      </c>
      <c r="C5" s="69"/>
      <c r="E5" s="69"/>
      <c r="F5" s="69"/>
    </row>
    <row r="8" spans="2:6">
      <c r="B8" s="136" t="s">
        <v>294</v>
      </c>
      <c r="C8" s="137" t="s">
        <v>288</v>
      </c>
      <c r="D8" s="137" t="s">
        <v>289</v>
      </c>
      <c r="E8" s="137" t="s">
        <v>242</v>
      </c>
      <c r="F8" s="137" t="s">
        <v>127</v>
      </c>
    </row>
    <row r="9" spans="2:6">
      <c r="B9" s="138" t="s">
        <v>290</v>
      </c>
      <c r="C9" s="73"/>
      <c r="D9" s="73"/>
    </row>
    <row r="10" spans="2:6">
      <c r="B10" s="138" t="s">
        <v>291</v>
      </c>
      <c r="C10" s="73"/>
      <c r="E10" s="69"/>
      <c r="F10" s="69"/>
    </row>
    <row r="11" spans="2:6">
      <c r="B11" s="138" t="s">
        <v>292</v>
      </c>
      <c r="C11" s="73"/>
      <c r="E11" s="69"/>
      <c r="F11" s="69"/>
    </row>
    <row r="12" spans="2:6">
      <c r="B12" s="138" t="s">
        <v>293</v>
      </c>
      <c r="C12" s="73"/>
      <c r="E12" s="69"/>
      <c r="F12" s="69"/>
    </row>
    <row r="15" spans="2:6">
      <c r="B15" s="136" t="s">
        <v>295</v>
      </c>
      <c r="C15" s="137" t="s">
        <v>288</v>
      </c>
      <c r="D15" s="137" t="s">
        <v>289</v>
      </c>
      <c r="E15" s="137" t="s">
        <v>242</v>
      </c>
      <c r="F15" s="137" t="s">
        <v>127</v>
      </c>
    </row>
    <row r="16" spans="2:6">
      <c r="B16" s="138" t="s">
        <v>290</v>
      </c>
      <c r="C16" s="73"/>
      <c r="D16" s="73"/>
    </row>
    <row r="17" spans="2:6">
      <c r="B17" s="138" t="s">
        <v>291</v>
      </c>
      <c r="C17" s="73"/>
      <c r="E17" s="69"/>
      <c r="F17" s="69"/>
    </row>
    <row r="18" spans="2:6">
      <c r="B18" s="138" t="s">
        <v>292</v>
      </c>
      <c r="C18" s="73"/>
      <c r="E18" s="69"/>
      <c r="F18" s="69"/>
    </row>
    <row r="19" spans="2:6">
      <c r="B19" s="138" t="s">
        <v>293</v>
      </c>
      <c r="C19" s="73"/>
      <c r="E19" s="69"/>
      <c r="F19" s="69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U3"/>
  <sheetViews>
    <sheetView workbookViewId="0"/>
  </sheetViews>
  <sheetFormatPr defaultRowHeight="14.5"/>
  <cols>
    <col min="1" max="1" width="31.36328125" customWidth="1"/>
    <col min="5" max="5" width="32" customWidth="1"/>
    <col min="9" max="9" width="29.6328125" customWidth="1"/>
  </cols>
  <sheetData>
    <row r="2" spans="1:21">
      <c r="A2" s="139" t="s">
        <v>296</v>
      </c>
      <c r="E2" s="139" t="s">
        <v>297</v>
      </c>
      <c r="I2" s="139" t="s">
        <v>298</v>
      </c>
      <c r="M2" s="139" t="s">
        <v>299</v>
      </c>
      <c r="Q2" s="139" t="s">
        <v>300</v>
      </c>
      <c r="U2" s="139" t="s">
        <v>301</v>
      </c>
    </row>
    <row r="3" spans="1:21">
      <c r="A3" s="11"/>
      <c r="E3" s="11"/>
      <c r="I3" s="11"/>
      <c r="M3" s="11"/>
      <c r="Q3" s="11"/>
      <c r="U3" s="11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5"/>
  <sheetViews>
    <sheetView workbookViewId="0"/>
  </sheetViews>
  <sheetFormatPr defaultRowHeight="14.5"/>
  <sheetData>
    <row r="1" spans="1:13">
      <c r="A1" s="59" t="s">
        <v>302</v>
      </c>
      <c r="I1" s="11" t="s">
        <v>303</v>
      </c>
      <c r="J1" s="140" t="s">
        <v>304</v>
      </c>
    </row>
    <row r="2" spans="1:13">
      <c r="A2" s="11" t="s">
        <v>305</v>
      </c>
      <c r="J2" s="141" t="s">
        <v>306</v>
      </c>
    </row>
    <row r="3" spans="1:13">
      <c r="A3" s="59" t="s">
        <v>307</v>
      </c>
    </row>
    <row r="4" spans="1:13">
      <c r="A4" s="59" t="s">
        <v>308</v>
      </c>
      <c r="C4" s="59" t="s">
        <v>309</v>
      </c>
    </row>
    <row r="5" spans="1:13">
      <c r="C5" s="59" t="s">
        <v>310</v>
      </c>
      <c r="D5" s="59" t="s">
        <v>311</v>
      </c>
      <c r="E5" s="59" t="s">
        <v>312</v>
      </c>
      <c r="F5" s="59" t="s">
        <v>313</v>
      </c>
      <c r="G5" s="59" t="s">
        <v>314</v>
      </c>
      <c r="H5" s="59" t="s">
        <v>315</v>
      </c>
      <c r="I5" s="59" t="s">
        <v>316</v>
      </c>
      <c r="J5" s="59" t="s">
        <v>317</v>
      </c>
      <c r="K5" s="59" t="s">
        <v>318</v>
      </c>
      <c r="L5" s="59" t="s">
        <v>319</v>
      </c>
      <c r="M5" s="59" t="s">
        <v>320</v>
      </c>
    </row>
    <row r="6" spans="1:13">
      <c r="C6" s="59" t="s">
        <v>321</v>
      </c>
      <c r="D6" s="142">
        <v>45831.651852708332</v>
      </c>
      <c r="E6" s="142"/>
      <c r="F6" s="59" t="s">
        <v>308</v>
      </c>
      <c r="G6" s="142">
        <v>45831.651811342592</v>
      </c>
      <c r="H6" s="142">
        <v>45831.654991157397</v>
      </c>
      <c r="I6" s="59" t="s">
        <v>322</v>
      </c>
      <c r="J6" s="59" t="s">
        <v>323</v>
      </c>
      <c r="K6" s="59" t="s">
        <v>324</v>
      </c>
      <c r="L6" s="59" t="s">
        <v>325</v>
      </c>
      <c r="M6" s="59" t="s">
        <v>325</v>
      </c>
    </row>
    <row r="7" spans="1:13">
      <c r="C7" s="59" t="s">
        <v>326</v>
      </c>
      <c r="D7" s="142">
        <v>45831.544582905102</v>
      </c>
      <c r="E7" s="142"/>
      <c r="F7" s="59" t="s">
        <v>308</v>
      </c>
      <c r="G7" s="142">
        <v>45831.544556701389</v>
      </c>
      <c r="H7" s="142">
        <v>45831.545490659722</v>
      </c>
      <c r="I7" s="59" t="s">
        <v>327</v>
      </c>
      <c r="J7" s="59" t="s">
        <v>328</v>
      </c>
      <c r="K7" s="59" t="s">
        <v>324</v>
      </c>
      <c r="L7" s="59" t="s">
        <v>329</v>
      </c>
      <c r="M7" s="59" t="s">
        <v>329</v>
      </c>
    </row>
    <row r="8" spans="1:13">
      <c r="C8" s="59" t="s">
        <v>330</v>
      </c>
      <c r="D8" s="142">
        <v>45831.551242048612</v>
      </c>
      <c r="E8" s="142"/>
      <c r="F8" s="59" t="s">
        <v>308</v>
      </c>
      <c r="G8" s="142">
        <v>45831.551199768517</v>
      </c>
      <c r="H8" s="142">
        <v>45831.552693043981</v>
      </c>
      <c r="I8" s="59" t="s">
        <v>331</v>
      </c>
      <c r="J8" s="59" t="s">
        <v>332</v>
      </c>
      <c r="K8" s="59" t="s">
        <v>324</v>
      </c>
      <c r="L8" s="59" t="s">
        <v>333</v>
      </c>
      <c r="M8" s="59" t="s">
        <v>333</v>
      </c>
    </row>
    <row r="9" spans="1:13">
      <c r="C9" s="59" t="s">
        <v>334</v>
      </c>
      <c r="D9" s="142">
        <v>45831.658542511577</v>
      </c>
      <c r="E9" s="142"/>
      <c r="F9" s="59" t="s">
        <v>308</v>
      </c>
      <c r="G9" s="142">
        <v>45831.658504317129</v>
      </c>
      <c r="H9" s="142">
        <v>45831.66210415509</v>
      </c>
      <c r="I9" s="59" t="s">
        <v>335</v>
      </c>
      <c r="J9" s="59" t="s">
        <v>336</v>
      </c>
      <c r="K9" s="59" t="s">
        <v>324</v>
      </c>
      <c r="L9" s="59" t="s">
        <v>325</v>
      </c>
      <c r="M9" s="59" t="s">
        <v>325</v>
      </c>
    </row>
    <row r="10" spans="1:13">
      <c r="C10" s="59" t="s">
        <v>337</v>
      </c>
      <c r="D10" s="142">
        <v>45831.533698506937</v>
      </c>
      <c r="E10" s="142"/>
      <c r="F10" s="59" t="s">
        <v>308</v>
      </c>
      <c r="G10" s="142">
        <v>45831.533678125001</v>
      </c>
      <c r="H10" s="142">
        <v>45831.534890474541</v>
      </c>
      <c r="I10" s="59" t="s">
        <v>338</v>
      </c>
      <c r="J10" s="59" t="s">
        <v>339</v>
      </c>
      <c r="K10" s="59" t="s">
        <v>324</v>
      </c>
      <c r="L10" s="59" t="s">
        <v>340</v>
      </c>
      <c r="M10" s="59" t="s">
        <v>340</v>
      </c>
    </row>
    <row r="11" spans="1:13">
      <c r="C11" s="59" t="s">
        <v>341</v>
      </c>
      <c r="D11" s="142">
        <v>45831.549562905093</v>
      </c>
      <c r="E11" s="142"/>
      <c r="F11" s="59" t="s">
        <v>308</v>
      </c>
      <c r="G11" s="142">
        <v>45831.549520451394</v>
      </c>
      <c r="H11" s="142">
        <v>45831.550739687496</v>
      </c>
      <c r="I11" s="59" t="s">
        <v>342</v>
      </c>
      <c r="J11" s="59" t="s">
        <v>343</v>
      </c>
      <c r="K11" s="59" t="s">
        <v>324</v>
      </c>
      <c r="L11" s="59" t="s">
        <v>344</v>
      </c>
      <c r="M11" s="59" t="s">
        <v>344</v>
      </c>
    </row>
    <row r="12" spans="1:13">
      <c r="C12" s="59" t="s">
        <v>345</v>
      </c>
      <c r="D12" s="142">
        <v>45831.547238622683</v>
      </c>
      <c r="E12" s="142"/>
      <c r="F12" s="59" t="s">
        <v>308</v>
      </c>
      <c r="G12" s="142">
        <v>45831.547212118057</v>
      </c>
      <c r="H12" s="142">
        <v>45831.549388715277</v>
      </c>
      <c r="I12" s="59" t="s">
        <v>346</v>
      </c>
      <c r="J12" s="59" t="s">
        <v>347</v>
      </c>
      <c r="K12" s="59" t="s">
        <v>324</v>
      </c>
      <c r="L12" s="59" t="s">
        <v>348</v>
      </c>
      <c r="M12" s="59" t="s">
        <v>348</v>
      </c>
    </row>
    <row r="13" spans="1:13">
      <c r="C13" s="59" t="s">
        <v>349</v>
      </c>
      <c r="D13" s="142">
        <v>45831.534569641197</v>
      </c>
      <c r="E13" s="142"/>
      <c r="F13" s="59" t="s">
        <v>308</v>
      </c>
      <c r="G13" s="142">
        <v>45831.534525150462</v>
      </c>
      <c r="H13" s="142">
        <v>45831.536246365737</v>
      </c>
      <c r="I13" s="59" t="s">
        <v>350</v>
      </c>
      <c r="J13" s="59" t="s">
        <v>351</v>
      </c>
      <c r="K13" s="59" t="s">
        <v>324</v>
      </c>
      <c r="L13" s="59" t="s">
        <v>352</v>
      </c>
      <c r="M13" s="59" t="s">
        <v>352</v>
      </c>
    </row>
    <row r="14" spans="1:13">
      <c r="C14" s="59" t="s">
        <v>353</v>
      </c>
      <c r="D14" s="142">
        <v>45831.564998391201</v>
      </c>
      <c r="E14" s="142"/>
      <c r="F14" s="59" t="s">
        <v>308</v>
      </c>
      <c r="G14" s="142">
        <v>45831.564950451393</v>
      </c>
      <c r="H14" s="142">
        <v>45831.567124641202</v>
      </c>
      <c r="I14" s="59" t="s">
        <v>354</v>
      </c>
      <c r="J14" s="59" t="s">
        <v>355</v>
      </c>
      <c r="K14" s="59" t="s">
        <v>324</v>
      </c>
      <c r="L14" s="59" t="s">
        <v>356</v>
      </c>
      <c r="M14" s="59" t="s">
        <v>356</v>
      </c>
    </row>
    <row r="15" spans="1:13">
      <c r="C15" s="59" t="s">
        <v>357</v>
      </c>
      <c r="D15" s="142">
        <v>45831.565170555557</v>
      </c>
      <c r="E15" s="142"/>
      <c r="F15" s="59" t="s">
        <v>308</v>
      </c>
      <c r="G15" s="142">
        <v>45831.565143969907</v>
      </c>
      <c r="H15" s="142">
        <v>45831.567008344908</v>
      </c>
      <c r="I15" s="59" t="s">
        <v>358</v>
      </c>
      <c r="J15" s="59" t="s">
        <v>359</v>
      </c>
      <c r="K15" s="59" t="s">
        <v>324</v>
      </c>
      <c r="L15" s="59" t="s">
        <v>360</v>
      </c>
      <c r="M15" s="59" t="s">
        <v>360</v>
      </c>
    </row>
    <row r="16" spans="1:13">
      <c r="C16" s="59" t="s">
        <v>361</v>
      </c>
      <c r="D16" s="142">
        <v>45831.537400000001</v>
      </c>
      <c r="E16" s="142"/>
      <c r="F16" s="59" t="s">
        <v>308</v>
      </c>
      <c r="G16" s="142">
        <v>45831.537358368063</v>
      </c>
      <c r="H16" s="142">
        <v>45831.539154421298</v>
      </c>
      <c r="I16" s="59" t="s">
        <v>362</v>
      </c>
      <c r="J16" s="59" t="s">
        <v>363</v>
      </c>
      <c r="K16" s="59" t="s">
        <v>324</v>
      </c>
      <c r="L16" s="59" t="s">
        <v>364</v>
      </c>
      <c r="M16" s="59" t="s">
        <v>364</v>
      </c>
    </row>
    <row r="17" spans="3:13">
      <c r="C17" s="59" t="s">
        <v>365</v>
      </c>
      <c r="D17" s="142">
        <v>45831.533958425927</v>
      </c>
      <c r="E17" s="142"/>
      <c r="F17" s="59" t="s">
        <v>308</v>
      </c>
      <c r="G17" s="142">
        <v>45831.533931215279</v>
      </c>
      <c r="H17" s="142">
        <v>45831.535816678239</v>
      </c>
      <c r="I17" s="59" t="s">
        <v>366</v>
      </c>
      <c r="J17" s="59" t="s">
        <v>367</v>
      </c>
      <c r="K17" s="59" t="s">
        <v>324</v>
      </c>
      <c r="L17" s="59" t="s">
        <v>368</v>
      </c>
      <c r="M17" s="59" t="s">
        <v>368</v>
      </c>
    </row>
    <row r="18" spans="3:13">
      <c r="C18" s="59" t="s">
        <v>369</v>
      </c>
      <c r="D18" s="142">
        <v>45831.554236458331</v>
      </c>
      <c r="E18" s="142"/>
      <c r="F18" s="59" t="s">
        <v>308</v>
      </c>
      <c r="G18" s="142">
        <v>45831.554208240741</v>
      </c>
      <c r="H18" s="142">
        <v>45831.55526241898</v>
      </c>
      <c r="I18" s="59" t="s">
        <v>370</v>
      </c>
      <c r="J18" s="59" t="s">
        <v>371</v>
      </c>
      <c r="K18" s="59" t="s">
        <v>324</v>
      </c>
      <c r="L18" s="59" t="s">
        <v>372</v>
      </c>
      <c r="M18" s="59" t="s">
        <v>372</v>
      </c>
    </row>
    <row r="19" spans="3:13">
      <c r="C19" s="59" t="s">
        <v>373</v>
      </c>
      <c r="D19" s="142">
        <v>45831.655512303238</v>
      </c>
      <c r="E19" s="142"/>
      <c r="F19" s="59" t="s">
        <v>308</v>
      </c>
      <c r="G19" s="142">
        <v>45831.655469756937</v>
      </c>
      <c r="H19" s="142">
        <v>45831.658034687498</v>
      </c>
      <c r="I19" s="59" t="s">
        <v>374</v>
      </c>
      <c r="J19" s="59" t="s">
        <v>375</v>
      </c>
      <c r="K19" s="59" t="s">
        <v>324</v>
      </c>
      <c r="L19" s="59" t="s">
        <v>376</v>
      </c>
      <c r="M19" s="59" t="s">
        <v>376</v>
      </c>
    </row>
    <row r="20" spans="3:13">
      <c r="C20" s="59" t="s">
        <v>377</v>
      </c>
      <c r="D20" s="142">
        <v>45831.563506296297</v>
      </c>
      <c r="E20" s="142"/>
      <c r="F20" s="59" t="s">
        <v>308</v>
      </c>
      <c r="G20" s="142">
        <v>45831.563465706022</v>
      </c>
      <c r="H20" s="142">
        <v>45831.564421400457</v>
      </c>
      <c r="I20" s="59" t="s">
        <v>378</v>
      </c>
      <c r="J20" s="59" t="s">
        <v>379</v>
      </c>
      <c r="K20" s="59" t="s">
        <v>324</v>
      </c>
      <c r="L20" s="59" t="s">
        <v>380</v>
      </c>
      <c r="M20" s="59" t="s">
        <v>380</v>
      </c>
    </row>
    <row r="21" spans="3:13">
      <c r="C21" s="59" t="s">
        <v>381</v>
      </c>
      <c r="D21" s="142">
        <v>45831.559670752307</v>
      </c>
      <c r="E21" s="142"/>
      <c r="F21" s="59" t="s">
        <v>308</v>
      </c>
      <c r="G21" s="142">
        <v>45831.559643819448</v>
      </c>
      <c r="H21" s="142">
        <v>45831.561072337972</v>
      </c>
      <c r="I21" s="59" t="s">
        <v>382</v>
      </c>
      <c r="J21" s="59" t="s">
        <v>383</v>
      </c>
      <c r="K21" s="59" t="s">
        <v>324</v>
      </c>
      <c r="L21" s="59" t="s">
        <v>384</v>
      </c>
      <c r="M21" s="59" t="s">
        <v>384</v>
      </c>
    </row>
    <row r="22" spans="3:13">
      <c r="C22" s="59" t="s">
        <v>385</v>
      </c>
      <c r="D22" s="142">
        <v>45831.56161203704</v>
      </c>
      <c r="E22" s="142"/>
      <c r="F22" s="59" t="s">
        <v>308</v>
      </c>
      <c r="G22" s="142">
        <v>45831.561583726849</v>
      </c>
      <c r="H22" s="142">
        <v>45831.562447430559</v>
      </c>
      <c r="I22" s="59" t="s">
        <v>386</v>
      </c>
      <c r="J22" s="59" t="s">
        <v>387</v>
      </c>
      <c r="K22" s="59" t="s">
        <v>324</v>
      </c>
      <c r="L22" s="59" t="s">
        <v>388</v>
      </c>
      <c r="M22" s="59" t="s">
        <v>388</v>
      </c>
    </row>
    <row r="23" spans="3:13">
      <c r="C23" s="59" t="s">
        <v>389</v>
      </c>
      <c r="D23" s="142">
        <v>45831.549944745369</v>
      </c>
      <c r="E23" s="142"/>
      <c r="F23" s="59" t="s">
        <v>308</v>
      </c>
      <c r="G23" s="142">
        <v>45831.549922500002</v>
      </c>
      <c r="H23" s="142">
        <v>45831.550944918978</v>
      </c>
      <c r="I23" s="59" t="s">
        <v>390</v>
      </c>
      <c r="J23" s="59" t="s">
        <v>391</v>
      </c>
      <c r="K23" s="59" t="s">
        <v>324</v>
      </c>
      <c r="L23" s="59" t="s">
        <v>392</v>
      </c>
      <c r="M23" s="59" t="s">
        <v>392</v>
      </c>
    </row>
    <row r="24" spans="3:13">
      <c r="C24" s="59" t="s">
        <v>393</v>
      </c>
      <c r="D24" s="142">
        <v>45831.53854199074</v>
      </c>
      <c r="E24" s="142"/>
      <c r="F24" s="59" t="s">
        <v>308</v>
      </c>
      <c r="G24" s="142">
        <v>45831.538518414352</v>
      </c>
      <c r="H24" s="142">
        <v>45831.539374363427</v>
      </c>
      <c r="I24" s="59" t="s">
        <v>394</v>
      </c>
      <c r="J24" s="59" t="s">
        <v>395</v>
      </c>
      <c r="K24" s="59" t="s">
        <v>324</v>
      </c>
      <c r="L24" s="59" t="s">
        <v>396</v>
      </c>
      <c r="M24" s="59" t="s">
        <v>396</v>
      </c>
    </row>
    <row r="25" spans="3:13">
      <c r="C25" s="59" t="s">
        <v>397</v>
      </c>
      <c r="D25" s="142">
        <v>45831.540282650472</v>
      </c>
      <c r="E25" s="142"/>
      <c r="F25" s="59" t="s">
        <v>308</v>
      </c>
      <c r="G25" s="142">
        <v>45831.540260925933</v>
      </c>
      <c r="H25" s="142">
        <v>45831.541525879627</v>
      </c>
      <c r="I25" s="59" t="s">
        <v>398</v>
      </c>
      <c r="J25" s="59" t="s">
        <v>399</v>
      </c>
      <c r="K25" s="59" t="s">
        <v>324</v>
      </c>
      <c r="L25" s="59" t="s">
        <v>400</v>
      </c>
      <c r="M25" s="59" t="s">
        <v>400</v>
      </c>
    </row>
    <row r="26" spans="3:13">
      <c r="C26" s="59" t="s">
        <v>401</v>
      </c>
      <c r="D26" s="142">
        <v>45831.658347152777</v>
      </c>
      <c r="E26" s="142"/>
      <c r="F26" s="59" t="s">
        <v>308</v>
      </c>
      <c r="G26" s="142">
        <v>45831.658320034723</v>
      </c>
      <c r="H26" s="142">
        <v>45831.662245902779</v>
      </c>
      <c r="I26" s="59" t="s">
        <v>402</v>
      </c>
      <c r="J26" s="59" t="s">
        <v>403</v>
      </c>
      <c r="K26" s="59" t="s">
        <v>324</v>
      </c>
      <c r="L26" s="59" t="s">
        <v>404</v>
      </c>
      <c r="M26" s="59" t="s">
        <v>404</v>
      </c>
    </row>
    <row r="27" spans="3:13">
      <c r="C27" s="59" t="s">
        <v>405</v>
      </c>
      <c r="D27" s="142">
        <v>45831.553165347221</v>
      </c>
      <c r="E27" s="142"/>
      <c r="F27" s="59" t="s">
        <v>308</v>
      </c>
      <c r="G27" s="142">
        <v>45831.553141689823</v>
      </c>
      <c r="H27" s="142">
        <v>45831.554047164347</v>
      </c>
      <c r="I27" s="59" t="s">
        <v>406</v>
      </c>
      <c r="J27" s="59" t="s">
        <v>407</v>
      </c>
      <c r="K27" s="59" t="s">
        <v>324</v>
      </c>
      <c r="L27" s="59" t="s">
        <v>408</v>
      </c>
      <c r="M27" s="59" t="s">
        <v>408</v>
      </c>
    </row>
    <row r="28" spans="3:13">
      <c r="C28" s="59" t="s">
        <v>409</v>
      </c>
      <c r="D28" s="142">
        <v>45831.56272962963</v>
      </c>
      <c r="E28" s="142"/>
      <c r="F28" s="59" t="s">
        <v>308</v>
      </c>
      <c r="G28" s="142">
        <v>45831.562702488423</v>
      </c>
      <c r="H28" s="142">
        <v>45831.563788726853</v>
      </c>
      <c r="I28" s="59" t="s">
        <v>410</v>
      </c>
      <c r="J28" s="59" t="s">
        <v>411</v>
      </c>
      <c r="K28" s="59" t="s">
        <v>324</v>
      </c>
      <c r="L28" s="59" t="s">
        <v>412</v>
      </c>
      <c r="M28" s="59" t="s">
        <v>412</v>
      </c>
    </row>
    <row r="29" spans="3:13">
      <c r="C29" s="59" t="s">
        <v>413</v>
      </c>
      <c r="D29" s="142">
        <v>45831.547415694447</v>
      </c>
      <c r="E29" s="142"/>
      <c r="F29" s="59" t="s">
        <v>308</v>
      </c>
      <c r="G29" s="142">
        <v>45831.547375844908</v>
      </c>
      <c r="H29" s="142">
        <v>45831.54868832176</v>
      </c>
      <c r="I29" s="59" t="s">
        <v>414</v>
      </c>
      <c r="J29" s="59" t="s">
        <v>415</v>
      </c>
      <c r="K29" s="59" t="s">
        <v>324</v>
      </c>
      <c r="L29" s="59" t="s">
        <v>416</v>
      </c>
      <c r="M29" s="59" t="s">
        <v>416</v>
      </c>
    </row>
    <row r="30" spans="3:13">
      <c r="C30" s="59" t="s">
        <v>417</v>
      </c>
      <c r="D30" s="142">
        <v>45831.629909872689</v>
      </c>
      <c r="E30" s="142"/>
      <c r="F30" s="59" t="s">
        <v>308</v>
      </c>
      <c r="G30" s="142">
        <v>45831.629884907408</v>
      </c>
      <c r="H30" s="142">
        <v>45831.63954423611</v>
      </c>
      <c r="I30" s="59" t="s">
        <v>418</v>
      </c>
      <c r="J30" s="59" t="s">
        <v>419</v>
      </c>
      <c r="K30" s="59" t="s">
        <v>324</v>
      </c>
      <c r="L30" s="59" t="s">
        <v>325</v>
      </c>
      <c r="M30" s="59" t="s">
        <v>325</v>
      </c>
    </row>
    <row r="31" spans="3:13">
      <c r="C31" s="59" t="s">
        <v>420</v>
      </c>
      <c r="D31" s="142">
        <v>45831.55175150463</v>
      </c>
      <c r="E31" s="142"/>
      <c r="F31" s="59" t="s">
        <v>308</v>
      </c>
      <c r="G31" s="142">
        <v>45831.551726157413</v>
      </c>
      <c r="H31" s="142">
        <v>45831.552742430547</v>
      </c>
      <c r="I31" s="59" t="s">
        <v>421</v>
      </c>
      <c r="J31" s="59" t="s">
        <v>422</v>
      </c>
      <c r="K31" s="59" t="s">
        <v>324</v>
      </c>
      <c r="L31" s="59" t="s">
        <v>423</v>
      </c>
      <c r="M31" s="59" t="s">
        <v>423</v>
      </c>
    </row>
    <row r="32" spans="3:13">
      <c r="C32" s="59" t="s">
        <v>424</v>
      </c>
      <c r="D32" s="142">
        <v>45831.641998402767</v>
      </c>
      <c r="E32" s="142"/>
      <c r="F32" s="59" t="s">
        <v>308</v>
      </c>
      <c r="G32" s="142">
        <v>45831.641978807871</v>
      </c>
      <c r="H32" s="142">
        <v>45831.649928738429</v>
      </c>
      <c r="I32" s="59" t="s">
        <v>425</v>
      </c>
      <c r="J32" s="59" t="s">
        <v>426</v>
      </c>
      <c r="K32" s="59" t="s">
        <v>324</v>
      </c>
      <c r="L32" s="59" t="s">
        <v>325</v>
      </c>
      <c r="M32" s="59" t="s">
        <v>325</v>
      </c>
    </row>
    <row r="33" spans="3:13">
      <c r="C33" s="59" t="s">
        <v>427</v>
      </c>
      <c r="D33" s="142">
        <v>45831.553311967589</v>
      </c>
      <c r="E33" s="142"/>
      <c r="F33" s="59" t="s">
        <v>308</v>
      </c>
      <c r="G33" s="142">
        <v>45831.553272152778</v>
      </c>
      <c r="H33" s="142">
        <v>45831.55453804398</v>
      </c>
      <c r="I33" s="59" t="s">
        <v>428</v>
      </c>
      <c r="J33" s="59" t="s">
        <v>429</v>
      </c>
      <c r="K33" s="59" t="s">
        <v>324</v>
      </c>
      <c r="L33" s="59" t="s">
        <v>430</v>
      </c>
      <c r="M33" s="59" t="s">
        <v>430</v>
      </c>
    </row>
    <row r="34" spans="3:13">
      <c r="C34" s="59" t="s">
        <v>431</v>
      </c>
      <c r="D34" s="142">
        <v>45831.536404814811</v>
      </c>
      <c r="E34" s="142"/>
      <c r="F34" s="59" t="s">
        <v>308</v>
      </c>
      <c r="G34" s="142">
        <v>45831.536378136567</v>
      </c>
      <c r="H34" s="142">
        <v>45831.54020221065</v>
      </c>
      <c r="I34" s="59" t="s">
        <v>432</v>
      </c>
      <c r="J34" s="59" t="s">
        <v>433</v>
      </c>
      <c r="K34" s="59" t="s">
        <v>324</v>
      </c>
      <c r="L34" s="59" t="s">
        <v>434</v>
      </c>
      <c r="M34" s="59" t="s">
        <v>434</v>
      </c>
    </row>
    <row r="35" spans="3:13">
      <c r="C35" s="59" t="s">
        <v>435</v>
      </c>
      <c r="D35" s="142">
        <v>45831.632605879633</v>
      </c>
      <c r="E35" s="142"/>
      <c r="F35" s="59" t="s">
        <v>308</v>
      </c>
      <c r="G35" s="142">
        <v>45831.632579675927</v>
      </c>
      <c r="H35" s="142">
        <v>45831.640526944437</v>
      </c>
      <c r="I35" s="59" t="s">
        <v>436</v>
      </c>
      <c r="J35" s="59" t="s">
        <v>437</v>
      </c>
      <c r="K35" s="59" t="s">
        <v>324</v>
      </c>
      <c r="L35" s="59" t="s">
        <v>404</v>
      </c>
      <c r="M35" s="59" t="s">
        <v>404</v>
      </c>
    </row>
    <row r="36" spans="3:13">
      <c r="C36" s="59" t="s">
        <v>438</v>
      </c>
      <c r="D36" s="142">
        <v>45831.552304652767</v>
      </c>
      <c r="E36" s="142"/>
      <c r="F36" s="59" t="s">
        <v>308</v>
      </c>
      <c r="G36" s="142">
        <v>45831.552277870367</v>
      </c>
      <c r="H36" s="142">
        <v>45831.553954629628</v>
      </c>
      <c r="I36" s="59" t="s">
        <v>439</v>
      </c>
      <c r="J36" s="59" t="s">
        <v>440</v>
      </c>
      <c r="K36" s="59" t="s">
        <v>324</v>
      </c>
      <c r="L36" s="59" t="s">
        <v>441</v>
      </c>
      <c r="M36" s="59" t="s">
        <v>441</v>
      </c>
    </row>
    <row r="37" spans="3:13">
      <c r="C37" s="59" t="s">
        <v>442</v>
      </c>
      <c r="D37" s="142">
        <v>45831.642136620372</v>
      </c>
      <c r="E37" s="142"/>
      <c r="F37" s="59" t="s">
        <v>308</v>
      </c>
      <c r="G37" s="142">
        <v>45831.642103090278</v>
      </c>
      <c r="H37" s="142">
        <v>45831.651223645837</v>
      </c>
      <c r="I37" s="59" t="s">
        <v>443</v>
      </c>
      <c r="J37" s="59" t="s">
        <v>444</v>
      </c>
      <c r="K37" s="59" t="s">
        <v>324</v>
      </c>
      <c r="L37" s="59" t="s">
        <v>376</v>
      </c>
      <c r="M37" s="59" t="s">
        <v>376</v>
      </c>
    </row>
    <row r="38" spans="3:13">
      <c r="C38" s="59" t="s">
        <v>445</v>
      </c>
      <c r="D38" s="142">
        <v>45831.561587592587</v>
      </c>
      <c r="E38" s="142"/>
      <c r="F38" s="59" t="s">
        <v>308</v>
      </c>
      <c r="G38" s="142">
        <v>45831.56154855324</v>
      </c>
      <c r="H38" s="142">
        <v>45831.563006574077</v>
      </c>
      <c r="I38" s="59" t="s">
        <v>446</v>
      </c>
      <c r="J38" s="59" t="s">
        <v>447</v>
      </c>
      <c r="K38" s="59" t="s">
        <v>324</v>
      </c>
      <c r="L38" s="59" t="s">
        <v>448</v>
      </c>
      <c r="M38" s="59" t="s">
        <v>448</v>
      </c>
    </row>
    <row r="39" spans="3:13">
      <c r="C39" s="59" t="s">
        <v>449</v>
      </c>
      <c r="D39" s="142">
        <v>45831.662622731477</v>
      </c>
      <c r="E39" s="142"/>
      <c r="F39" s="59" t="s">
        <v>308</v>
      </c>
      <c r="G39" s="142">
        <v>45831.662585439823</v>
      </c>
      <c r="H39" s="142">
        <v>45831.666252141207</v>
      </c>
      <c r="I39" s="59" t="s">
        <v>450</v>
      </c>
      <c r="J39" s="59" t="s">
        <v>451</v>
      </c>
      <c r="K39" s="59" t="s">
        <v>324</v>
      </c>
      <c r="L39" s="59" t="s">
        <v>376</v>
      </c>
      <c r="M39" s="59" t="s">
        <v>376</v>
      </c>
    </row>
    <row r="40" spans="3:13">
      <c r="C40" s="59" t="s">
        <v>452</v>
      </c>
      <c r="D40" s="142">
        <v>45831.63009421296</v>
      </c>
      <c r="E40" s="142"/>
      <c r="F40" s="59" t="s">
        <v>308</v>
      </c>
      <c r="G40" s="142">
        <v>45831.63004207176</v>
      </c>
      <c r="H40" s="142">
        <v>45831.640111689812</v>
      </c>
      <c r="I40" s="59" t="s">
        <v>453</v>
      </c>
      <c r="J40" s="59" t="s">
        <v>454</v>
      </c>
      <c r="K40" s="59" t="s">
        <v>324</v>
      </c>
      <c r="L40" s="59" t="s">
        <v>376</v>
      </c>
      <c r="M40" s="59" t="s">
        <v>376</v>
      </c>
    </row>
    <row r="41" spans="3:13">
      <c r="C41" s="59" t="s">
        <v>455</v>
      </c>
      <c r="D41" s="142">
        <v>45831.641982280089</v>
      </c>
      <c r="E41" s="142"/>
      <c r="F41" s="59" t="s">
        <v>308</v>
      </c>
      <c r="G41" s="142">
        <v>45831.641954189807</v>
      </c>
      <c r="H41" s="142">
        <v>45831.65541324074</v>
      </c>
      <c r="I41" s="59" t="s">
        <v>456</v>
      </c>
      <c r="J41" s="59" t="s">
        <v>457</v>
      </c>
      <c r="K41" s="59" t="s">
        <v>324</v>
      </c>
      <c r="L41" s="59" t="s">
        <v>404</v>
      </c>
      <c r="M41" s="59" t="s">
        <v>404</v>
      </c>
    </row>
    <row r="42" spans="3:13">
      <c r="C42" s="59" t="s">
        <v>458</v>
      </c>
      <c r="D42" s="142">
        <v>45831.540172372683</v>
      </c>
      <c r="E42" s="142"/>
      <c r="F42" s="59" t="s">
        <v>308</v>
      </c>
      <c r="G42" s="142">
        <v>45831.540126655091</v>
      </c>
      <c r="H42" s="142">
        <v>45831.540830057871</v>
      </c>
      <c r="I42" s="59" t="s">
        <v>459</v>
      </c>
      <c r="J42" s="59" t="s">
        <v>460</v>
      </c>
      <c r="K42" s="59" t="s">
        <v>324</v>
      </c>
      <c r="L42" s="59" t="s">
        <v>461</v>
      </c>
      <c r="M42" s="59" t="s">
        <v>461</v>
      </c>
    </row>
    <row r="43" spans="3:13">
      <c r="C43" s="59" t="s">
        <v>462</v>
      </c>
      <c r="D43" s="142">
        <v>45831.559205069447</v>
      </c>
      <c r="E43" s="142"/>
      <c r="F43" s="59" t="s">
        <v>308</v>
      </c>
      <c r="G43" s="142">
        <v>45831.559167002313</v>
      </c>
      <c r="H43" s="142">
        <v>45831.560787187504</v>
      </c>
      <c r="I43" s="59" t="s">
        <v>463</v>
      </c>
      <c r="J43" s="59" t="s">
        <v>464</v>
      </c>
      <c r="K43" s="59" t="s">
        <v>324</v>
      </c>
      <c r="L43" s="59" t="s">
        <v>465</v>
      </c>
      <c r="M43" s="59" t="s">
        <v>465</v>
      </c>
    </row>
    <row r="44" spans="3:13">
      <c r="C44" s="59" t="s">
        <v>466</v>
      </c>
      <c r="D44" s="142">
        <v>45831.566729687504</v>
      </c>
      <c r="E44" s="142"/>
      <c r="F44" s="59" t="s">
        <v>308</v>
      </c>
      <c r="G44" s="142">
        <v>45831.566706331017</v>
      </c>
      <c r="H44" s="142">
        <v>45831.567618472232</v>
      </c>
      <c r="I44" s="59" t="s">
        <v>467</v>
      </c>
      <c r="J44" s="59" t="s">
        <v>468</v>
      </c>
      <c r="K44" s="59" t="s">
        <v>324</v>
      </c>
      <c r="L44" s="59" t="s">
        <v>469</v>
      </c>
      <c r="M44" s="59" t="s">
        <v>469</v>
      </c>
    </row>
    <row r="45" spans="3:13">
      <c r="C45" s="59" t="s">
        <v>470</v>
      </c>
      <c r="D45" s="142">
        <v>45831.543131979168</v>
      </c>
      <c r="E45" s="142"/>
      <c r="F45" s="59" t="s">
        <v>308</v>
      </c>
      <c r="G45" s="142">
        <v>45831.54310707176</v>
      </c>
      <c r="H45" s="142">
        <v>45831.544823703713</v>
      </c>
      <c r="I45" s="59" t="s">
        <v>471</v>
      </c>
      <c r="J45" s="59" t="s">
        <v>472</v>
      </c>
      <c r="K45" s="59" t="s">
        <v>324</v>
      </c>
      <c r="L45" s="59" t="s">
        <v>473</v>
      </c>
      <c r="M45" s="59" t="s">
        <v>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GIS_Data</vt:lpstr>
      <vt:lpstr>Audit Sheet</vt:lpstr>
      <vt:lpstr>Mandatory Audit Snap</vt:lpstr>
      <vt:lpstr>SCFT Site Details</vt:lpstr>
      <vt:lpstr>LTE KPI</vt:lpstr>
      <vt:lpstr>PLOT</vt:lpstr>
      <vt:lpstr>VoLTE KPI</vt:lpstr>
      <vt:lpstr>VoLTE Plots</vt:lpstr>
      <vt:lpstr>CA Test</vt:lpstr>
      <vt:lpstr>CA Throughput DL</vt:lpstr>
      <vt:lpstr>Log list</vt:lpstr>
      <vt:lpstr>Justification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AZENQOS.com Server generated report - azq_report_gen version: 2.46</dc:title>
  <dc:creator>openpyxl</dc:creator>
  <dc:description>Report gen URL: http://ndo0.azenqos.com/live/azqgen?p0=cd%20../azq_report_gen%20%26%26%20python%20azq_report_gen.py%20--sqlite_db_file%20%22PG_AZM_DB_MERGE%22%20--pg_host%20azq_pg%20--pg_port%205432%20--template_xlsx%20%22https://docs.google.com/spreadsheets/d/1UzWYykGa6RPtjtL-X5CgarO6kDtoW0-RbkJcE5aZsX4/edit?usp=sharing%22%20--theme_file%20%22/host_shared_dir/resource/account_file/theme/332/00000000_4G_SCFT_NEW_THEME.xml%22%20--LTE_cell%20%22https://docs.google.com/spreadsheets/d/1haeiiRt8jUpkzPXhOqaBWi0YG_7nEkD8Oq5upox8N78/edit?usp=sharing%22%20--grid_file%20%22/host_shared_dir/resource/account_file/grid/332/XXHRSOUTH_200.zip%22%20--grid_label%20%22200M%22%20%20--map_plot_option%20%22/host_shared_dir/resource/account_file/plot/332/Whiteplot.txt%22%20--output_xlsx%20%22/host_shared_dir/tmp_gen/combine_output/combine_892deff2-d158-11f8-19f9-6bee3917cce6/JNPR79_L2100_SCFT.xlsx%22%20--pg_log_hash_list%20%22/host_shared_dir/tmp_gen/combine_AB3513123131997702402_log_hash_list.txt%22&amp;on_success=%3Ciframe%20style=%22display:none%22%20src=%22/combine_output/combine_892deff2-d158-11f8-19f9-6bee3917cce6/JNPR79_L2100_SCFT.xlsx%22%3E%3C/iframe%3E%3Ch3%20style=%22color:blue%22%3EIf%20the%20download%20does%20not%20start%20automatically,%20please%20%3Ca%20href=%22/combine_output/combine_892deff2-d158-11f8-19f9-6bee3917cce6/JNPR79_L2100_SCFT.xlsx%22%3Eclick%20here%3C/a%3E%20to%20access%20the%20download%20URL%20directly.%3C/h3%3E&amp;cmd_file=/host_shared_dir/tmp_gen/cmd_file_1997702402.txt&amp;auth=1997702402</dc:description>
  <cp:lastModifiedBy>davinder Singh</cp:lastModifiedBy>
  <dcterms:created xsi:type="dcterms:W3CDTF">2025-06-24T10:56:05Z</dcterms:created>
  <dcterms:modified xsi:type="dcterms:W3CDTF">2025-08-31T06:39:45Z</dcterms:modified>
</cp:coreProperties>
</file>