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MSBA\Marketing Analytics II\Data Briefing\"/>
    </mc:Choice>
  </mc:AlternateContent>
  <bookViews>
    <workbookView xWindow="0" yWindow="0" windowWidth="23040" windowHeight="9384" firstSheet="4" activeTab="6"/>
  </bookViews>
  <sheets>
    <sheet name="Variable info" sheetId="1" r:id="rId1"/>
    <sheet name="Sex" sheetId="2" r:id="rId2"/>
    <sheet name="Race" sheetId="3" r:id="rId3"/>
    <sheet name="Parental Education" sheetId="4" r:id="rId4"/>
    <sheet name="Student expectation" sheetId="5" r:id="rId5"/>
    <sheet name="Parental expectation" sheetId="6" r:id="rId6"/>
    <sheet name="Diff (parental - student expec)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7" l="1"/>
  <c r="C21" i="7"/>
  <c r="C20" i="7"/>
  <c r="C19" i="7"/>
  <c r="C18" i="7"/>
  <c r="C17" i="7"/>
  <c r="C16" i="7"/>
  <c r="D15" i="7"/>
  <c r="E15" i="7"/>
  <c r="F15" i="7"/>
  <c r="G15" i="7"/>
  <c r="H15" i="7"/>
  <c r="I15" i="7"/>
  <c r="C15" i="7"/>
  <c r="G7" i="7"/>
  <c r="C7" i="7"/>
  <c r="D7" i="7"/>
  <c r="E7" i="7"/>
  <c r="F7" i="7"/>
  <c r="H7" i="7"/>
  <c r="B7" i="7"/>
  <c r="C6" i="7"/>
  <c r="D6" i="7"/>
  <c r="E6" i="7"/>
  <c r="F6" i="7"/>
  <c r="G6" i="7"/>
  <c r="H6" i="7"/>
  <c r="I6" i="7"/>
  <c r="B6" i="7"/>
  <c r="I3" i="7"/>
  <c r="C3" i="7"/>
  <c r="D3" i="7"/>
  <c r="E3" i="7"/>
  <c r="F3" i="7"/>
  <c r="G3" i="7"/>
  <c r="H3" i="7"/>
  <c r="B3" i="7"/>
  <c r="C6" i="5"/>
  <c r="D6" i="5"/>
  <c r="E6" i="5"/>
  <c r="F6" i="5"/>
  <c r="G6" i="5"/>
  <c r="H6" i="5"/>
  <c r="B6" i="5"/>
  <c r="C5" i="5"/>
  <c r="C6" i="6"/>
  <c r="D6" i="6"/>
  <c r="E6" i="6"/>
  <c r="F6" i="6"/>
  <c r="G6" i="6"/>
  <c r="H6" i="6"/>
  <c r="J6" i="6"/>
  <c r="B6" i="6"/>
  <c r="C5" i="6"/>
  <c r="C4" i="6"/>
  <c r="D4" i="6"/>
  <c r="E4" i="6"/>
  <c r="F4" i="6"/>
  <c r="G4" i="6"/>
  <c r="H4" i="6"/>
  <c r="I4" i="6"/>
  <c r="J4" i="6"/>
  <c r="B4" i="6"/>
  <c r="B5" i="6"/>
  <c r="E3" i="6"/>
  <c r="F3" i="6"/>
  <c r="G3" i="6"/>
  <c r="H3" i="6"/>
  <c r="C4" i="5"/>
  <c r="D4" i="5"/>
  <c r="E4" i="5"/>
  <c r="F4" i="5"/>
  <c r="G4" i="5"/>
  <c r="H4" i="5"/>
  <c r="I4" i="5"/>
  <c r="B4" i="5"/>
  <c r="B5" i="5"/>
  <c r="H3" i="5"/>
  <c r="G3" i="5"/>
  <c r="F3" i="5"/>
  <c r="E3" i="5"/>
</calcChain>
</file>

<file path=xl/sharedStrings.xml><?xml version="1.0" encoding="utf-8"?>
<sst xmlns="http://schemas.openxmlformats.org/spreadsheetml/2006/main" count="96" uniqueCount="46">
  <si>
    <t>23503 observations 8 varibales</t>
  </si>
  <si>
    <t>Variable 1</t>
  </si>
  <si>
    <t>Variable 2</t>
  </si>
  <si>
    <t>Variable 3</t>
  </si>
  <si>
    <t>Variable 4</t>
  </si>
  <si>
    <t>Variable 5</t>
  </si>
  <si>
    <t>Variable 6</t>
  </si>
  <si>
    <t>Variable 7</t>
  </si>
  <si>
    <t>Variable 8</t>
  </si>
  <si>
    <t>Student ID</t>
  </si>
  <si>
    <t>SchoolID</t>
  </si>
  <si>
    <t>Socioeconomic control</t>
  </si>
  <si>
    <t>student expectation</t>
  </si>
  <si>
    <t>parent expectation</t>
  </si>
  <si>
    <t>parent education</t>
  </si>
  <si>
    <t>Race</t>
  </si>
  <si>
    <t>Sex</t>
  </si>
  <si>
    <t>Missing</t>
  </si>
  <si>
    <t>Male</t>
  </si>
  <si>
    <t>Female</t>
  </si>
  <si>
    <t>Indicator</t>
  </si>
  <si>
    <t># Observations</t>
  </si>
  <si>
    <t>Percent</t>
  </si>
  <si>
    <t>Black</t>
  </si>
  <si>
    <t>Asian</t>
  </si>
  <si>
    <t>Amer. Indian/Alaska Native</t>
  </si>
  <si>
    <t>Hispanic(no race specified)</t>
  </si>
  <si>
    <t>Hispanic (race specified)</t>
  </si>
  <si>
    <t>&gt;1 race</t>
  </si>
  <si>
    <t>Native Hawaiin</t>
  </si>
  <si>
    <t>white</t>
  </si>
  <si>
    <t>Non-Response</t>
  </si>
  <si>
    <t>Less than high school</t>
  </si>
  <si>
    <t>High school diploma or GED</t>
  </si>
  <si>
    <t>Associates</t>
  </si>
  <si>
    <t>Bachelors</t>
  </si>
  <si>
    <t>Master's</t>
  </si>
  <si>
    <t>Ph.D/Law/etc</t>
  </si>
  <si>
    <t>Don’t know</t>
  </si>
  <si>
    <t>Total</t>
  </si>
  <si>
    <t>% of respondents only</t>
  </si>
  <si>
    <t>Note: negatives mean more students chose this category than parents</t>
  </si>
  <si>
    <t>Non-response</t>
  </si>
  <si>
    <t>% DIFF</t>
  </si>
  <si>
    <t>% diff of respondents only</t>
  </si>
  <si>
    <t>Conlusion: in general, students were more uncertain about their outcome of success, parents responded less, and a greater proportion of parents believed their child would get a bachelor's degree than children believed themselves to get a bachelors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</si>
</sst>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difference between parent and child expectations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'Diff (parental - student expec)'!$B$15:$B$22</c:f>
              <c:strCache>
                <c:ptCount val="8"/>
                <c:pt idx="0">
                  <c:v>Don’t know</c:v>
                </c:pt>
                <c:pt idx="1">
                  <c:v>Less than high school</c:v>
                </c:pt>
                <c:pt idx="2">
                  <c:v>High school diploma or GED</c:v>
                </c:pt>
                <c:pt idx="3">
                  <c:v>Associates</c:v>
                </c:pt>
                <c:pt idx="4">
                  <c:v>Bachelors</c:v>
                </c:pt>
                <c:pt idx="5">
                  <c:v>Master's</c:v>
                </c:pt>
                <c:pt idx="6">
                  <c:v>Ph.D/Law/etc</c:v>
                </c:pt>
                <c:pt idx="7">
                  <c:v>Non-response</c:v>
                </c:pt>
              </c:strCache>
            </c:strRef>
          </c:cat>
          <c:val>
            <c:numRef>
              <c:f>'Diff (parental - student expec)'!$C$15:$C$22</c:f>
              <c:numCache>
                <c:formatCode>0.00%</c:formatCode>
                <c:ptCount val="8"/>
                <c:pt idx="0">
                  <c:v>-0.11320587799610109</c:v>
                </c:pt>
                <c:pt idx="1">
                  <c:v>-1.0607278175486816E-3</c:v>
                </c:pt>
                <c:pt idx="2">
                  <c:v>-4.5112765413619846E-2</c:v>
                </c:pt>
                <c:pt idx="3">
                  <c:v>1.8040272857247817E-2</c:v>
                </c:pt>
                <c:pt idx="4">
                  <c:v>0.1340831361010256</c:v>
                </c:pt>
                <c:pt idx="5">
                  <c:v>-5.8964360051994569E-3</c:v>
                </c:pt>
                <c:pt idx="6">
                  <c:v>1.1246274852704102E-2</c:v>
                </c:pt>
                <c:pt idx="7">
                  <c:v>0.19810236991022423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9472016"/>
        <c:axId val="459472408"/>
      </c:barChart>
      <c:catAx>
        <c:axId val="45947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Expectation of educational attainment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2408"/>
        <c:crosses val="autoZero"/>
        <c:auto val="1"/>
        <c:lblAlgn val="ctr"/>
        <c:lblOffset val="100"/>
        <c:noMultiLvlLbl val="0"/>
      </c:catAx>
      <c:valAx>
        <c:axId val="45947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(parent v child expectation)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7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16934</xdr:colOff>
      <xdr:row>10</xdr:row>
      <xdr:rowOff>158326</xdr:rowOff>
    </xdr:from>
    <xdr:to>
      <xdr:col>13</xdr:col>
      <xdr:colOff>8467</xdr:colOff>
      <xdr:row>33</xdr:row>
      <xdr:rowOff>142238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21" sqref="E21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</v>
      </c>
      <c r="B2" t="s">
        <v>9</v>
      </c>
    </row>
    <row r="3" spans="1:2" x14ac:dyDescent="0.3">
      <c r="A3" t="s">
        <v>2</v>
      </c>
      <c r="B3" t="s">
        <v>10</v>
      </c>
    </row>
    <row r="4" spans="1:2" x14ac:dyDescent="0.3">
      <c r="A4" t="s">
        <v>3</v>
      </c>
      <c r="B4" t="s">
        <v>16</v>
      </c>
    </row>
    <row r="5" spans="1:2" x14ac:dyDescent="0.3">
      <c r="A5" t="s">
        <v>4</v>
      </c>
      <c r="B5" t="s">
        <v>15</v>
      </c>
    </row>
    <row r="6" spans="1:2" x14ac:dyDescent="0.3">
      <c r="A6" t="s">
        <v>5</v>
      </c>
      <c r="B6" t="s">
        <v>14</v>
      </c>
    </row>
    <row r="7" spans="1:2" x14ac:dyDescent="0.3">
      <c r="A7" t="s">
        <v>6</v>
      </c>
      <c r="B7" t="s">
        <v>11</v>
      </c>
    </row>
    <row r="8" spans="1:2" x14ac:dyDescent="0.3">
      <c r="A8" t="s">
        <v>7</v>
      </c>
      <c r="B8" t="s">
        <v>12</v>
      </c>
    </row>
    <row r="9" spans="1:2" x14ac:dyDescent="0.3">
      <c r="A9" t="s">
        <v>8</v>
      </c>
      <c r="B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defaultRowHeight="14.4" x14ac:dyDescent="0.3"/>
  <cols>
    <col min="1" max="1" width="13.21875" bestFit="1" customWidth="1"/>
  </cols>
  <sheetData>
    <row r="1" spans="1:4" x14ac:dyDescent="0.3">
      <c r="B1" t="s">
        <v>17</v>
      </c>
      <c r="C1" t="s">
        <v>18</v>
      </c>
      <c r="D1" t="s">
        <v>19</v>
      </c>
    </row>
    <row r="2" spans="1:4" x14ac:dyDescent="0.3">
      <c r="A2" t="s">
        <v>20</v>
      </c>
      <c r="B2">
        <v>-9</v>
      </c>
      <c r="C2">
        <v>1</v>
      </c>
      <c r="D2">
        <v>2</v>
      </c>
    </row>
    <row r="3" spans="1:4" x14ac:dyDescent="0.3">
      <c r="A3" t="s">
        <v>21</v>
      </c>
      <c r="B3">
        <v>6</v>
      </c>
      <c r="C3" s="1">
        <v>11973</v>
      </c>
      <c r="D3">
        <v>11524</v>
      </c>
    </row>
    <row r="4" spans="1:4" x14ac:dyDescent="0.3">
      <c r="A4" t="s">
        <v>22</v>
      </c>
      <c r="B4" s="2">
        <v>0.03</v>
      </c>
      <c r="C4" s="2">
        <v>0.50939999999999996</v>
      </c>
      <c r="D4" s="2">
        <v>0.49030000000000001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sqref="A1:F4"/>
    </sheetView>
  </sheetViews>
  <sheetFormatPr defaultRowHeight="14.4" x14ac:dyDescent="0.3"/>
  <cols>
    <col min="1" max="1" width="13.21875" bestFit="1" customWidth="1"/>
    <col min="3" max="3" width="23.6640625" customWidth="1"/>
    <col min="4" max="4" width="7" bestFit="1" customWidth="1"/>
    <col min="6" max="6" width="23" bestFit="1" customWidth="1"/>
    <col min="7" max="7" width="20.77734375" bestFit="1" customWidth="1"/>
    <col min="9" max="9" width="13.44140625" bestFit="1" customWidth="1"/>
  </cols>
  <sheetData>
    <row r="1" spans="1:10" x14ac:dyDescent="0.3">
      <c r="B1" t="s">
        <v>17</v>
      </c>
      <c r="C1" t="s">
        <v>25</v>
      </c>
      <c r="D1" t="s">
        <v>24</v>
      </c>
      <c r="E1" t="s">
        <v>23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</row>
    <row r="2" spans="1:10" x14ac:dyDescent="0.3">
      <c r="A2" t="s">
        <v>20</v>
      </c>
      <c r="B2">
        <v>-9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</row>
    <row r="3" spans="1:10" x14ac:dyDescent="0.3">
      <c r="A3" t="s">
        <v>21</v>
      </c>
      <c r="B3">
        <v>1006</v>
      </c>
      <c r="C3" s="1">
        <v>165</v>
      </c>
      <c r="D3">
        <v>1952</v>
      </c>
      <c r="E3">
        <v>2450</v>
      </c>
      <c r="F3">
        <v>422</v>
      </c>
      <c r="G3">
        <v>3375</v>
      </c>
      <c r="H3">
        <v>1941</v>
      </c>
      <c r="I3">
        <v>110</v>
      </c>
      <c r="J3">
        <v>12082</v>
      </c>
    </row>
    <row r="4" spans="1:10" x14ac:dyDescent="0.3">
      <c r="A4" t="s">
        <v>22</v>
      </c>
      <c r="B4" s="2">
        <v>4.2799999999999998E-2</v>
      </c>
      <c r="C4" s="2">
        <v>7.0000000000000001E-3</v>
      </c>
      <c r="D4" s="2">
        <v>8.3099999999999993E-2</v>
      </c>
      <c r="E4" s="2">
        <v>0.1042</v>
      </c>
      <c r="F4" s="2">
        <v>1.7999999999999999E-2</v>
      </c>
      <c r="G4" s="2">
        <v>0.14360000000000001</v>
      </c>
      <c r="H4" s="2">
        <v>8.2600000000000007E-2</v>
      </c>
      <c r="I4" s="2">
        <v>4.7000000000000002E-3</v>
      </c>
      <c r="J4" s="2">
        <v>0.5141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sqref="A1:I4"/>
    </sheetView>
  </sheetViews>
  <sheetFormatPr defaultRowHeight="14.4" x14ac:dyDescent="0.3"/>
  <cols>
    <col min="2" max="2" width="12.88671875" bestFit="1" customWidth="1"/>
    <col min="3" max="3" width="18.33203125" bestFit="1" customWidth="1"/>
    <col min="4" max="4" width="23.77734375" bestFit="1" customWidth="1"/>
    <col min="8" max="8" width="12.21875" bestFit="1" customWidth="1"/>
  </cols>
  <sheetData>
    <row r="1" spans="1:9" x14ac:dyDescent="0.3">
      <c r="B1" t="s">
        <v>17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31</v>
      </c>
    </row>
    <row r="2" spans="1:9" x14ac:dyDescent="0.3">
      <c r="A2" t="s">
        <v>20</v>
      </c>
      <c r="B2">
        <v>-9</v>
      </c>
      <c r="C2">
        <v>1</v>
      </c>
      <c r="D2">
        <v>2</v>
      </c>
      <c r="E2">
        <v>3</v>
      </c>
      <c r="F2">
        <v>4</v>
      </c>
      <c r="G2">
        <v>5</v>
      </c>
      <c r="H2">
        <v>7</v>
      </c>
      <c r="I2">
        <v>-8</v>
      </c>
    </row>
    <row r="3" spans="1:9" x14ac:dyDescent="0.3">
      <c r="A3" t="s">
        <v>21</v>
      </c>
      <c r="B3">
        <v>6</v>
      </c>
      <c r="C3" s="1">
        <v>1010</v>
      </c>
      <c r="D3">
        <v>5909</v>
      </c>
      <c r="E3">
        <v>2549</v>
      </c>
      <c r="F3">
        <v>4102</v>
      </c>
      <c r="G3">
        <v>2116</v>
      </c>
      <c r="H3">
        <v>1096</v>
      </c>
      <c r="I3">
        <v>6715</v>
      </c>
    </row>
    <row r="4" spans="1:9" x14ac:dyDescent="0.3">
      <c r="A4" t="s">
        <v>22</v>
      </c>
      <c r="B4" s="2">
        <v>2.9999999999999997E-4</v>
      </c>
      <c r="C4" s="2">
        <v>4.2999999999999997E-2</v>
      </c>
      <c r="D4" s="2">
        <v>0.25140000000000001</v>
      </c>
      <c r="E4" s="2">
        <v>0.1085</v>
      </c>
      <c r="F4" s="2">
        <v>0.17449999999999999</v>
      </c>
      <c r="G4" s="2">
        <v>0.09</v>
      </c>
      <c r="H4" s="2">
        <v>4.6600000000000003E-2</v>
      </c>
      <c r="I4" s="2">
        <v>0.28570000000000001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H6"/>
    </sheetView>
  </sheetViews>
  <sheetFormatPr defaultRowHeight="14.4" x14ac:dyDescent="0.3"/>
  <cols>
    <col min="1" max="1" width="19.21875" bestFit="1" customWidth="1"/>
    <col min="3" max="3" width="18.33203125" bestFit="1" customWidth="1"/>
    <col min="4" max="4" width="23.77734375" bestFit="1" customWidth="1"/>
    <col min="5" max="5" width="9.5546875" bestFit="1" customWidth="1"/>
  </cols>
  <sheetData>
    <row r="1" spans="1:9" x14ac:dyDescent="0.3">
      <c r="B1" t="s">
        <v>38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31</v>
      </c>
    </row>
    <row r="2" spans="1:9" x14ac:dyDescent="0.3">
      <c r="A2" t="s">
        <v>20</v>
      </c>
      <c r="B2">
        <v>11</v>
      </c>
      <c r="C2">
        <v>1</v>
      </c>
      <c r="D2">
        <v>2</v>
      </c>
      <c r="E2">
        <v>4</v>
      </c>
      <c r="F2">
        <v>6</v>
      </c>
      <c r="G2">
        <v>8</v>
      </c>
      <c r="H2">
        <v>10</v>
      </c>
      <c r="I2">
        <v>-8</v>
      </c>
    </row>
    <row r="3" spans="1:9" x14ac:dyDescent="0.3">
      <c r="A3" t="s">
        <v>21</v>
      </c>
      <c r="B3">
        <v>4631</v>
      </c>
      <c r="C3" s="1">
        <v>93</v>
      </c>
      <c r="D3">
        <v>2619</v>
      </c>
      <c r="E3">
        <f>1195+140</f>
        <v>1335</v>
      </c>
      <c r="F3">
        <f>115+3505</f>
        <v>3620</v>
      </c>
      <c r="G3">
        <f>231+4278</f>
        <v>4509</v>
      </c>
      <c r="H3">
        <f>176+4461</f>
        <v>4637</v>
      </c>
      <c r="I3">
        <v>2059</v>
      </c>
    </row>
    <row r="4" spans="1:9" x14ac:dyDescent="0.3">
      <c r="A4" t="s">
        <v>22</v>
      </c>
      <c r="B4" s="2">
        <f>B3/$B$5</f>
        <v>0.19703867591371313</v>
      </c>
      <c r="C4" s="2">
        <f t="shared" ref="C4:I4" si="0">C3/$B$5</f>
        <v>3.9569416670212311E-3</v>
      </c>
      <c r="D4" s="2">
        <f t="shared" si="0"/>
        <v>0.11143258307450113</v>
      </c>
      <c r="E4" s="2">
        <f t="shared" si="0"/>
        <v>5.6801259413691872E-2</v>
      </c>
      <c r="F4" s="2">
        <f t="shared" si="0"/>
        <v>0.15402289069480493</v>
      </c>
      <c r="G4" s="2">
        <f t="shared" si="0"/>
        <v>0.19184784921073905</v>
      </c>
      <c r="H4" s="2">
        <f t="shared" si="0"/>
        <v>0.19729396247287581</v>
      </c>
      <c r="I4" s="2">
        <f t="shared" si="0"/>
        <v>8.7605837552652846E-2</v>
      </c>
    </row>
    <row r="5" spans="1:9" x14ac:dyDescent="0.3">
      <c r="A5" t="s">
        <v>39</v>
      </c>
      <c r="B5">
        <f>SUM(B3:I3)</f>
        <v>23503</v>
      </c>
      <c r="C5">
        <f>B5-I3</f>
        <v>21444</v>
      </c>
    </row>
    <row r="6" spans="1:9" x14ac:dyDescent="0.3">
      <c r="A6" t="s">
        <v>40</v>
      </c>
      <c r="B6" s="2">
        <f>B3/$C$5</f>
        <v>0.2159578436858795</v>
      </c>
      <c r="C6" s="2">
        <f t="shared" ref="C6:H6" si="1">C3/$C$5</f>
        <v>4.3368774482372687E-3</v>
      </c>
      <c r="D6" s="2">
        <f t="shared" si="1"/>
        <v>0.12213206491326245</v>
      </c>
      <c r="E6" s="2">
        <f t="shared" si="1"/>
        <v>6.2255176273083378E-2</v>
      </c>
      <c r="F6" s="2">
        <f t="shared" si="1"/>
        <v>0.16881178884536466</v>
      </c>
      <c r="G6" s="2">
        <f t="shared" si="1"/>
        <v>0.21026860660324567</v>
      </c>
      <c r="H6" s="2">
        <f t="shared" si="1"/>
        <v>0.21623764223092706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I6" sqref="I6"/>
    </sheetView>
  </sheetViews>
  <sheetFormatPr defaultRowHeight="14.4" x14ac:dyDescent="0.3"/>
  <cols>
    <col min="1" max="1" width="19.21875" bestFit="1" customWidth="1"/>
    <col min="3" max="3" width="18.33203125" bestFit="1" customWidth="1"/>
    <col min="4" max="4" width="23.77734375" bestFit="1" customWidth="1"/>
    <col min="5" max="5" width="9.5546875" bestFit="1" customWidth="1"/>
  </cols>
  <sheetData>
    <row r="1" spans="1:10" x14ac:dyDescent="0.3">
      <c r="B1" t="s">
        <v>38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31</v>
      </c>
      <c r="J1" t="s">
        <v>17</v>
      </c>
    </row>
    <row r="2" spans="1:10" x14ac:dyDescent="0.3">
      <c r="A2" t="s">
        <v>20</v>
      </c>
      <c r="B2">
        <v>11</v>
      </c>
      <c r="C2">
        <v>1</v>
      </c>
      <c r="D2">
        <v>2</v>
      </c>
      <c r="E2">
        <v>4</v>
      </c>
      <c r="F2">
        <v>6</v>
      </c>
      <c r="G2">
        <v>8</v>
      </c>
      <c r="H2">
        <v>10</v>
      </c>
      <c r="I2">
        <v>-8</v>
      </c>
      <c r="J2">
        <v>-9</v>
      </c>
    </row>
    <row r="3" spans="1:10" x14ac:dyDescent="0.3">
      <c r="A3" t="s">
        <v>21</v>
      </c>
      <c r="B3">
        <v>1725</v>
      </c>
      <c r="C3">
        <v>55</v>
      </c>
      <c r="D3">
        <v>1293</v>
      </c>
      <c r="E3">
        <f>149+1199</f>
        <v>1348</v>
      </c>
      <c r="F3">
        <f>133+4952</f>
        <v>5085</v>
      </c>
      <c r="G3">
        <f>76+3355</f>
        <v>3431</v>
      </c>
      <c r="H3">
        <f>37+3782</f>
        <v>3819</v>
      </c>
      <c r="I3">
        <v>6715</v>
      </c>
      <c r="J3">
        <v>32</v>
      </c>
    </row>
    <row r="4" spans="1:10" x14ac:dyDescent="0.3">
      <c r="A4" t="s">
        <v>22</v>
      </c>
      <c r="B4" s="2">
        <f>B3/$B$5</f>
        <v>7.3394885759264769E-2</v>
      </c>
      <c r="C4" s="2">
        <f t="shared" ref="C4:J4" si="0">C3/$B$5</f>
        <v>2.3401267923243842E-3</v>
      </c>
      <c r="D4" s="2">
        <f t="shared" si="0"/>
        <v>5.5014253499553245E-2</v>
      </c>
      <c r="E4" s="2">
        <f t="shared" si="0"/>
        <v>5.735438029187763E-2</v>
      </c>
      <c r="F4" s="2">
        <f t="shared" si="0"/>
        <v>0.21635535889035443</v>
      </c>
      <c r="G4" s="2">
        <f t="shared" si="0"/>
        <v>0.14598136408118112</v>
      </c>
      <c r="H4" s="2">
        <f t="shared" si="0"/>
        <v>0.16248989490703314</v>
      </c>
      <c r="I4" s="2">
        <f t="shared" si="0"/>
        <v>0.28570820746287706</v>
      </c>
      <c r="J4" s="2">
        <f t="shared" si="0"/>
        <v>1.3615283155341872E-3</v>
      </c>
    </row>
    <row r="5" spans="1:10" x14ac:dyDescent="0.3">
      <c r="A5" t="s">
        <v>39</v>
      </c>
      <c r="B5">
        <f>SUM(B3:J3)</f>
        <v>23503</v>
      </c>
      <c r="C5">
        <f>B5-I3</f>
        <v>16788</v>
      </c>
    </row>
    <row r="6" spans="1:10" x14ac:dyDescent="0.3">
      <c r="A6" t="s">
        <v>40</v>
      </c>
      <c r="B6" s="2">
        <f>B3/$C$5</f>
        <v>0.10275196568977842</v>
      </c>
      <c r="C6" s="2">
        <f t="shared" ref="C6:J6" si="1">C3/$C$5</f>
        <v>3.2761496306885872E-3</v>
      </c>
      <c r="D6" s="2">
        <f t="shared" si="1"/>
        <v>7.7019299499642604E-2</v>
      </c>
      <c r="E6" s="2">
        <f t="shared" si="1"/>
        <v>8.0295449130331195E-2</v>
      </c>
      <c r="F6" s="2">
        <f t="shared" si="1"/>
        <v>0.30289492494639025</v>
      </c>
      <c r="G6" s="2">
        <f t="shared" si="1"/>
        <v>0.20437217059804622</v>
      </c>
      <c r="H6" s="2">
        <f t="shared" si="1"/>
        <v>0.22748391708363117</v>
      </c>
      <c r="I6" s="2"/>
      <c r="J6" s="2">
        <f t="shared" si="1"/>
        <v>1.9061234214915416E-3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showWhiteSpace="0" view="pageLayout" topLeftCell="A7" zoomScale="90" zoomScaleNormal="100" zoomScalePageLayoutView="90" workbookViewId="0">
      <selection activeCell="D27" sqref="D27"/>
    </sheetView>
  </sheetViews>
  <sheetFormatPr defaultRowHeight="14.4" x14ac:dyDescent="0.3"/>
  <cols>
    <col min="1" max="1" width="22.44140625" customWidth="1"/>
    <col min="2" max="2" width="23.77734375" bestFit="1" customWidth="1"/>
    <col min="3" max="3" width="18.33203125" bestFit="1" customWidth="1"/>
    <col min="4" max="4" width="23.77734375" bestFit="1" customWidth="1"/>
    <col min="5" max="5" width="9.5546875" bestFit="1" customWidth="1"/>
    <col min="6" max="6" width="9" bestFit="1" customWidth="1"/>
    <col min="8" max="8" width="12.21875" bestFit="1" customWidth="1"/>
    <col min="13" max="13" width="8.88671875" customWidth="1"/>
  </cols>
  <sheetData>
    <row r="1" spans="1:10" x14ac:dyDescent="0.3">
      <c r="B1" t="s">
        <v>38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42</v>
      </c>
    </row>
    <row r="2" spans="1:10" x14ac:dyDescent="0.3">
      <c r="A2" t="s">
        <v>20</v>
      </c>
      <c r="B2">
        <v>11</v>
      </c>
      <c r="C2">
        <v>1</v>
      </c>
      <c r="D2">
        <v>2</v>
      </c>
      <c r="E2">
        <v>4</v>
      </c>
      <c r="F2">
        <v>6</v>
      </c>
      <c r="G2">
        <v>8</v>
      </c>
      <c r="H2">
        <v>10</v>
      </c>
      <c r="I2">
        <v>-8</v>
      </c>
    </row>
    <row r="3" spans="1:10" x14ac:dyDescent="0.3">
      <c r="A3" t="s">
        <v>21</v>
      </c>
      <c r="B3">
        <f>'Parental expectation'!B3-'Student expectation'!B3</f>
        <v>-2906</v>
      </c>
      <c r="C3">
        <f>'Parental expectation'!C3-'Student expectation'!C3</f>
        <v>-38</v>
      </c>
      <c r="D3">
        <f>'Parental expectation'!D3-'Student expectation'!D3</f>
        <v>-1326</v>
      </c>
      <c r="E3">
        <f>'Parental expectation'!E3-'Student expectation'!E3</f>
        <v>13</v>
      </c>
      <c r="F3">
        <f>'Parental expectation'!F3-'Student expectation'!F3</f>
        <v>1465</v>
      </c>
      <c r="G3">
        <f>'Parental expectation'!G3-'Student expectation'!G3</f>
        <v>-1078</v>
      </c>
      <c r="H3">
        <f>'Parental expectation'!H3-'Student expectation'!H3</f>
        <v>-818</v>
      </c>
      <c r="I3">
        <f>'Parental expectation'!I3-'Student expectation'!I3</f>
        <v>4656</v>
      </c>
    </row>
    <row r="4" spans="1:10" ht="43.2" x14ac:dyDescent="0.3">
      <c r="A4" s="3" t="s">
        <v>41</v>
      </c>
      <c r="B4" s="2"/>
      <c r="C4" s="2"/>
      <c r="D4" s="2"/>
      <c r="E4" s="2"/>
      <c r="F4" s="2"/>
      <c r="G4" s="2"/>
      <c r="H4" s="2"/>
    </row>
    <row r="5" spans="1:10" x14ac:dyDescent="0.3">
      <c r="A5" t="s">
        <v>39</v>
      </c>
    </row>
    <row r="6" spans="1:10" x14ac:dyDescent="0.3">
      <c r="A6" t="s">
        <v>43</v>
      </c>
      <c r="B6" s="2">
        <f>'Parental expectation'!B4-'Student expectation'!B4</f>
        <v>-0.12364379015444836</v>
      </c>
      <c r="C6" s="2">
        <f>'Parental expectation'!C4-'Student expectation'!C4</f>
        <v>-1.6168148746968469E-3</v>
      </c>
      <c r="D6" s="2">
        <f>'Parental expectation'!D4-'Student expectation'!D4</f>
        <v>-5.6418329574947884E-2</v>
      </c>
      <c r="E6" s="2">
        <f>'Parental expectation'!E4-'Student expectation'!E4</f>
        <v>5.5312087818575745E-4</v>
      </c>
      <c r="F6" s="2">
        <f>'Parental expectation'!F4-'Student expectation'!F4</f>
        <v>6.2332468195549495E-2</v>
      </c>
      <c r="G6" s="2">
        <f>'Parental expectation'!G4-'Student expectation'!G4</f>
        <v>-4.5866485129557932E-2</v>
      </c>
      <c r="H6" s="2">
        <f>'Parental expectation'!H4-'Student expectation'!H4</f>
        <v>-3.4804067565842672E-2</v>
      </c>
      <c r="I6" s="2">
        <f>'Parental expectation'!I4-'Student expectation'!I4</f>
        <v>0.19810236991022423</v>
      </c>
    </row>
    <row r="7" spans="1:10" x14ac:dyDescent="0.3">
      <c r="A7" t="s">
        <v>44</v>
      </c>
      <c r="B7" s="4">
        <f>'Parental expectation'!B6-'Student expectation'!B6</f>
        <v>-0.11320587799610109</v>
      </c>
      <c r="C7" s="4">
        <f>'Parental expectation'!C6-'Student expectation'!C6</f>
        <v>-1.0607278175486816E-3</v>
      </c>
      <c r="D7" s="4">
        <f>'Parental expectation'!D6-'Student expectation'!D6</f>
        <v>-4.5112765413619846E-2</v>
      </c>
      <c r="E7" s="4">
        <f>'Parental expectation'!E6-'Student expectation'!E6</f>
        <v>1.8040272857247817E-2</v>
      </c>
      <c r="F7" s="4">
        <f>'Parental expectation'!F6-'Student expectation'!F6</f>
        <v>0.1340831361010256</v>
      </c>
      <c r="G7" s="4">
        <f>'Parental expectation'!G6-'Student expectation'!G6</f>
        <v>-5.8964360051994569E-3</v>
      </c>
      <c r="H7" s="4">
        <f>'Parental expectation'!H6-'Student expectation'!H6</f>
        <v>1.1246274852704102E-2</v>
      </c>
    </row>
    <row r="9" spans="1:10" x14ac:dyDescent="0.3">
      <c r="A9" s="5" t="s">
        <v>45</v>
      </c>
      <c r="B9" s="5"/>
      <c r="C9" s="5"/>
      <c r="D9" s="5"/>
      <c r="E9" s="5"/>
      <c r="F9" s="5"/>
      <c r="G9" s="5"/>
      <c r="H9" s="5"/>
      <c r="I9" s="5"/>
    </row>
    <row r="10" spans="1:10" x14ac:dyDescent="0.3">
      <c r="A10" s="5"/>
      <c r="B10" s="5"/>
      <c r="C10" s="5"/>
      <c r="D10" s="5"/>
      <c r="E10" s="5"/>
      <c r="F10" s="5"/>
      <c r="G10" s="5"/>
      <c r="H10" s="5"/>
      <c r="I10" s="5"/>
    </row>
    <row r="15" spans="1:10" x14ac:dyDescent="0.3">
      <c r="B15" t="s">
        <v>38</v>
      </c>
      <c r="C15" s="4">
        <f>B$7</f>
        <v>-0.11320587799610109</v>
      </c>
      <c r="D15" s="4">
        <f t="shared" ref="D15:J15" si="0">C$7</f>
        <v>-1.0607278175486816E-3</v>
      </c>
      <c r="E15" s="4">
        <f t="shared" si="0"/>
        <v>-4.5112765413619846E-2</v>
      </c>
      <c r="F15" s="4">
        <f t="shared" si="0"/>
        <v>1.8040272857247817E-2</v>
      </c>
      <c r="G15" s="4">
        <f t="shared" si="0"/>
        <v>0.1340831361010256</v>
      </c>
      <c r="H15" s="4">
        <f t="shared" si="0"/>
        <v>-5.8964360051994569E-3</v>
      </c>
      <c r="I15" s="4">
        <f t="shared" si="0"/>
        <v>1.1246274852704102E-2</v>
      </c>
      <c r="J15" s="4"/>
    </row>
    <row r="16" spans="1:10" x14ac:dyDescent="0.3">
      <c r="B16" t="s">
        <v>32</v>
      </c>
      <c r="C16" s="4">
        <f>C7</f>
        <v>-1.0607278175486816E-3</v>
      </c>
    </row>
    <row r="17" spans="2:3" x14ac:dyDescent="0.3">
      <c r="B17" t="s">
        <v>33</v>
      </c>
      <c r="C17" s="4">
        <f>D7</f>
        <v>-4.5112765413619846E-2</v>
      </c>
    </row>
    <row r="18" spans="2:3" x14ac:dyDescent="0.3">
      <c r="B18" t="s">
        <v>34</v>
      </c>
      <c r="C18" s="4">
        <f>E7</f>
        <v>1.8040272857247817E-2</v>
      </c>
    </row>
    <row r="19" spans="2:3" x14ac:dyDescent="0.3">
      <c r="B19" t="s">
        <v>35</v>
      </c>
      <c r="C19" s="4">
        <f>F7</f>
        <v>0.1340831361010256</v>
      </c>
    </row>
    <row r="20" spans="2:3" x14ac:dyDescent="0.3">
      <c r="B20" t="s">
        <v>36</v>
      </c>
      <c r="C20" s="4">
        <f>G7</f>
        <v>-5.8964360051994569E-3</v>
      </c>
    </row>
    <row r="21" spans="2:3" x14ac:dyDescent="0.3">
      <c r="B21" t="s">
        <v>37</v>
      </c>
      <c r="C21" s="4">
        <f>H7</f>
        <v>1.1246274852704102E-2</v>
      </c>
    </row>
    <row r="22" spans="2:3" x14ac:dyDescent="0.3">
      <c r="B22" t="s">
        <v>42</v>
      </c>
      <c r="C22" s="4">
        <f>I6</f>
        <v>0.19810236991022423</v>
      </c>
    </row>
  </sheetData>
  <mergeCells count="1">
    <mergeCell ref="A9:I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Variable info</vt:lpstr>
      <vt:lpstr>Sex</vt:lpstr>
      <vt:lpstr>Race</vt:lpstr>
      <vt:lpstr>Parental Education</vt:lpstr>
      <vt:lpstr>Student expectation</vt:lpstr>
      <vt:lpstr>Parental expectation</vt:lpstr>
      <vt:lpstr>Diff (parental - student expec)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2017-02-23T21:12:16Z</dcterms:created>
  <dcterms:modified xsi:type="dcterms:W3CDTF">2017-02-23T22:41:53Z</dcterms:modified>
</cp:coreProperties>
</file>