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\Projects\PHEstatmethods\tests\testthat\"/>
    </mc:Choice>
  </mc:AlternateContent>
  <bookViews>
    <workbookView xWindow="0" yWindow="0" windowWidth="24000" windowHeight="9735"/>
  </bookViews>
  <sheets>
    <sheet name="proportion test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H3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<sst xmlns="http://schemas.openxmlformats.org/spreadsheetml/2006/main" count="8" uniqueCount="8">
  <si>
    <t>Numerator</t>
  </si>
  <si>
    <t>Denominator</t>
  </si>
  <si>
    <t>Rate</t>
  </si>
  <si>
    <t>Multiplier</t>
  </si>
  <si>
    <t>UL 99.8% CI</t>
  </si>
  <si>
    <t>LL 95% Ci</t>
  </si>
  <si>
    <t>UL 95% Ci</t>
  </si>
  <si>
    <t>LL 99.8%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</si>
</sst>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2.7109375" customWidth="1"/>
    <col min="4" max="4" width="10.7109375" bestFit="1" customWidth="1"/>
    <col min="5" max="8" width="13.42578125" customWidth="1"/>
    <col min="10" max="10" width="16.140625" bestFit="1" customWidth="1"/>
    <col min="11" max="11" width="9.85546875" bestFit="1" customWidth="1"/>
  </cols>
  <sheetData>
    <row r="1" spans="1:8" x14ac:dyDescent="0.25">
      <c r="E1">
        <v>95</v>
      </c>
      <c r="F1">
        <v>95</v>
      </c>
      <c r="G1">
        <v>99.8</v>
      </c>
      <c r="H1">
        <v>99.8</v>
      </c>
    </row>
    <row r="2" spans="1:8" x14ac:dyDescent="0.25">
      <c r="A2" s="2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6</v>
      </c>
      <c r="G2" s="2" t="s">
        <v>7</v>
      </c>
      <c r="H2" s="2" t="s">
        <v>4</v>
      </c>
    </row>
    <row r="3" spans="1:8" x14ac:dyDescent="0.25">
      <c r="A3" s="1">
        <v>1</v>
      </c>
      <c r="B3" s="1">
        <v>100</v>
      </c>
      <c r="C3">
        <v>100</v>
      </c>
      <c r="D3">
        <f>IF(A3&lt;0,"#NUM!",A3/B3*$C3)</f>
        <v>1</v>
      </c>
      <c r="E3">
        <f>IF($A3=0,0,IF($A3&lt;389,CHIINV(0.5+E$1/200,2*$A3)/2,$A3*(1-1/(9*$A3)-NORMSINV(0.5+E$1/200)/3/SQRT($A3))^3))/$B3*$C3</f>
        <v>2.5317807984289897E-2</v>
      </c>
      <c r="F3">
        <f>IF($A3&lt;389,CHIINV(0.5-F$1/200,2*$A3+2)/2,($A3+1)*(1-1/(9*($A3+1))+NORMSINV(0.5+F$1/200)/3/SQRT($A3+1))^3)/$B3*$C3</f>
        <v>5.571643390938898</v>
      </c>
      <c r="G3">
        <f>IF($A3=0,0,IF($A3&lt;389,CHIINV(0.5+G$1/200,2*$A3)/2,$A3*(1-1/(9*$A3)-NORMSINV(0.5+G$1/200)/3/SQRT($A3))^3))/$B3*$C3</f>
        <v>1.0005003335835344E-3</v>
      </c>
      <c r="H3">
        <f>IF($A3&lt;389,CHIINV(0.5-H$1/200,2*$A3+2)/2,($A3+1)*(1-1/(9*($A3+1))+NORMSINV(0.5+H$1/200)/3/SQRT($A3+1))^3)/$B3*$C3</f>
        <v>9.2334134764515845</v>
      </c>
    </row>
    <row r="4" spans="1:8" x14ac:dyDescent="0.25">
      <c r="A4" s="1">
        <v>5</v>
      </c>
      <c r="B4" s="1">
        <v>100</v>
      </c>
      <c r="C4">
        <v>100</v>
      </c>
      <c r="D4">
        <f t="shared" ref="D4:D18" si="0">IF(A4&lt;0,"#NUM!",A4/B4*$C4)</f>
        <v>5</v>
      </c>
      <c r="E4">
        <f>IF($A4=0,0,IF($A4&lt;389,CHIINV(0.5+E$1/200,2*$A4)/2,$A4*(1-1/(9*$A4)-NORMSINV(0.5+E$1/200)/3/SQRT($A4))^3))/$B4*$C4</f>
        <v>1.62348639011842</v>
      </c>
      <c r="F4">
        <f>IF($A4&lt;389,CHIINV(0.5-F$1/200,2*$A4+2)/2,($A4+1)*(1-1/(9*($A4+1))+NORMSINV(0.5+F$1/200)/3/SQRT($A4+1))^3)/$B4*$C4</f>
        <v>11.668332079322669</v>
      </c>
      <c r="G4">
        <f>IF($A4=0,0,IF($A4&lt;389,CHIINV(0.5+G$1/200,2*$A4)/2,$A4*(1-1/(9*$A4)-NORMSINV(0.5+G$1/200)/3/SQRT($A4))^3))/$B4*$C4</f>
        <v>0.739371731917839</v>
      </c>
      <c r="H4">
        <f>IF($A4&lt;389,CHIINV(0.5-H$1/200,2*$A4+2)/2,($A4+1)*(1-1/(9*($A4+1))+NORMSINV(0.5+H$1/200)/3/SQRT($A4+1))^3)/$B4*$C4</f>
        <v>16.454745203680105</v>
      </c>
    </row>
    <row r="5" spans="1:8" x14ac:dyDescent="0.25">
      <c r="A5" s="1">
        <v>20</v>
      </c>
      <c r="B5" s="1">
        <v>100</v>
      </c>
      <c r="C5">
        <v>100</v>
      </c>
      <c r="D5">
        <f t="shared" si="0"/>
        <v>20</v>
      </c>
      <c r="E5">
        <f>IF($A5=0,0,IF($A5&lt;389,CHIINV(0.5+E$1/200,2*$A5)/2,$A5*(1-1/(9*$A5)-NORMSINV(0.5+E$1/200)/3/SQRT($A5))^3))/$B5*$C5</f>
        <v>12.216519585403946</v>
      </c>
      <c r="F5">
        <f>IF($A5&lt;389,CHIINV(0.5-F$1/200,2*$A5+2)/2,($A5+1)*(1-1/(9*($A5+1))+NORMSINV(0.5+F$1/200)/3/SQRT($A5+1))^3)/$B5*$C5</f>
        <v>30.888377902674595</v>
      </c>
      <c r="G5">
        <f>IF($A5=0,0,IF($A5&lt;389,CHIINV(0.5+G$1/200,2*$A5)/2,$A5*(1-1/(9*$A5)-NORMSINV(0.5+G$1/200)/3/SQRT($A5))^3))/$B5*$C5</f>
        <v>8.9582132676260677</v>
      </c>
      <c r="H5">
        <f>IF($A5&lt;389,CHIINV(0.5-H$1/200,2*$A5+2)/2,($A5+1)*(1-1/(9*($A5+1))+NORMSINV(0.5+H$1/200)/3/SQRT($A5+1))^3)/$B5*$C5</f>
        <v>38.041881353850016</v>
      </c>
    </row>
    <row r="6" spans="1:8" x14ac:dyDescent="0.25">
      <c r="A6" s="1">
        <v>65</v>
      </c>
      <c r="B6" s="1">
        <v>100</v>
      </c>
      <c r="C6">
        <v>100</v>
      </c>
      <c r="D6">
        <f t="shared" si="0"/>
        <v>65</v>
      </c>
      <c r="E6">
        <f>IF($A6=0,0,IF($A6&lt;389,CHIINV(0.5+E$1/200,2*$A6)/2,$A6*(1-1/(9*$A6)-NORMSINV(0.5+E$1/200)/3/SQRT($A6))^3))/$B6*$C6</f>
        <v>50.165627729234266</v>
      </c>
      <c r="F6">
        <f>IF($A6&lt;389,CHIINV(0.5-F$1/200,2*$A6+2)/2,($A6+1)*(1-1/(9*($A6+1))+NORMSINV(0.5+F$1/200)/3/SQRT($A6+1))^3)/$B6*$C6</f>
        <v>82.847835815871576</v>
      </c>
      <c r="G6">
        <f>IF($A6=0,0,IF($A6&lt;389,CHIINV(0.5+G$1/200,2*$A6)/2,$A6*(1-1/(9*$A6)-NORMSINV(0.5+G$1/200)/3/SQRT($A6))^3))/$B6*$C6</f>
        <v>42.901837749707326</v>
      </c>
      <c r="H6">
        <f>IF($A6&lt;389,CHIINV(0.5-H$1/200,2*$A6+2)/2,($A6+1)*(1-1/(9*($A6+1))+NORMSINV(0.5+H$1/200)/3/SQRT($A6+1))^3)/$B6*$C6</f>
        <v>93.976279648436432</v>
      </c>
    </row>
    <row r="7" spans="1:8" x14ac:dyDescent="0.25">
      <c r="A7" s="1">
        <v>9856</v>
      </c>
      <c r="B7" s="1">
        <v>12345</v>
      </c>
      <c r="C7">
        <v>100</v>
      </c>
      <c r="D7">
        <f t="shared" si="0"/>
        <v>79.837991089509913</v>
      </c>
      <c r="E7">
        <f>IF($A7=0,0,IF($A7&lt;389,CHIINV(0.5+E$1/200,2*$A7)/2,$A7*(1-1/(9*$A7)-NORMSINV(0.5+E$1/200)/3/SQRT($A7))^3))/$B7*$C7</f>
        <v>78.269490589767571</v>
      </c>
      <c r="F7">
        <f>IF($A7&lt;389,CHIINV(0.5-F$1/200,2*$A7+2)/2,($A7+1)*(1-1/(9*($A7+1))+NORMSINV(0.5+F$1/200)/3/SQRT($A7+1))^3)/$B7*$C7</f>
        <v>81.430016542721404</v>
      </c>
      <c r="G7">
        <f>IF($A7=0,0,IF($A7&lt;389,CHIINV(0.5+G$1/200,2*$A7)/2,$A7*(1-1/(9*$A7)-NORMSINV(0.5+G$1/200)/3/SQRT($A7))^3))/$B7*$C7</f>
        <v>77.375905432710525</v>
      </c>
      <c r="H7">
        <f>IF($A7&lt;389,CHIINV(0.5-H$1/200,2*$A7+2)/2,($A7+1)*(1-1/(9*($A7+1))+NORMSINV(0.5+H$1/200)/3/SQRT($A7+1))^3)/$B7*$C7</f>
        <v>82.354472770954303</v>
      </c>
    </row>
    <row r="8" spans="1:8" x14ac:dyDescent="0.25">
      <c r="A8" s="1">
        <v>7776456</v>
      </c>
      <c r="B8" s="1">
        <v>7564336677</v>
      </c>
      <c r="C8">
        <v>100</v>
      </c>
      <c r="D8">
        <f t="shared" si="0"/>
        <v>0.10280420256339154</v>
      </c>
      <c r="E8">
        <f>IF($A8=0,0,IF($A8&lt;389,CHIINV(0.5+E$1/200,2*$A8)/2,$A8*(1-1/(9*$A8)-NORMSINV(0.5+E$1/200)/3/SQRT($A8))^3))/$B8*$C8</f>
        <v>0.10273196005302074</v>
      </c>
      <c r="F8">
        <f>IF($A8&lt;389,CHIINV(0.5-F$1/200,2*$A8+2)/2,($A8+1)*(1-1/(9*($A8+1))+NORMSINV(0.5+F$1/200)/3/SQRT($A8+1))^3)/$B8*$C8</f>
        <v>0.10287648334092832</v>
      </c>
      <c r="G8">
        <f>IF($A8=0,0,IF($A8&lt;389,CHIINV(0.5+G$1/200,2*$A8)/2,$A8*(1-1/(9*$A8)-NORMSINV(0.5+G$1/200)/3/SQRT($A8))^3))/$B8*$C8</f>
        <v>0.102690317308454</v>
      </c>
      <c r="H8">
        <f>IF($A8&lt;389,CHIINV(0.5-H$1/200,2*$A8+2)/2,($A8+1)*(1-1/(9*($A8+1))+NORMSINV(0.5+H$1/200)/3/SQRT($A8+1))^3)/$B8*$C8</f>
        <v>0.10291817639509068</v>
      </c>
    </row>
    <row r="9" spans="1:8" x14ac:dyDescent="0.25">
      <c r="A9" s="1">
        <v>222</v>
      </c>
      <c r="B9" s="1">
        <v>3215</v>
      </c>
      <c r="C9">
        <v>100</v>
      </c>
      <c r="D9">
        <f t="shared" si="0"/>
        <v>6.9051321928460334</v>
      </c>
      <c r="E9">
        <f>IF($A9=0,0,IF($A9&lt;389,CHIINV(0.5+E$1/200,2*$A9)/2,$A9*(1-1/(9*$A9)-NORMSINV(0.5+E$1/200)/3/SQRT($A9))^3))/$B9*$C9</f>
        <v>6.026611848381223</v>
      </c>
      <c r="F9">
        <f>IF($A9&lt;389,CHIINV(0.5-F$1/200,2*$A9+2)/2,($A9+1)*(1-1/(9*($A9+1))+NORMSINV(0.5+F$1/200)/3/SQRT($A9+1))^3)/$B9*$C9</f>
        <v>7.8757028259678954</v>
      </c>
      <c r="G9">
        <f>IF($A9=0,0,IF($A9&lt;389,CHIINV(0.5+G$1/200,2*$A9)/2,$A9*(1-1/(9*$A9)-NORMSINV(0.5+G$1/200)/3/SQRT($A9))^3))/$B9*$C9</f>
        <v>5.5611153471079939</v>
      </c>
      <c r="H9">
        <f>IF($A9&lt;389,CHIINV(0.5-H$1/200,2*$A9+2)/2,($A9+1)*(1-1/(9*($A9+1))+NORMSINV(0.5+H$1/200)/3/SQRT($A9+1))^3)/$B9*$C9</f>
        <v>8.4606463295672114</v>
      </c>
    </row>
    <row r="10" spans="1:8" x14ac:dyDescent="0.25">
      <c r="A10" s="1">
        <v>999</v>
      </c>
      <c r="B10" s="1">
        <v>3456</v>
      </c>
      <c r="C10">
        <v>100</v>
      </c>
      <c r="D10">
        <f t="shared" si="0"/>
        <v>28.90625</v>
      </c>
      <c r="E10">
        <f>IF($A10=0,0,IF($A10&lt;389,CHIINV(0.5+E$1/200,2*$A10)/2,$A10*(1-1/(9*$A10)-NORMSINV(0.5+E$1/200)/3/SQRT($A10))^3))/$B10*$C10</f>
        <v>27.141304936090521</v>
      </c>
      <c r="F10">
        <f>IF($A10&lt;389,CHIINV(0.5-F$1/200,2*$A10+2)/2,($A10+1)*(1-1/(9*($A10+1))+NORMSINV(0.5+F$1/200)/3/SQRT($A10+1))^3)/$B10*$C10</f>
        <v>30.755833237378415</v>
      </c>
      <c r="G10">
        <f>IF($A10=0,0,IF($A10&lt;389,CHIINV(0.5+G$1/200,2*$A10)/2,$A10*(1-1/(9*$A10)-NORMSINV(0.5+G$1/200)/3/SQRT($A10))^3))/$B10*$C10</f>
        <v>26.162147596445767</v>
      </c>
      <c r="H10">
        <f>IF($A10&lt;389,CHIINV(0.5-H$1/200,2*$A10+2)/2,($A10+1)*(1-1/(9*($A10+1))+NORMSINV(0.5+H$1/200)/3/SQRT($A10+1))^3)/$B10*$C10</f>
        <v>31.845604819822654</v>
      </c>
    </row>
    <row r="11" spans="1:8" x14ac:dyDescent="0.25">
      <c r="A11" s="1">
        <v>1</v>
      </c>
      <c r="B11" s="1">
        <v>100</v>
      </c>
      <c r="C11">
        <v>1</v>
      </c>
      <c r="D11">
        <f t="shared" si="0"/>
        <v>0.01</v>
      </c>
      <c r="E11">
        <f>IF($A11=0,0,IF($A11&lt;389,CHIINV(0.5+E$1/200,2*$A11)/2,$A11*(1-1/(9*$A11)-NORMSINV(0.5+E$1/200)/3/SQRT($A11))^3))/$B11*$C11</f>
        <v>2.5317807984289896E-4</v>
      </c>
      <c r="F11">
        <f>IF($A11&lt;389,CHIINV(0.5-F$1/200,2*$A11+2)/2,($A11+1)*(1-1/(9*($A11+1))+NORMSINV(0.5+F$1/200)/3/SQRT($A11+1))^3)/$B11*$C11</f>
        <v>5.5716433909388983E-2</v>
      </c>
      <c r="G11">
        <f>IF($A11=0,0,IF($A11&lt;389,CHIINV(0.5+G$1/200,2*$A11)/2,$A11*(1-1/(9*$A11)-NORMSINV(0.5+G$1/200)/3/SQRT($A11))^3))/$B11*$C11</f>
        <v>1.0005003335835343E-5</v>
      </c>
      <c r="H11">
        <f>IF($A11&lt;389,CHIINV(0.5-H$1/200,2*$A11+2)/2,($A11+1)*(1-1/(9*($A11+1))+NORMSINV(0.5+H$1/200)/3/SQRT($A11+1))^3)/$B11*$C11</f>
        <v>9.2334134764515852E-2</v>
      </c>
    </row>
    <row r="12" spans="1:8" x14ac:dyDescent="0.25">
      <c r="A12" s="1">
        <v>5</v>
      </c>
      <c r="B12" s="1">
        <v>100</v>
      </c>
      <c r="C12">
        <v>1</v>
      </c>
      <c r="D12">
        <f t="shared" si="0"/>
        <v>0.05</v>
      </c>
      <c r="E12">
        <f>IF($A12=0,0,IF($A12&lt;389,CHIINV(0.5+E$1/200,2*$A12)/2,$A12*(1-1/(9*$A12)-NORMSINV(0.5+E$1/200)/3/SQRT($A12))^3))/$B12*$C12</f>
        <v>1.6234863901184199E-2</v>
      </c>
      <c r="F12">
        <f>IF($A12&lt;389,CHIINV(0.5-F$1/200,2*$A12+2)/2,($A12+1)*(1-1/(9*($A12+1))+NORMSINV(0.5+F$1/200)/3/SQRT($A12+1))^3)/$B12*$C12</f>
        <v>0.11668332079322669</v>
      </c>
      <c r="G12">
        <f>IF($A12=0,0,IF($A12&lt;389,CHIINV(0.5+G$1/200,2*$A12)/2,$A12*(1-1/(9*$A12)-NORMSINV(0.5+G$1/200)/3/SQRT($A12))^3))/$B12*$C12</f>
        <v>7.3937173191783896E-3</v>
      </c>
      <c r="H12">
        <f>IF($A12&lt;389,CHIINV(0.5-H$1/200,2*$A12+2)/2,($A12+1)*(1-1/(9*($A12+1))+NORMSINV(0.5+H$1/200)/3/SQRT($A12+1))^3)/$B12*$C12</f>
        <v>0.16454745203680105</v>
      </c>
    </row>
    <row r="13" spans="1:8" x14ac:dyDescent="0.25">
      <c r="A13" s="1">
        <v>20</v>
      </c>
      <c r="B13" s="1">
        <v>100</v>
      </c>
      <c r="C13">
        <v>1</v>
      </c>
      <c r="D13">
        <f t="shared" si="0"/>
        <v>0.2</v>
      </c>
      <c r="E13">
        <f>IF($A13=0,0,IF($A13&lt;389,CHIINV(0.5+E$1/200,2*$A13)/2,$A13*(1-1/(9*$A13)-NORMSINV(0.5+E$1/200)/3/SQRT($A13))^3))/$B13*$C13</f>
        <v>0.12216519585403945</v>
      </c>
      <c r="F13">
        <f>IF($A13&lt;389,CHIINV(0.5-F$1/200,2*$A13+2)/2,($A13+1)*(1-1/(9*($A13+1))+NORMSINV(0.5+F$1/200)/3/SQRT($A13+1))^3)/$B13*$C13</f>
        <v>0.30888377902674596</v>
      </c>
      <c r="G13">
        <f>IF($A13=0,0,IF($A13&lt;389,CHIINV(0.5+G$1/200,2*$A13)/2,$A13*(1-1/(9*$A13)-NORMSINV(0.5+G$1/200)/3/SQRT($A13))^3))/$B13*$C13</f>
        <v>8.9582132676260681E-2</v>
      </c>
      <c r="H13">
        <f>IF($A13&lt;389,CHIINV(0.5-H$1/200,2*$A13+2)/2,($A13+1)*(1-1/(9*($A13+1))+NORMSINV(0.5+H$1/200)/3/SQRT($A13+1))^3)/$B13*$C13</f>
        <v>0.38041881353850016</v>
      </c>
    </row>
    <row r="14" spans="1:8" x14ac:dyDescent="0.25">
      <c r="A14" s="1">
        <v>65</v>
      </c>
      <c r="B14" s="1">
        <v>100</v>
      </c>
      <c r="C14">
        <v>1</v>
      </c>
      <c r="D14">
        <f t="shared" si="0"/>
        <v>0.65</v>
      </c>
      <c r="E14">
        <f>IF($A14=0,0,IF($A14&lt;389,CHIINV(0.5+E$1/200,2*$A14)/2,$A14*(1-1/(9*$A14)-NORMSINV(0.5+E$1/200)/3/SQRT($A14))^3))/$B14*$C14</f>
        <v>0.50165627729234263</v>
      </c>
      <c r="F14">
        <f>IF($A14&lt;389,CHIINV(0.5-F$1/200,2*$A14+2)/2,($A14+1)*(1-1/(9*($A14+1))+NORMSINV(0.5+F$1/200)/3/SQRT($A14+1))^3)/$B14*$C14</f>
        <v>0.82847835815871573</v>
      </c>
      <c r="G14">
        <f>IF($A14=0,0,IF($A14&lt;389,CHIINV(0.5+G$1/200,2*$A14)/2,$A14*(1-1/(9*$A14)-NORMSINV(0.5+G$1/200)/3/SQRT($A14))^3))/$B14*$C14</f>
        <v>0.42901837749707328</v>
      </c>
      <c r="H14">
        <f>IF($A14&lt;389,CHIINV(0.5-H$1/200,2*$A14+2)/2,($A14+1)*(1-1/(9*($A14+1))+NORMSINV(0.5+H$1/200)/3/SQRT($A14+1))^3)/$B14*$C14</f>
        <v>0.93976279648436434</v>
      </c>
    </row>
    <row r="15" spans="1:8" x14ac:dyDescent="0.25">
      <c r="A15" s="1">
        <v>9856</v>
      </c>
      <c r="B15" s="1">
        <v>12345</v>
      </c>
      <c r="C15">
        <v>1</v>
      </c>
      <c r="D15">
        <f t="shared" si="0"/>
        <v>0.79837991089509919</v>
      </c>
      <c r="E15">
        <f>IF($A15=0,0,IF($A15&lt;389,CHIINV(0.5+E$1/200,2*$A15)/2,$A15*(1-1/(9*$A15)-NORMSINV(0.5+E$1/200)/3/SQRT($A15))^3))/$B15*$C15</f>
        <v>0.78269490589767576</v>
      </c>
      <c r="F15">
        <f>IF($A15&lt;389,CHIINV(0.5-F$1/200,2*$A15+2)/2,($A15+1)*(1-1/(9*($A15+1))+NORMSINV(0.5+F$1/200)/3/SQRT($A15+1))^3)/$B15*$C15</f>
        <v>0.81430016542721406</v>
      </c>
      <c r="G15">
        <f>IF($A15=0,0,IF($A15&lt;389,CHIINV(0.5+G$1/200,2*$A15)/2,$A15*(1-1/(9*$A15)-NORMSINV(0.5+G$1/200)/3/SQRT($A15))^3))/$B15*$C15</f>
        <v>0.77375905432710523</v>
      </c>
      <c r="H15">
        <f>IF($A15&lt;389,CHIINV(0.5-H$1/200,2*$A15+2)/2,($A15+1)*(1-1/(9*($A15+1))+NORMSINV(0.5+H$1/200)/3/SQRT($A15+1))^3)/$B15*$C15</f>
        <v>0.82354472770954301</v>
      </c>
    </row>
    <row r="16" spans="1:8" x14ac:dyDescent="0.25">
      <c r="A16" s="1">
        <v>7776456</v>
      </c>
      <c r="B16" s="1">
        <v>7564336677</v>
      </c>
      <c r="C16">
        <v>1</v>
      </c>
      <c r="D16">
        <f t="shared" si="0"/>
        <v>1.0280420256339154E-3</v>
      </c>
      <c r="E16">
        <f>IF($A16=0,0,IF($A16&lt;389,CHIINV(0.5+E$1/200,2*$A16)/2,$A16*(1-1/(9*$A16)-NORMSINV(0.5+E$1/200)/3/SQRT($A16))^3))/$B16*$C16</f>
        <v>1.0273196005302074E-3</v>
      </c>
      <c r="F16">
        <f>IF($A16&lt;389,CHIINV(0.5-F$1/200,2*$A16+2)/2,($A16+1)*(1-1/(9*($A16+1))+NORMSINV(0.5+F$1/200)/3/SQRT($A16+1))^3)/$B16*$C16</f>
        <v>1.0287648334092831E-3</v>
      </c>
      <c r="G16">
        <f>IF($A16=0,0,IF($A16&lt;389,CHIINV(0.5+G$1/200,2*$A16)/2,$A16*(1-1/(9*$A16)-NORMSINV(0.5+G$1/200)/3/SQRT($A16))^3))/$B16*$C16</f>
        <v>1.02690317308454E-3</v>
      </c>
      <c r="H16">
        <f>IF($A16&lt;389,CHIINV(0.5-H$1/200,2*$A16+2)/2,($A16+1)*(1-1/(9*($A16+1))+NORMSINV(0.5+H$1/200)/3/SQRT($A16+1))^3)/$B16*$C16</f>
        <v>1.0291817639509068E-3</v>
      </c>
    </row>
    <row r="17" spans="1:8" x14ac:dyDescent="0.25">
      <c r="A17" s="1">
        <v>222</v>
      </c>
      <c r="B17" s="1">
        <v>3215</v>
      </c>
      <c r="C17">
        <v>1</v>
      </c>
      <c r="D17">
        <f t="shared" si="0"/>
        <v>6.9051321928460335E-2</v>
      </c>
      <c r="E17">
        <f>IF($A17=0,0,IF($A17&lt;389,CHIINV(0.5+E$1/200,2*$A17)/2,$A17*(1-1/(9*$A17)-NORMSINV(0.5+E$1/200)/3/SQRT($A17))^3))/$B17*$C17</f>
        <v>6.0266118483812227E-2</v>
      </c>
      <c r="F17">
        <f>IF($A17&lt;389,CHIINV(0.5-F$1/200,2*$A17+2)/2,($A17+1)*(1-1/(9*($A17+1))+NORMSINV(0.5+F$1/200)/3/SQRT($A17+1))^3)/$B17*$C17</f>
        <v>7.8757028259678952E-2</v>
      </c>
      <c r="G17">
        <f>IF($A17=0,0,IF($A17&lt;389,CHIINV(0.5+G$1/200,2*$A17)/2,$A17*(1-1/(9*$A17)-NORMSINV(0.5+G$1/200)/3/SQRT($A17))^3))/$B17*$C17</f>
        <v>5.5611153471079935E-2</v>
      </c>
      <c r="H17">
        <f>IF($A17&lt;389,CHIINV(0.5-H$1/200,2*$A17+2)/2,($A17+1)*(1-1/(9*($A17+1))+NORMSINV(0.5+H$1/200)/3/SQRT($A17+1))^3)/$B17*$C17</f>
        <v>8.4606463295672119E-2</v>
      </c>
    </row>
    <row r="18" spans="1:8" x14ac:dyDescent="0.25">
      <c r="A18" s="1">
        <v>999</v>
      </c>
      <c r="B18" s="1">
        <v>3456</v>
      </c>
      <c r="C18">
        <v>1</v>
      </c>
      <c r="D18">
        <f t="shared" si="0"/>
        <v>0.2890625</v>
      </c>
      <c r="E18">
        <f>IF($A18=0,0,IF($A18&lt;389,CHIINV(0.5+E$1/200,2*$A18)/2,$A18*(1-1/(9*$A18)-NORMSINV(0.5+E$1/200)/3/SQRT($A18))^3))/$B18*$C18</f>
        <v>0.27141304936090521</v>
      </c>
      <c r="F18">
        <f>IF($A18&lt;389,CHIINV(0.5-F$1/200,2*$A18+2)/2,($A18+1)*(1-1/(9*($A18+1))+NORMSINV(0.5+F$1/200)/3/SQRT($A18+1))^3)/$B18*$C18</f>
        <v>0.30755833237378416</v>
      </c>
      <c r="G18">
        <f>IF($A18=0,0,IF($A18&lt;389,CHIINV(0.5+G$1/200,2*$A18)/2,$A18*(1-1/(9*$A18)-NORMSINV(0.5+G$1/200)/3/SQRT($A18))^3))/$B18*$C18</f>
        <v>0.26162147596445767</v>
      </c>
      <c r="H18">
        <f>IF($A18&lt;389,CHIINV(0.5-H$1/200,2*$A18+2)/2,($A18+1)*(1-1/(9*($A18+1))+NORMSINV(0.5+H$1/200)/3/SQRT($A18+1))^3)/$B18*$C18</f>
        <v>0.31845604819822654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 test data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2017-11-10T17:11:32Z</dcterms:modified>
</cp:coreProperties>
</file>