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1" sheetId="1" r:id="rId1"/>
    <sheet name=" 6(ж)" sheetId="2" r:id="rId2"/>
  </sheets>
  <calcPr calcId="145621"/>
</workbook>
</file>

<file path=xl/calcChain.xml><?xml version="1.0" encoding="utf-8"?>
<calcChain xmlns="http://schemas.openxmlformats.org/spreadsheetml/2006/main">
  <c r="I6" i="2" l="1"/>
  <c r="I7" i="2"/>
  <c r="I8" i="2"/>
  <c r="I9" i="2"/>
  <c r="I10" i="2"/>
  <c r="I11" i="2"/>
  <c r="I12" i="2"/>
  <c r="I13" i="2"/>
  <c r="I14" i="2"/>
  <c r="I15" i="2"/>
  <c r="E6" i="2"/>
  <c r="E7" i="2"/>
  <c r="E8" i="2"/>
  <c r="E9" i="2"/>
  <c r="E10" i="2"/>
  <c r="E11" i="2"/>
  <c r="E12" i="2"/>
  <c r="E13" i="2"/>
  <c r="E14" i="2"/>
  <c r="E15" i="2"/>
  <c r="D9" i="2"/>
  <c r="D10" i="2"/>
  <c r="D13" i="2"/>
  <c r="D14" i="2"/>
  <c r="D6" i="2"/>
  <c r="C6" i="2"/>
  <c r="C15" i="2"/>
  <c r="D15" i="2" s="1"/>
  <c r="C7" i="2"/>
  <c r="D7" i="2" s="1"/>
  <c r="C8" i="2"/>
  <c r="D8" i="2" s="1"/>
  <c r="C9" i="2"/>
  <c r="C10" i="2"/>
  <c r="C11" i="2"/>
  <c r="D11" i="2" s="1"/>
  <c r="C12" i="2"/>
  <c r="D12" i="2" s="1"/>
  <c r="C13" i="2"/>
  <c r="C14" i="2"/>
  <c r="F12" i="2" l="1"/>
  <c r="F7" i="2"/>
  <c r="F8" i="2"/>
  <c r="F9" i="2"/>
  <c r="F13" i="2"/>
  <c r="F6" i="2"/>
  <c r="F10" i="2"/>
  <c r="F11" i="2"/>
  <c r="F14" i="2"/>
  <c r="F15" i="2"/>
  <c r="C15" i="1"/>
  <c r="C14" i="1"/>
  <c r="C13" i="1"/>
  <c r="C12" i="1"/>
  <c r="C11" i="1"/>
  <c r="C10" i="1"/>
  <c r="C9" i="1"/>
  <c r="C8" i="1"/>
  <c r="C7" i="1"/>
  <c r="C6" i="1"/>
  <c r="C5" i="1"/>
  <c r="D15" i="1" s="1"/>
  <c r="G14" i="2" l="1"/>
  <c r="H14" i="2" s="1"/>
  <c r="G6" i="2"/>
  <c r="H6" i="2" s="1"/>
  <c r="G8" i="2"/>
  <c r="H8" i="2" s="1"/>
  <c r="G11" i="2"/>
  <c r="H11" i="2" s="1"/>
  <c r="G13" i="2"/>
  <c r="H13" i="2" s="1"/>
  <c r="G10" i="2"/>
  <c r="H10" i="2" s="1"/>
  <c r="G12" i="2"/>
  <c r="H12" i="2" s="1"/>
  <c r="G15" i="2"/>
  <c r="H15" i="2" s="1"/>
  <c r="G7" i="2"/>
  <c r="H7" i="2" s="1"/>
  <c r="G9" i="2"/>
  <c r="H9" i="2" s="1"/>
  <c r="E6" i="1"/>
  <c r="E7" i="1"/>
  <c r="E8" i="1"/>
  <c r="E9" i="1"/>
  <c r="G9" i="1"/>
  <c r="E12" i="1"/>
  <c r="E13" i="1"/>
  <c r="E14" i="1"/>
  <c r="E15" i="1"/>
  <c r="E10" i="1"/>
  <c r="E11" i="1"/>
  <c r="E5" i="1"/>
  <c r="D6" i="1"/>
  <c r="D7" i="1"/>
  <c r="D8" i="1"/>
  <c r="F8" i="1"/>
  <c r="G8" i="1" s="1"/>
  <c r="H8" i="1" s="1"/>
  <c r="D9" i="1"/>
  <c r="F9" i="1"/>
  <c r="H9" i="1"/>
  <c r="D10" i="1"/>
  <c r="F10" i="1"/>
  <c r="G10" i="1" s="1"/>
  <c r="H10" i="1" s="1"/>
  <c r="D11" i="1"/>
  <c r="D12" i="1"/>
  <c r="F12" i="1"/>
  <c r="G12" i="1" s="1"/>
  <c r="H12" i="1" s="1"/>
  <c r="D13" i="1"/>
  <c r="D14" i="1"/>
  <c r="F14" i="1"/>
  <c r="G14" i="1" s="1"/>
  <c r="H14" i="1" s="1"/>
  <c r="F15" i="1"/>
  <c r="G15" i="1" s="1"/>
  <c r="H15" i="1" s="1"/>
  <c r="J15" i="2" l="1"/>
  <c r="J6" i="2"/>
  <c r="I10" i="1"/>
  <c r="J11" i="1" s="1"/>
  <c r="I12" i="1"/>
  <c r="J13" i="1" s="1"/>
  <c r="I8" i="1"/>
  <c r="J9" i="1" s="1"/>
  <c r="F13" i="1"/>
  <c r="G13" i="1" s="1"/>
  <c r="H13" i="1" s="1"/>
  <c r="F11" i="1"/>
  <c r="G11" i="1" s="1"/>
  <c r="H11" i="1" s="1"/>
  <c r="F7" i="1"/>
  <c r="G7" i="1" s="1"/>
  <c r="H7" i="1" s="1"/>
  <c r="F6" i="1"/>
  <c r="G6" i="1" s="1"/>
  <c r="H6" i="1" s="1"/>
  <c r="F5" i="1"/>
  <c r="G5" i="1" s="1"/>
  <c r="H5" i="1" s="1"/>
  <c r="I15" i="1"/>
  <c r="I14" i="1"/>
  <c r="J15" i="1" s="1"/>
  <c r="I9" i="1"/>
  <c r="J10" i="1" s="1"/>
  <c r="J9" i="2" l="1"/>
  <c r="J8" i="2"/>
  <c r="J10" i="2"/>
  <c r="J12" i="2"/>
  <c r="J14" i="2"/>
  <c r="J7" i="2"/>
  <c r="J11" i="2"/>
  <c r="J13" i="2"/>
  <c r="I7" i="1"/>
  <c r="J8" i="1" s="1"/>
  <c r="I5" i="1"/>
  <c r="J6" i="1" s="1"/>
  <c r="I6" i="1"/>
  <c r="J7" i="1" s="1"/>
  <c r="I13" i="1"/>
  <c r="J14" i="1" s="1"/>
  <c r="I11" i="1"/>
  <c r="J12" i="1" s="1"/>
</calcChain>
</file>

<file path=xl/sharedStrings.xml><?xml version="1.0" encoding="utf-8"?>
<sst xmlns="http://schemas.openxmlformats.org/spreadsheetml/2006/main" count="30" uniqueCount="18">
  <si>
    <t>y=C(x)·(e^x+2)</t>
  </si>
  <si>
    <t>y = 1/3*(e^x+2)</t>
  </si>
  <si>
    <t>i</t>
  </si>
  <si>
    <t>xi</t>
  </si>
  <si>
    <t>точное решение</t>
  </si>
  <si>
    <t>метод эйлера</t>
  </si>
  <si>
    <t>к1</t>
  </si>
  <si>
    <t>k2</t>
  </si>
  <si>
    <t>k3</t>
  </si>
  <si>
    <t>k4</t>
  </si>
  <si>
    <t>Δy(i)</t>
  </si>
  <si>
    <t>y(i)</t>
  </si>
  <si>
    <t>Общее решение</t>
  </si>
  <si>
    <t>Частное решение y(0)=2</t>
  </si>
  <si>
    <t xml:space="preserve"> а=</t>
  </si>
  <si>
    <t>Частное решение</t>
  </si>
  <si>
    <t>y=C/sinx</t>
  </si>
  <si>
    <t>y = 1/sinx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</si>
</sst>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"/>
      <color rgb="FF333333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sz val="10"/>
      <color rgb="FF333333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4" fillId="0" borderId="1" xfId="0" applyFont="1" applyBorder="1" applyAlignment="1"/>
    <xf numFmtId="0" fontId="2" fillId="0" borderId="0" xfId="0" applyFont="1" applyAlignment="1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J8" sqref="J8"/>
    </sheetView>
  </sheetViews>
  <sheetFormatPr defaultRowHeight="15" x14ac:dyDescent="0.25"/>
  <cols>
    <col min="3" max="3" width="16.42578125" bestFit="1" customWidth="1"/>
    <col min="4" max="4" width="13.85546875" bestFit="1" customWidth="1"/>
  </cols>
  <sheetData>
    <row r="1" spans="1:10" x14ac:dyDescent="0.25">
      <c r="A1" s="9" t="s">
        <v>12</v>
      </c>
      <c r="B1" s="9"/>
      <c r="C1" s="10" t="s">
        <v>0</v>
      </c>
      <c r="D1" s="11"/>
      <c r="E1" s="12"/>
      <c r="F1" s="13" t="s">
        <v>14</v>
      </c>
      <c r="G1" s="14">
        <v>0.25</v>
      </c>
      <c r="H1" s="12"/>
      <c r="I1" s="12"/>
      <c r="J1" s="12"/>
    </row>
    <row r="2" spans="1:10" x14ac:dyDescent="0.25">
      <c r="A2" s="9" t="s">
        <v>15</v>
      </c>
      <c r="B2" s="9"/>
      <c r="C2" s="10" t="s">
        <v>1</v>
      </c>
      <c r="D2" s="11"/>
      <c r="E2" s="12"/>
      <c r="F2" s="15"/>
      <c r="G2" s="15"/>
      <c r="H2" s="12"/>
      <c r="I2" s="12"/>
      <c r="J2" s="12"/>
    </row>
    <row r="3" spans="1:10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</row>
    <row r="4" spans="1:10" x14ac:dyDescent="0.25">
      <c r="A4" s="13" t="s">
        <v>2</v>
      </c>
      <c r="B4" s="13" t="s">
        <v>3</v>
      </c>
      <c r="C4" s="13" t="s">
        <v>4</v>
      </c>
      <c r="D4" s="13" t="s">
        <v>5</v>
      </c>
      <c r="E4" s="13" t="s">
        <v>6</v>
      </c>
      <c r="F4" s="13" t="s">
        <v>7</v>
      </c>
      <c r="G4" s="13" t="s">
        <v>8</v>
      </c>
      <c r="H4" s="13" t="s">
        <v>9</v>
      </c>
      <c r="I4" s="16" t="s">
        <v>10</v>
      </c>
      <c r="J4" s="13" t="s">
        <v>11</v>
      </c>
    </row>
    <row r="5" spans="1:10" x14ac:dyDescent="0.25">
      <c r="A5" s="13">
        <v>0</v>
      </c>
      <c r="B5" s="14">
        <v>0</v>
      </c>
      <c r="C5" s="14">
        <f>1/3*(2.7^B5+2)</f>
        <v>1</v>
      </c>
      <c r="D5" s="14">
        <v>1</v>
      </c>
      <c r="E5" s="14">
        <f>C5-2*B5/C5</f>
        <v>1</v>
      </c>
      <c r="F5" s="14">
        <f>($C5+0.05*E5)-2*($B5+0.05)/($C5+0.05*E5)</f>
        <v>0.95476190476190481</v>
      </c>
      <c r="G5" s="14">
        <f>($C5+0.05*F5)-2*($B5+0.05)/($C5+0.05*F5)</f>
        <v>0.95229439565850205</v>
      </c>
      <c r="H5" s="14">
        <f>($C5+0.1*G5)-2*($B5+0.1)/($C5+0.1*G5)</f>
        <v>0.91261930074481912</v>
      </c>
      <c r="I5" s="14">
        <f>0.1/6*(E5+F5*2+G5*2+H5)</f>
        <v>9.5445531693093888E-2</v>
      </c>
      <c r="J5" s="14">
        <v>1</v>
      </c>
    </row>
    <row r="6" spans="1:10" x14ac:dyDescent="0.25">
      <c r="A6" s="13">
        <v>1</v>
      </c>
      <c r="B6" s="14">
        <v>0.1</v>
      </c>
      <c r="C6" s="14">
        <f t="shared" ref="C6:C15" si="0">1/3*(2.7^B6+2)</f>
        <v>1.0348084584122648</v>
      </c>
      <c r="D6" s="14">
        <f>C$5+0.1*(C5-2*B5/C5)</f>
        <v>1.1000000000000001</v>
      </c>
      <c r="E6" s="14">
        <f t="shared" ref="E6:E15" si="1">C6-2*B6/C6</f>
        <v>0.84153597559272386</v>
      </c>
      <c r="F6" s="14">
        <f t="shared" ref="F6:G15" si="2">($C6+0.05*E6)-2*($B6+0.05)/($C6+0.05*E6)</f>
        <v>0.79830404531582455</v>
      </c>
      <c r="G6" s="14">
        <f t="shared" si="2"/>
        <v>0.79558213716239568</v>
      </c>
      <c r="H6" s="14">
        <f t="shared" ref="H6:H15" si="3">($C6+0.1*G6)-2*($B6+0.1)/($C6+0.1*G6)</f>
        <v>0.75541839235271291</v>
      </c>
      <c r="I6" s="14">
        <f t="shared" ref="I6:I15" si="4">0.1/6*(E6+F6*2+G6*2+H6)</f>
        <v>7.9745445548364616E-2</v>
      </c>
      <c r="J6" s="14">
        <f>C5+I5</f>
        <v>1.0954455316930938</v>
      </c>
    </row>
    <row r="7" spans="1:10" x14ac:dyDescent="0.25">
      <c r="A7" s="13">
        <v>2</v>
      </c>
      <c r="B7" s="14">
        <v>0.2</v>
      </c>
      <c r="C7" s="14">
        <f t="shared" si="0"/>
        <v>1.0732518031556448</v>
      </c>
      <c r="D7" s="14">
        <f t="shared" ref="D7:D15" si="5">C$5+0.1*(C6-2*B6/C6)</f>
        <v>1.0841535975592724</v>
      </c>
      <c r="E7" s="14">
        <f t="shared" si="1"/>
        <v>0.70055268555445005</v>
      </c>
      <c r="F7" s="14">
        <f t="shared" si="2"/>
        <v>0.65712967942835032</v>
      </c>
      <c r="G7" s="14">
        <f t="shared" si="2"/>
        <v>0.65407297935564235</v>
      </c>
      <c r="H7" s="14">
        <f t="shared" si="3"/>
        <v>0.6117235156951909</v>
      </c>
      <c r="I7" s="14">
        <f t="shared" si="4"/>
        <v>6.5578025313627109E-2</v>
      </c>
      <c r="J7" s="14">
        <f t="shared" ref="J7:J15" si="6">C6+I6</f>
        <v>1.1145539039606294</v>
      </c>
    </row>
    <row r="8" spans="1:10" x14ac:dyDescent="0.25">
      <c r="A8" s="13">
        <v>3</v>
      </c>
      <c r="B8" s="14">
        <v>0.3</v>
      </c>
      <c r="C8" s="14">
        <f t="shared" si="0"/>
        <v>1.1157096085992098</v>
      </c>
      <c r="D8" s="14">
        <f t="shared" si="5"/>
        <v>1.070055268555445</v>
      </c>
      <c r="E8" s="14">
        <f t="shared" si="1"/>
        <v>0.57793526716164789</v>
      </c>
      <c r="F8" s="14">
        <f t="shared" si="2"/>
        <v>0.53304241674097552</v>
      </c>
      <c r="G8" s="14">
        <f t="shared" si="2"/>
        <v>0.52959610366075094</v>
      </c>
      <c r="H8" s="14">
        <f t="shared" si="3"/>
        <v>0.48412992673655364</v>
      </c>
      <c r="I8" s="14">
        <f t="shared" si="4"/>
        <v>5.312237057836091E-2</v>
      </c>
      <c r="J8" s="14">
        <f t="shared" si="6"/>
        <v>1.1388298284692719</v>
      </c>
    </row>
    <row r="9" spans="1:10" x14ac:dyDescent="0.25">
      <c r="A9" s="13">
        <v>4</v>
      </c>
      <c r="B9" s="14">
        <v>0.4</v>
      </c>
      <c r="C9" s="14">
        <f t="shared" si="0"/>
        <v>1.1626010863079497</v>
      </c>
      <c r="D9" s="14">
        <f t="shared" si="5"/>
        <v>1.0577935267161649</v>
      </c>
      <c r="E9" s="14">
        <f t="shared" si="1"/>
        <v>0.47448887875742607</v>
      </c>
      <c r="F9" s="14">
        <f t="shared" si="2"/>
        <v>0.42768047283606492</v>
      </c>
      <c r="G9" s="14">
        <f t="shared" si="2"/>
        <v>0.4238404151924049</v>
      </c>
      <c r="H9" s="14">
        <f t="shared" si="3"/>
        <v>0.37509936666166943</v>
      </c>
      <c r="I9" s="14">
        <f t="shared" si="4"/>
        <v>4.2543833691267255E-2</v>
      </c>
      <c r="J9" s="14">
        <f t="shared" si="6"/>
        <v>1.1688319791775708</v>
      </c>
    </row>
    <row r="10" spans="1:10" x14ac:dyDescent="0.25">
      <c r="A10" s="13">
        <v>5</v>
      </c>
      <c r="B10" s="14">
        <v>0.5</v>
      </c>
      <c r="C10" s="14">
        <f t="shared" si="0"/>
        <v>1.2143892241718328</v>
      </c>
      <c r="D10" s="14">
        <f t="shared" si="5"/>
        <v>1.0474488878757426</v>
      </c>
      <c r="E10" s="14">
        <f t="shared" si="1"/>
        <v>0.39093000689990598</v>
      </c>
      <c r="F10" s="14">
        <f t="shared" si="2"/>
        <v>0.34247924251025774</v>
      </c>
      <c r="G10" s="14">
        <f t="shared" si="2"/>
        <v>0.33830309952007909</v>
      </c>
      <c r="H10" s="14">
        <f t="shared" si="3"/>
        <v>0.28685018586867761</v>
      </c>
      <c r="I10" s="14">
        <f t="shared" si="4"/>
        <v>3.3989081280487617E-2</v>
      </c>
      <c r="J10" s="14">
        <f t="shared" si="6"/>
        <v>1.205144919999217</v>
      </c>
    </row>
    <row r="11" spans="1:10" x14ac:dyDescent="0.25">
      <c r="A11" s="13">
        <v>6</v>
      </c>
      <c r="B11" s="14">
        <v>0.6</v>
      </c>
      <c r="C11" s="14">
        <f t="shared" si="0"/>
        <v>1.2715853577649665</v>
      </c>
      <c r="D11" s="14">
        <f t="shared" si="5"/>
        <v>1.0390930006899906</v>
      </c>
      <c r="E11" s="14">
        <f t="shared" si="1"/>
        <v>0.32788150597698296</v>
      </c>
      <c r="F11" s="14">
        <f t="shared" si="2"/>
        <v>0.27864654573067704</v>
      </c>
      <c r="G11" s="14">
        <f t="shared" si="2"/>
        <v>0.27425193965032424</v>
      </c>
      <c r="H11" s="14">
        <f t="shared" si="3"/>
        <v>0.22126718918725063</v>
      </c>
      <c r="I11" s="14">
        <f t="shared" si="4"/>
        <v>2.7582427765437272E-2</v>
      </c>
      <c r="J11" s="14">
        <f t="shared" si="6"/>
        <v>1.2483783054523205</v>
      </c>
    </row>
    <row r="12" spans="1:10" x14ac:dyDescent="0.25">
      <c r="A12" s="13">
        <v>7</v>
      </c>
      <c r="B12" s="14">
        <v>0.7</v>
      </c>
      <c r="C12" s="14">
        <f t="shared" si="0"/>
        <v>1.3347542190706572</v>
      </c>
      <c r="D12" s="14">
        <f t="shared" si="5"/>
        <v>1.0327881505976984</v>
      </c>
      <c r="E12" s="14">
        <f t="shared" si="1"/>
        <v>0.28587197543574194</v>
      </c>
      <c r="F12" s="14">
        <f t="shared" si="2"/>
        <v>0.23715246457099681</v>
      </c>
      <c r="G12" s="14">
        <f t="shared" si="2"/>
        <v>0.23270510772089104</v>
      </c>
      <c r="H12" s="14">
        <f t="shared" si="3"/>
        <v>0.17984294504912679</v>
      </c>
      <c r="I12" s="14">
        <f t="shared" si="4"/>
        <v>2.3423834417810742E-2</v>
      </c>
      <c r="J12" s="14">
        <f t="shared" si="6"/>
        <v>1.2991677855304038</v>
      </c>
    </row>
    <row r="13" spans="1:10" x14ac:dyDescent="0.25">
      <c r="A13" s="13">
        <v>8</v>
      </c>
      <c r="B13" s="14">
        <v>0.8</v>
      </c>
      <c r="C13" s="14">
        <f t="shared" si="0"/>
        <v>1.4045195124214758</v>
      </c>
      <c r="D13" s="14">
        <f t="shared" si="5"/>
        <v>1.0285871975435743</v>
      </c>
      <c r="E13" s="14">
        <f t="shared" si="1"/>
        <v>0.26533989558475102</v>
      </c>
      <c r="F13" s="14">
        <f t="shared" si="2"/>
        <v>0.21873432877612764</v>
      </c>
      <c r="G13" s="14">
        <f t="shared" si="2"/>
        <v>0.21443004003293042</v>
      </c>
      <c r="H13" s="14">
        <f t="shared" si="3"/>
        <v>0.1636572459376926</v>
      </c>
      <c r="I13" s="14">
        <f t="shared" si="4"/>
        <v>2.1588764652342662E-2</v>
      </c>
      <c r="J13" s="14">
        <f t="shared" si="6"/>
        <v>1.358178053488468</v>
      </c>
    </row>
    <row r="14" spans="1:10" x14ac:dyDescent="0.25">
      <c r="A14" s="13">
        <v>9</v>
      </c>
      <c r="B14" s="14">
        <v>0.9</v>
      </c>
      <c r="C14" s="14">
        <f t="shared" si="0"/>
        <v>1.4815700727089585</v>
      </c>
      <c r="D14" s="14">
        <f t="shared" si="5"/>
        <v>1.0265339895584751</v>
      </c>
      <c r="E14" s="14">
        <f t="shared" si="1"/>
        <v>0.2666427242448981</v>
      </c>
      <c r="F14" s="14">
        <f t="shared" si="2"/>
        <v>0.22391606102385331</v>
      </c>
      <c r="G14" s="14">
        <f t="shared" si="2"/>
        <v>0.21996078900635885</v>
      </c>
      <c r="H14" s="14">
        <f t="shared" si="3"/>
        <v>0.1733952124334468</v>
      </c>
      <c r="I14" s="14">
        <f t="shared" si="4"/>
        <v>2.212986061231282E-2</v>
      </c>
      <c r="J14" s="14">
        <f t="shared" si="6"/>
        <v>1.4261082770738185</v>
      </c>
    </row>
    <row r="15" spans="1:10" x14ac:dyDescent="0.25">
      <c r="A15" s="13">
        <v>10</v>
      </c>
      <c r="B15" s="14">
        <v>1</v>
      </c>
      <c r="C15" s="14">
        <f t="shared" si="0"/>
        <v>1.5666666666666667</v>
      </c>
      <c r="D15" s="14">
        <f t="shared" si="5"/>
        <v>1.0266642724244899</v>
      </c>
      <c r="E15" s="14">
        <f t="shared" si="1"/>
        <v>0.29007092198581552</v>
      </c>
      <c r="F15" s="14">
        <f t="shared" si="2"/>
        <v>0.25303995642470745</v>
      </c>
      <c r="G15" s="14">
        <f t="shared" si="2"/>
        <v>0.24963134601317849</v>
      </c>
      <c r="H15" s="14">
        <f t="shared" si="3"/>
        <v>0.20939883383614055</v>
      </c>
      <c r="I15" s="14">
        <f t="shared" si="4"/>
        <v>2.5080206011628799E-2</v>
      </c>
      <c r="J15" s="14">
        <f t="shared" si="6"/>
        <v>1.5036999333212713</v>
      </c>
    </row>
  </sheetData>
  <mergeCells count="2">
    <mergeCell ref="A1:B1"/>
    <mergeCell ref="A2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G1" sqref="G1"/>
    </sheetView>
  </sheetViews>
  <sheetFormatPr defaultRowHeight="15" x14ac:dyDescent="0.25"/>
  <cols>
    <col min="1" max="1" width="11.5703125" customWidth="1"/>
    <col min="2" max="2" width="12.85546875" customWidth="1"/>
    <col min="3" max="3" width="16.42578125" bestFit="1" customWidth="1"/>
    <col min="4" max="4" width="13.85546875" bestFit="1" customWidth="1"/>
    <col min="9" max="9" width="9.140625" customWidth="1"/>
  </cols>
  <sheetData>
    <row r="1" spans="1:11" x14ac:dyDescent="0.25">
      <c r="A1" s="2" t="s">
        <v>12</v>
      </c>
      <c r="B1" s="2"/>
      <c r="C1" s="3" t="s">
        <v>16</v>
      </c>
      <c r="D1" s="4"/>
      <c r="E1" s="5"/>
      <c r="F1" s="6" t="s">
        <v>14</v>
      </c>
      <c r="G1" s="7">
        <v>0.25</v>
      </c>
      <c r="H1" s="5"/>
      <c r="I1" s="5"/>
      <c r="J1" s="5"/>
      <c r="K1" s="1"/>
    </row>
    <row r="2" spans="1:11" x14ac:dyDescent="0.25">
      <c r="A2" s="2" t="s">
        <v>13</v>
      </c>
      <c r="B2" s="2"/>
      <c r="C2" s="3" t="s">
        <v>17</v>
      </c>
      <c r="D2" s="4"/>
      <c r="E2" s="5"/>
      <c r="F2" s="5"/>
      <c r="G2" s="5"/>
      <c r="H2" s="5"/>
      <c r="I2" s="5"/>
      <c r="J2" s="5"/>
      <c r="K2" s="1"/>
    </row>
    <row r="3" spans="1:1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1"/>
    </row>
    <row r="4" spans="1:11" x14ac:dyDescent="0.25">
      <c r="A4" s="6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6" t="s">
        <v>9</v>
      </c>
      <c r="I4" s="8" t="s">
        <v>10</v>
      </c>
      <c r="J4" s="6" t="s">
        <v>11</v>
      </c>
      <c r="K4" s="1"/>
    </row>
    <row r="5" spans="1:11" x14ac:dyDescent="0.25">
      <c r="A5" s="6">
        <v>0</v>
      </c>
      <c r="B5" s="7">
        <v>0</v>
      </c>
      <c r="C5" s="7"/>
      <c r="D5" s="7">
        <v>1</v>
      </c>
      <c r="E5" s="7"/>
      <c r="F5" s="7"/>
      <c r="G5" s="7"/>
      <c r="H5" s="7"/>
      <c r="I5" s="7"/>
      <c r="J5" s="7">
        <v>1</v>
      </c>
      <c r="K5" s="1"/>
    </row>
    <row r="6" spans="1:11" x14ac:dyDescent="0.25">
      <c r="A6" s="6">
        <v>1</v>
      </c>
      <c r="B6" s="7">
        <v>0.2</v>
      </c>
      <c r="C6" s="7">
        <f>1/SIN(B6)</f>
        <v>5.0334895476723442</v>
      </c>
      <c r="D6" s="7">
        <f>C$5+0.157*(C6/SIN(C6))</f>
        <v>-0.83282465858900745</v>
      </c>
      <c r="E6" s="7">
        <f t="shared" ref="E6:E15" si="0">C6/SIN(B6)</f>
        <v>25.33601702652674</v>
      </c>
      <c r="F6" s="7">
        <f>-(($C6+0.05*E6)/(1+$C6+0.05*E6))</f>
        <v>-0.86301914782223443</v>
      </c>
      <c r="G6" s="7">
        <f t="shared" ref="F5:G15" si="1">-(($C6+0.05*F6)/(1+$C6+0.05*F6))</f>
        <v>-0.83306452800140429</v>
      </c>
      <c r="H6" s="7">
        <f t="shared" ref="H6:H15" si="2">-(($C6+0.1*G6)/(1+$C6+0.1*G6))</f>
        <v>-0.83193794475639116</v>
      </c>
      <c r="I6" s="7">
        <f t="shared" ref="I6:I15" si="3">0.157/6*(E6+F6*2+G6*2+H6)</f>
        <v>0.55242835693822046</v>
      </c>
      <c r="J6" s="7">
        <f>C5+I5</f>
        <v>0</v>
      </c>
      <c r="K6" s="1"/>
    </row>
    <row r="7" spans="1:11" x14ac:dyDescent="0.25">
      <c r="A7" s="6">
        <v>2</v>
      </c>
      <c r="B7" s="7">
        <v>0.4</v>
      </c>
      <c r="C7" s="7">
        <f t="shared" ref="C7:C14" si="4">1/SIN(B7)</f>
        <v>2.5679324555477829</v>
      </c>
      <c r="D7" s="7">
        <f t="shared" ref="D7:D15" si="5">C$5+0.157*(C7/SIN(C7))</f>
        <v>0.74287452158635203</v>
      </c>
      <c r="E7" s="7">
        <f t="shared" si="0"/>
        <v>6.5942770962556656</v>
      </c>
      <c r="F7" s="7">
        <f t="shared" si="1"/>
        <v>-0.74343490394655865</v>
      </c>
      <c r="G7" s="7">
        <f t="shared" si="1"/>
        <v>-0.71677491565245655</v>
      </c>
      <c r="H7" s="7">
        <f t="shared" si="2"/>
        <v>-0.71397966958882386</v>
      </c>
      <c r="I7" s="7">
        <f t="shared" si="3"/>
        <v>7.7450135438767234E-2</v>
      </c>
      <c r="J7" s="7">
        <f t="shared" ref="J7:J15" si="6">C6+I6</f>
        <v>5.5859179046105645</v>
      </c>
      <c r="K7" s="1"/>
    </row>
    <row r="8" spans="1:11" x14ac:dyDescent="0.25">
      <c r="A8" s="6">
        <v>3</v>
      </c>
      <c r="B8" s="7">
        <v>0.6</v>
      </c>
      <c r="C8" s="7">
        <f t="shared" si="4"/>
        <v>1.7710321966877254</v>
      </c>
      <c r="D8" s="7">
        <f t="shared" si="5"/>
        <v>0.2837208860038446</v>
      </c>
      <c r="E8" s="7">
        <f t="shared" si="0"/>
        <v>3.13655504170455</v>
      </c>
      <c r="F8" s="7">
        <f t="shared" si="1"/>
        <v>-0.65845360860956015</v>
      </c>
      <c r="G8" s="7">
        <f t="shared" si="1"/>
        <v>-0.63478451316041162</v>
      </c>
      <c r="H8" s="7">
        <f t="shared" si="2"/>
        <v>-0.63066291787950335</v>
      </c>
      <c r="I8" s="7">
        <f t="shared" si="3"/>
        <v>-2.1086177992064685E-3</v>
      </c>
      <c r="J8" s="7">
        <f>C7+I7</f>
        <v>2.64538259098655</v>
      </c>
      <c r="K8" s="1"/>
    </row>
    <row r="9" spans="1:11" x14ac:dyDescent="0.25">
      <c r="A9" s="6">
        <v>4</v>
      </c>
      <c r="B9" s="7">
        <v>0.8</v>
      </c>
      <c r="C9" s="7">
        <f t="shared" si="4"/>
        <v>1.394007819388636</v>
      </c>
      <c r="D9" s="7">
        <f t="shared" si="5"/>
        <v>0.22232447237516206</v>
      </c>
      <c r="E9" s="7">
        <f t="shared" si="0"/>
        <v>1.9432578005166603</v>
      </c>
      <c r="F9" s="7">
        <f t="shared" si="1"/>
        <v>-0.5985823066155741</v>
      </c>
      <c r="G9" s="7">
        <f t="shared" si="1"/>
        <v>-0.57700223842652298</v>
      </c>
      <c r="H9" s="7">
        <f t="shared" si="2"/>
        <v>-0.57197416902361919</v>
      </c>
      <c r="I9" s="7">
        <f t="shared" si="3"/>
        <v>-2.5640336166468505E-2</v>
      </c>
      <c r="J9" s="7">
        <f t="shared" si="6"/>
        <v>1.7689235788885189</v>
      </c>
      <c r="K9" s="1"/>
    </row>
    <row r="10" spans="1:11" x14ac:dyDescent="0.25">
      <c r="A10" s="6">
        <v>5</v>
      </c>
      <c r="B10" s="7">
        <v>1</v>
      </c>
      <c r="C10" s="7">
        <f t="shared" si="4"/>
        <v>1.1883951057781212</v>
      </c>
      <c r="D10" s="7">
        <f t="shared" si="5"/>
        <v>0.20110347472936474</v>
      </c>
      <c r="E10" s="7">
        <f t="shared" si="0"/>
        <v>1.412282927437392</v>
      </c>
      <c r="F10" s="7">
        <f t="shared" si="1"/>
        <v>-0.55732806359767706</v>
      </c>
      <c r="G10" s="7">
        <f t="shared" si="1"/>
        <v>-0.53715032862215306</v>
      </c>
      <c r="H10" s="7">
        <f t="shared" si="2"/>
        <v>-0.53154572777079823</v>
      </c>
      <c r="I10" s="7">
        <f t="shared" si="3"/>
        <v>-3.4231745801561908E-2</v>
      </c>
      <c r="J10" s="7">
        <f t="shared" si="6"/>
        <v>1.3683674832221675</v>
      </c>
      <c r="K10" s="1"/>
    </row>
    <row r="11" spans="1:11" x14ac:dyDescent="0.25">
      <c r="A11" s="6">
        <v>6</v>
      </c>
      <c r="B11" s="7">
        <v>1.2</v>
      </c>
      <c r="C11" s="7">
        <f t="shared" si="4"/>
        <v>1.0729163777098973</v>
      </c>
      <c r="D11" s="7">
        <f t="shared" si="5"/>
        <v>0.19172370514174503</v>
      </c>
      <c r="E11" s="7">
        <f t="shared" si="0"/>
        <v>1.1511495535581271</v>
      </c>
      <c r="F11" s="7">
        <f t="shared" si="1"/>
        <v>-0.53062085344484411</v>
      </c>
      <c r="G11" s="7">
        <f t="shared" si="1"/>
        <v>-0.51133348012308766</v>
      </c>
      <c r="H11" s="7">
        <f t="shared" si="2"/>
        <v>-0.50538708391989196</v>
      </c>
      <c r="I11" s="7">
        <f t="shared" si="3"/>
        <v>-3.7631492167854615E-2</v>
      </c>
      <c r="J11" s="7">
        <f t="shared" si="6"/>
        <v>1.1541633599765593</v>
      </c>
      <c r="K11" s="1"/>
    </row>
    <row r="12" spans="1:11" x14ac:dyDescent="0.25">
      <c r="A12" s="6">
        <v>7</v>
      </c>
      <c r="B12" s="7">
        <v>1.4</v>
      </c>
      <c r="C12" s="7">
        <f t="shared" si="4"/>
        <v>1.0147651062948795</v>
      </c>
      <c r="D12" s="7">
        <f t="shared" si="5"/>
        <v>0.1875750690153658</v>
      </c>
      <c r="E12" s="7">
        <f t="shared" si="0"/>
        <v>1.0297482209536579</v>
      </c>
      <c r="F12" s="7">
        <f t="shared" si="1"/>
        <v>-0.51603204758046006</v>
      </c>
      <c r="G12" s="7">
        <f t="shared" si="1"/>
        <v>-0.49722556596377598</v>
      </c>
      <c r="H12" s="7">
        <f t="shared" si="2"/>
        <v>-0.49110516708483964</v>
      </c>
      <c r="I12" s="7">
        <f t="shared" si="3"/>
        <v>-3.8932655199247608E-2</v>
      </c>
      <c r="J12" s="7">
        <f t="shared" si="6"/>
        <v>1.0352848855420427</v>
      </c>
      <c r="K12" s="1"/>
    </row>
    <row r="13" spans="1:11" x14ac:dyDescent="0.25">
      <c r="A13" s="6">
        <v>8</v>
      </c>
      <c r="B13" s="7">
        <v>1.6</v>
      </c>
      <c r="C13" s="7">
        <f t="shared" si="4"/>
        <v>1.0004265788504192</v>
      </c>
      <c r="D13" s="7">
        <f t="shared" si="5"/>
        <v>0.18660652671756064</v>
      </c>
      <c r="E13" s="7">
        <f t="shared" si="0"/>
        <v>1.0008533396703541</v>
      </c>
      <c r="F13" s="7">
        <f t="shared" si="1"/>
        <v>-0.51230675513336232</v>
      </c>
      <c r="G13" s="7">
        <f t="shared" si="1"/>
        <v>-0.49362248948605891</v>
      </c>
      <c r="H13" s="7">
        <f t="shared" si="2"/>
        <v>-0.48745923715886669</v>
      </c>
      <c r="I13" s="7">
        <f t="shared" si="3"/>
        <v>-3.9209818119365795E-2</v>
      </c>
      <c r="J13" s="7">
        <f t="shared" si="6"/>
        <v>0.97583245109563188</v>
      </c>
      <c r="K13" s="1"/>
    </row>
    <row r="14" spans="1:11" x14ac:dyDescent="0.25">
      <c r="A14" s="6">
        <v>9</v>
      </c>
      <c r="B14" s="7">
        <v>1.8</v>
      </c>
      <c r="C14" s="7">
        <f t="shared" si="4"/>
        <v>1.0268546826963281</v>
      </c>
      <c r="D14" s="7">
        <f t="shared" si="5"/>
        <v>0.1884080921578356</v>
      </c>
      <c r="E14" s="7">
        <f t="shared" si="0"/>
        <v>1.0544305393753768</v>
      </c>
      <c r="F14" s="7">
        <f t="shared" si="1"/>
        <v>-0.51913279477214069</v>
      </c>
      <c r="G14" s="7">
        <f t="shared" si="1"/>
        <v>-0.50022440997453155</v>
      </c>
      <c r="H14" s="7">
        <f t="shared" si="2"/>
        <v>-0.49414018098945645</v>
      </c>
      <c r="I14" s="7">
        <f t="shared" si="3"/>
        <v>-3.868542933731093E-2</v>
      </c>
      <c r="J14" s="7">
        <f t="shared" si="6"/>
        <v>0.96121676073105344</v>
      </c>
      <c r="K14" s="1"/>
    </row>
    <row r="15" spans="1:11" x14ac:dyDescent="0.25">
      <c r="A15" s="6">
        <v>10</v>
      </c>
      <c r="B15" s="7">
        <v>2</v>
      </c>
      <c r="C15" s="7">
        <f>1/SIN(B15)</f>
        <v>1.0997501702946164</v>
      </c>
      <c r="D15" s="7">
        <f t="shared" si="5"/>
        <v>0.19376269474212696</v>
      </c>
      <c r="E15" s="7">
        <f t="shared" si="0"/>
        <v>1.2094504370630379</v>
      </c>
      <c r="F15" s="7">
        <f t="shared" si="1"/>
        <v>-0.53708476277241335</v>
      </c>
      <c r="G15" s="7">
        <f t="shared" si="1"/>
        <v>-0.51758311428595871</v>
      </c>
      <c r="H15" s="7">
        <f t="shared" si="2"/>
        <v>-0.51171680899468852</v>
      </c>
      <c r="I15" s="7">
        <f t="shared" si="3"/>
        <v>-3.6936922298266325E-2</v>
      </c>
      <c r="J15" s="7">
        <f t="shared" si="6"/>
        <v>0.98816925335901717</v>
      </c>
      <c r="K15" s="1"/>
    </row>
    <row r="16" spans="1:1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</sheetData>
  <mergeCells count="2">
    <mergeCell ref="A1:B1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</vt:lpstr>
      <vt:lpstr> 6(ж)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2020-12-16T20:08:58Z</dcterms:modified>
</cp:coreProperties>
</file>