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codeName="ThisWorkbook"/>
  <xr:revisionPtr revIDLastSave="0" documentId="8_{39D00485-8B34-466E-BD47-378DE2BDDF76}" xr6:coauthVersionLast="47" xr6:coauthVersionMax="47" xr10:uidLastSave="{00000000-0000-0000-0000-000000000000}"/>
  <bookViews>
    <workbookView xWindow="-110" yWindow="-110" windowWidth="19420" windowHeight="1150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1" l="1"/>
  <c r="G7" i="11"/>
  <c r="D9" i="11" l="1"/>
  <c r="D17" i="11" s="1"/>
  <c r="E17" i="11" s="1"/>
  <c r="I5" i="11"/>
  <c r="H6" i="11" s="1"/>
  <c r="G29" i="11"/>
  <c r="G25" i="11"/>
  <c r="G24" i="11"/>
  <c r="G23" i="11"/>
  <c r="G21" i="11"/>
  <c r="G19" i="11"/>
  <c r="G16" i="11"/>
  <c r="G12" i="11"/>
  <c r="G8" i="11"/>
  <c r="E9" i="11" l="1"/>
  <c r="D10" i="11" s="1"/>
  <c r="E10" i="11" s="1"/>
  <c r="D11" i="11" s="1"/>
  <c r="D18" i="11"/>
  <c r="G17" i="11"/>
  <c r="D13" i="11"/>
  <c r="D14" i="11" s="1"/>
  <c r="G9" i="11" l="1"/>
  <c r="E18" i="11"/>
  <c r="G18" i="11" s="1"/>
  <c r="G20" i="11"/>
  <c r="G10" i="11"/>
  <c r="E14" i="11"/>
  <c r="G13" i="11"/>
  <c r="E11" i="11"/>
  <c r="J5" i="11"/>
  <c r="I4" i="11"/>
  <c r="K5" i="11" l="1"/>
  <c r="I6" i="11"/>
  <c r="G14" i="11"/>
  <c r="D15" i="11"/>
  <c r="G11" i="11"/>
  <c r="L5" i="11" l="1"/>
  <c r="J6" i="11"/>
  <c r="E15" i="11"/>
  <c r="G15" i="11" s="1"/>
  <c r="M5" i="11" l="1"/>
  <c r="K6" i="11"/>
  <c r="N5" i="11" l="1"/>
  <c r="L6" i="11"/>
  <c r="O5" i="11" l="1"/>
  <c r="M6" i="11"/>
  <c r="P5" i="11" l="1"/>
  <c r="N6" i="11"/>
  <c r="O6" i="11" l="1"/>
  <c r="P4" i="11"/>
  <c r="Q5" i="11"/>
  <c r="R5" i="11" l="1"/>
  <c r="P6" i="11"/>
  <c r="S5" i="11" l="1"/>
  <c r="Q6" i="11"/>
  <c r="T5" i="11" l="1"/>
  <c r="R6" i="11"/>
  <c r="U5" i="11" l="1"/>
  <c r="S6" i="11"/>
  <c r="V5" i="11" l="1"/>
  <c r="T6" i="11"/>
  <c r="W5" i="11" l="1"/>
  <c r="U6" i="11"/>
  <c r="V6" i="11" l="1"/>
  <c r="W4" i="11"/>
  <c r="X5" i="11"/>
  <c r="Y5" i="11" l="1"/>
  <c r="W6" i="11"/>
  <c r="Z5" i="11" l="1"/>
  <c r="X6" i="11"/>
  <c r="AA5" i="11" l="1"/>
  <c r="Y6" i="11"/>
  <c r="AB5" i="11" l="1"/>
  <c r="Z6" i="11"/>
  <c r="AC5" i="11" l="1"/>
  <c r="AA6" i="11"/>
  <c r="AD5" i="11" l="1"/>
  <c r="AB6" i="11"/>
  <c r="AC6" i="11" l="1"/>
  <c r="AE5" i="11"/>
  <c r="AD4" i="11"/>
  <c r="AF5" i="11" l="1"/>
  <c r="AD6" i="11"/>
  <c r="AG5" i="11" l="1"/>
  <c r="AE6" i="11"/>
  <c r="AH5" i="11" l="1"/>
  <c r="AF6" i="11"/>
  <c r="AI5" i="11" l="1"/>
  <c r="AG6" i="11"/>
  <c r="AJ5" i="11" l="1"/>
  <c r="AH6" i="11"/>
  <c r="AI6" i="11" l="1"/>
  <c r="AK5" i="11"/>
  <c r="AL5" i="11" l="1"/>
  <c r="AJ6" i="11"/>
  <c r="AK4" i="11"/>
  <c r="AM5" i="11" l="1"/>
  <c r="AK6" i="11"/>
  <c r="AN5" i="11" l="1"/>
  <c r="AL6" i="11"/>
  <c r="AO5" i="11" l="1"/>
  <c r="AM6" i="11"/>
  <c r="AP5" i="11" l="1"/>
  <c r="AN6" i="11"/>
  <c r="AQ5" i="11" l="1"/>
  <c r="AO6" i="11"/>
  <c r="AP6" i="11" l="1"/>
  <c r="AR5" i="11"/>
  <c r="AS5" i="11" l="1"/>
  <c r="AQ6" i="11"/>
  <c r="AR4" i="11"/>
  <c r="AR6" i="11" l="1"/>
  <c r="AT5" i="11"/>
  <c r="AS6" i="11" l="1"/>
  <c r="AU5" i="11"/>
  <c r="AT6" i="11" l="1"/>
  <c r="AV5" i="11"/>
  <c r="AU6" i="11" l="1"/>
  <c r="AW5" i="11"/>
  <c r="AV6" i="11" l="1"/>
  <c r="AX5" i="11"/>
  <c r="AY5" i="11" l="1"/>
  <c r="AW6" i="11"/>
  <c r="AX6" i="11" l="1"/>
  <c r="AZ5" i="11"/>
  <c r="AY4" i="11"/>
  <c r="AY6" i="11" l="1"/>
  <c r="BA5" i="11"/>
  <c r="AZ6" i="11" l="1"/>
  <c r="BB5" i="11"/>
  <c r="BA6" i="11" l="1"/>
  <c r="BC5" i="11"/>
  <c r="BB6" i="11" l="1"/>
  <c r="BD5" i="11"/>
  <c r="BC6" i="11" l="1"/>
  <c r="BE5" i="11"/>
  <c r="BD6" i="11" l="1"/>
  <c r="BF5" i="11"/>
  <c r="BE6" i="11" l="1"/>
  <c r="BG5" i="11"/>
  <c r="BF4" i="11"/>
  <c r="BF6" i="11" l="1"/>
  <c r="BH5" i="11"/>
  <c r="BG6" i="11" l="1"/>
  <c r="BI5" i="11"/>
  <c r="BH6" i="11" l="1"/>
  <c r="BJ5" i="11"/>
  <c r="BI6" i="11" l="1"/>
  <c r="BK5" i="11"/>
  <c r="BJ6" i="11" l="1"/>
  <c r="BL5" i="11"/>
  <c r="BK6" i="11" s="1"/>
</calcChain>
</file>

<file path=xl/sharedStrings.xml><?xml version="1.0" encoding="utf-8"?>
<sst xmlns="http://schemas.openxmlformats.org/spreadsheetml/2006/main" count="81" uniqueCount="58">
  <si>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</si>
  <si>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</si>
  <si>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</si>
  <si>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</si>
  <si>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</si>
  <si>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</si>
  <si>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</si>
  <si>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</si>
  <si>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</si>
  <si>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</si>
  <si>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</si>
  <si>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</si>
  <si>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</si>
  <si>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</si>
  <si>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PROJEKTTITEL</t>
  </si>
  <si>
    <t>Firmenname</t>
  </si>
  <si>
    <t>Projektleiter</t>
  </si>
  <si>
    <t>AUFGABE</t>
  </si>
  <si>
    <t>Projektanfang:</t>
  </si>
  <si>
    <t>Anzeigewoche:</t>
  </si>
  <si>
    <t>FORTSCHRITT</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</si>
  <si>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</si>
  <si>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</si>
  <si>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</si>
  <si>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</si>
  <si>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</si>
  <si>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</si>
  <si>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</si>
  <si>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</si>
  <si>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</si>
  <si>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</si>
  <si>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</si>
  <si>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</si>
  <si>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</si>
  <si>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</si>
  <si>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</si>
  <si>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</si>
  <si>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</si>
  <si>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</si>
  <si>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</si>
  <si>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Phase 1 Initialisieren</t>
  </si>
  <si>
    <t>Projektauftrag</t>
  </si>
  <si>
    <t>Informieren</t>
  </si>
  <si>
    <t>Dokumentation</t>
  </si>
  <si>
    <t>Phase 2 Planung</t>
  </si>
  <si>
    <t>Zeitplan</t>
  </si>
  <si>
    <t>Trello</t>
  </si>
  <si>
    <t>Arbeitspackete einteilen</t>
  </si>
  <si>
    <t>Phase 3 Entscheiden</t>
  </si>
  <si>
    <t>Neo4j oder MongoDB</t>
  </si>
  <si>
    <t>wann und wie lange ich brauchen werde</t>
  </si>
  <si>
    <t>Phase 4 Realisieren</t>
  </si>
  <si>
    <t>Models &amp; Controller erstellen</t>
  </si>
  <si>
    <t>Backend mit Swagger testen</t>
  </si>
  <si>
    <t>Frontend Verbindung</t>
  </si>
  <si>
    <t>Backend mit Postman testen</t>
  </si>
  <si>
    <t>Backend mit dem Frontend testen</t>
  </si>
  <si>
    <t>Phase 5 Kontrollieren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</si>
</sst>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2" tint="-9.9978637043366805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70"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7" fillId="20"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0"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0"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0"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20"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20"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xf numFmtId="0" fontId="7" fillId="44" borderId="0" applyNumberFormat="0" applyBorder="0" applyAlignment="0" applyProtection="0"/>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10" fillId="12"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1" fillId="0" borderId="0" xfId="5" applyAlignment="1">
      <alignment horizontal="left"/>
    </xf>
    <xf numFmtId="0" fontId="8" fillId="0" borderId="0" xfId="6"/>
    <xf numFmtId="0" fontId="8" fillId="0" borderId="0" xfId="7">
      <alignment vertical="top"/>
    </xf>
    <xf numFmtId="0" fontId="7" fillId="3" borderId="2" xfId="12" applyFill="1">
      <alignment horizontal="left" vertical="center" indent="2"/>
    </xf>
    <xf numFmtId="0" fontId="7" fillId="4" borderId="2" xfId="12" applyFill="1">
      <alignment horizontal="left" vertical="center" indent="2"/>
    </xf>
    <xf numFmtId="0" fontId="7" fillId="11" borderId="2" xfId="12" applyFill="1">
      <alignment horizontal="left" vertical="center" indent="2"/>
    </xf>
    <xf numFmtId="0" fontId="7"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7" fillId="3" borderId="2" xfId="10" applyNumberFormat="1" applyFill="1">
      <alignment horizontal="center" vertical="center"/>
    </xf>
    <xf numFmtId="168" fontId="0" fillId="9" borderId="2" xfId="0" applyNumberFormat="1" applyFill="1" applyBorder="1" applyAlignment="1">
      <alignment horizontal="center" vertical="center"/>
    </xf>
    <xf numFmtId="168" fontId="4" fillId="9" borderId="2" xfId="0" applyNumberFormat="1" applyFont="1" applyFill="1" applyBorder="1" applyAlignment="1">
      <alignment horizontal="center" vertical="center"/>
    </xf>
    <xf numFmtId="168" fontId="7" fillId="4" borderId="2" xfId="10" applyNumberFormat="1" applyFill="1">
      <alignment horizontal="center" vertical="center"/>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11" borderId="2" xfId="10" applyNumberFormat="1" applyFill="1">
      <alignment horizontal="center" vertical="center"/>
    </xf>
    <xf numFmtId="168" fontId="0" fillId="5" borderId="2" xfId="0" applyNumberFormat="1" applyFill="1" applyBorder="1" applyAlignment="1">
      <alignment horizontal="center" vertical="center"/>
    </xf>
    <xf numFmtId="168" fontId="4" fillId="5" borderId="2" xfId="0" applyNumberFormat="1" applyFont="1" applyFill="1" applyBorder="1" applyAlignment="1">
      <alignment horizontal="center" vertical="center"/>
    </xf>
    <xf numFmtId="168" fontId="7" fillId="10" borderId="2" xfId="10" applyNumberFormat="1" applyFill="1">
      <alignment horizontal="center" vertical="center"/>
    </xf>
    <xf numFmtId="172" fontId="9" fillId="7" borderId="6" xfId="0" applyNumberFormat="1" applyFont="1" applyFill="1" applyBorder="1" applyAlignment="1">
      <alignment horizontal="center" vertical="center"/>
    </xf>
    <xf numFmtId="172" fontId="9" fillId="7" borderId="0" xfId="0" applyNumberFormat="1" applyFont="1" applyFill="1" applyAlignment="1">
      <alignment horizontal="center" vertical="center"/>
    </xf>
    <xf numFmtId="172" fontId="9" fillId="7"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69" fontId="7" fillId="0" borderId="3" xfId="9">
      <alignment horizontal="center" vertical="center"/>
    </xf>
    <xf numFmtId="0" fontId="5" fillId="45" borderId="2" xfId="0" applyFont="1" applyFill="1" applyBorder="1" applyAlignment="1">
      <alignment horizontal="left" vertical="center" indent="1"/>
    </xf>
    <xf numFmtId="9" fontId="4" fillId="45" borderId="2" xfId="2" applyFont="1" applyFill="1" applyBorder="1" applyAlignment="1">
      <alignment horizontal="center" vertical="center"/>
    </xf>
    <xf numFmtId="168" fontId="0" fillId="45" borderId="2" xfId="0" applyNumberFormat="1" applyFill="1" applyBorder="1" applyAlignment="1">
      <alignment horizontal="center" vertical="center"/>
    </xf>
    <xf numFmtId="168" fontId="4" fillId="45" borderId="2" xfId="0" applyNumberFormat="1" applyFont="1" applyFill="1" applyBorder="1" applyAlignment="1">
      <alignment horizontal="center" vertical="center"/>
    </xf>
    <xf numFmtId="0" fontId="7" fillId="46" borderId="2" xfId="12" applyFill="1">
      <alignment horizontal="left" vertical="center" indent="2"/>
    </xf>
    <xf numFmtId="9" fontId="4" fillId="46" borderId="2" xfId="2" applyFont="1" applyFill="1" applyBorder="1" applyAlignment="1">
      <alignment horizontal="center" vertical="center"/>
    </xf>
    <xf numFmtId="168" fontId="7" fillId="46" borderId="2" xfId="10" applyNumberFormat="1" applyFill="1">
      <alignment horizontal="center"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2"/>
  <sheetViews>
    <sheetView showGridLines="0" tabSelected="1" showRuler="0" zoomScale="70" zoomScaleNormal="70" zoomScalePageLayoutView="70" workbookViewId="0">
      <pane ySplit="6" topLeftCell="A8" activePane="bottomLeft" state="frozen"/>
      <selection pane="bottomLeft" activeCell="AQ12" sqref="AQ12"/>
    </sheetView>
  </sheetViews>
  <sheetFormatPr baseColWidth="10" defaultColWidth="9.1796875" defaultRowHeight="30" customHeight="1" x14ac:dyDescent="0.35"/>
  <cols>
    <col min="1" max="1" width="9.36328125" style="41" hidden="1" customWidth="1"/>
    <col min="2" max="2" width="37" customWidth="1"/>
    <col min="3" max="3" width="30.7265625" customWidth="1"/>
    <col min="4" max="4" width="10.7265625" customWidth="1"/>
    <col min="5" max="5" width="10.453125" style="5" customWidth="1"/>
    <col min="6" max="6" width="10.453125" customWidth="1"/>
    <col min="7" max="7" width="4.81640625" customWidth="1"/>
    <col min="8" max="8" width="2.453125" customWidth="1"/>
    <col min="9" max="64" width="2.54296875" customWidth="1"/>
    <col min="69" max="70" width="10.26953125"/>
  </cols>
  <sheetData>
    <row r="1" spans="1:64" ht="30" customHeight="1" x14ac:dyDescent="0.65">
      <c r="A1" s="42" t="s">
        <v>0</v>
      </c>
      <c r="B1" s="44" t="s">
        <v>14</v>
      </c>
      <c r="C1" s="1"/>
      <c r="D1" s="2"/>
      <c r="E1" s="4"/>
      <c r="F1" s="30"/>
      <c r="H1" s="2"/>
      <c r="I1" s="52" t="s">
        <v>25</v>
      </c>
    </row>
    <row r="2" spans="1:64" ht="17" customHeight="1" x14ac:dyDescent="0.45">
      <c r="A2" s="41" t="s">
        <v>1</v>
      </c>
      <c r="B2" s="45" t="s">
        <v>15</v>
      </c>
      <c r="I2" s="53" t="s">
        <v>26</v>
      </c>
    </row>
    <row r="3" spans="1:64" ht="30" customHeight="1" x14ac:dyDescent="0.35">
      <c r="A3" s="41" t="s">
        <v>2</v>
      </c>
      <c r="B3" s="46" t="s">
        <v>16</v>
      </c>
      <c r="C3" s="70" t="s">
        <v>18</v>
      </c>
      <c r="D3" s="71"/>
      <c r="E3" s="75">
        <v>45303</v>
      </c>
      <c r="F3" s="75"/>
    </row>
    <row r="4" spans="1:64" ht="30" customHeight="1" x14ac:dyDescent="0.35">
      <c r="A4" s="42" t="s">
        <v>3</v>
      </c>
      <c r="C4" s="70" t="s">
        <v>19</v>
      </c>
      <c r="D4" s="71"/>
      <c r="E4" s="7">
        <v>1</v>
      </c>
      <c r="I4" s="72">
        <f>I5</f>
        <v>45299</v>
      </c>
      <c r="J4" s="73"/>
      <c r="K4" s="73"/>
      <c r="L4" s="73"/>
      <c r="M4" s="73"/>
      <c r="N4" s="73"/>
      <c r="O4" s="74"/>
      <c r="P4" s="72">
        <f>P5</f>
        <v>45306</v>
      </c>
      <c r="Q4" s="73"/>
      <c r="R4" s="73"/>
      <c r="S4" s="73"/>
      <c r="T4" s="73"/>
      <c r="U4" s="73"/>
      <c r="V4" s="74"/>
      <c r="W4" s="72">
        <f>W5</f>
        <v>45313</v>
      </c>
      <c r="X4" s="73"/>
      <c r="Y4" s="73"/>
      <c r="Z4" s="73"/>
      <c r="AA4" s="73"/>
      <c r="AB4" s="73"/>
      <c r="AC4" s="74"/>
      <c r="AD4" s="72">
        <f>AD5</f>
        <v>45320</v>
      </c>
      <c r="AE4" s="73"/>
      <c r="AF4" s="73"/>
      <c r="AG4" s="73"/>
      <c r="AH4" s="73"/>
      <c r="AI4" s="73"/>
      <c r="AJ4" s="74"/>
      <c r="AK4" s="72">
        <f>AK5</f>
        <v>45327</v>
      </c>
      <c r="AL4" s="73"/>
      <c r="AM4" s="73"/>
      <c r="AN4" s="73"/>
      <c r="AO4" s="73"/>
      <c r="AP4" s="73"/>
      <c r="AQ4" s="74"/>
      <c r="AR4" s="72">
        <f>AR5</f>
        <v>45334</v>
      </c>
      <c r="AS4" s="73"/>
      <c r="AT4" s="73"/>
      <c r="AU4" s="73"/>
      <c r="AV4" s="73"/>
      <c r="AW4" s="73"/>
      <c r="AX4" s="74"/>
      <c r="AY4" s="72">
        <f>AY5</f>
        <v>45341</v>
      </c>
      <c r="AZ4" s="73"/>
      <c r="BA4" s="73"/>
      <c r="BB4" s="73"/>
      <c r="BC4" s="73"/>
      <c r="BD4" s="73"/>
      <c r="BE4" s="74"/>
      <c r="BF4" s="72">
        <f>BF5</f>
        <v>45348</v>
      </c>
      <c r="BG4" s="73"/>
      <c r="BH4" s="73"/>
      <c r="BI4" s="73"/>
      <c r="BJ4" s="73"/>
      <c r="BK4" s="73"/>
      <c r="BL4" s="74"/>
    </row>
    <row r="5" spans="1:64" ht="16" customHeight="1" x14ac:dyDescent="0.35">
      <c r="A5" s="42" t="s">
        <v>4</v>
      </c>
      <c r="B5" s="51"/>
      <c r="C5" s="51"/>
      <c r="D5" s="51"/>
      <c r="E5" s="51"/>
      <c r="F5" s="51"/>
      <c r="G5" s="51"/>
      <c r="I5" s="67">
        <f>Projektanfang-WEEKDAY(Projektanfang,1)+2+7*(Anzeigewoche-1)</f>
        <v>45299</v>
      </c>
      <c r="J5" s="68">
        <f>I5+1</f>
        <v>45300</v>
      </c>
      <c r="K5" s="68">
        <f t="shared" ref="K5:AX5" si="0">J5+1</f>
        <v>45301</v>
      </c>
      <c r="L5" s="68">
        <f t="shared" si="0"/>
        <v>45302</v>
      </c>
      <c r="M5" s="68">
        <f t="shared" si="0"/>
        <v>45303</v>
      </c>
      <c r="N5" s="68">
        <f t="shared" si="0"/>
        <v>45304</v>
      </c>
      <c r="O5" s="69">
        <f t="shared" si="0"/>
        <v>45305</v>
      </c>
      <c r="P5" s="67">
        <f>O5+1</f>
        <v>45306</v>
      </c>
      <c r="Q5" s="68">
        <f>P5+1</f>
        <v>45307</v>
      </c>
      <c r="R5" s="68">
        <f t="shared" si="0"/>
        <v>45308</v>
      </c>
      <c r="S5" s="68">
        <f t="shared" si="0"/>
        <v>45309</v>
      </c>
      <c r="T5" s="68">
        <f t="shared" si="0"/>
        <v>45310</v>
      </c>
      <c r="U5" s="68">
        <f t="shared" si="0"/>
        <v>45311</v>
      </c>
      <c r="V5" s="69">
        <f t="shared" si="0"/>
        <v>45312</v>
      </c>
      <c r="W5" s="67">
        <f>V5+1</f>
        <v>45313</v>
      </c>
      <c r="X5" s="68">
        <f>W5+1</f>
        <v>45314</v>
      </c>
      <c r="Y5" s="68">
        <f t="shared" si="0"/>
        <v>45315</v>
      </c>
      <c r="Z5" s="68">
        <f t="shared" si="0"/>
        <v>45316</v>
      </c>
      <c r="AA5" s="68">
        <f t="shared" si="0"/>
        <v>45317</v>
      </c>
      <c r="AB5" s="68">
        <f t="shared" si="0"/>
        <v>45318</v>
      </c>
      <c r="AC5" s="69">
        <f t="shared" si="0"/>
        <v>45319</v>
      </c>
      <c r="AD5" s="67">
        <f>AC5+1</f>
        <v>45320</v>
      </c>
      <c r="AE5" s="68">
        <f>AD5+1</f>
        <v>45321</v>
      </c>
      <c r="AF5" s="68">
        <f t="shared" si="0"/>
        <v>45322</v>
      </c>
      <c r="AG5" s="68">
        <f t="shared" si="0"/>
        <v>45323</v>
      </c>
      <c r="AH5" s="68">
        <f t="shared" si="0"/>
        <v>45324</v>
      </c>
      <c r="AI5" s="68">
        <f t="shared" si="0"/>
        <v>45325</v>
      </c>
      <c r="AJ5" s="69">
        <f t="shared" si="0"/>
        <v>45326</v>
      </c>
      <c r="AK5" s="67">
        <f>AJ5+1</f>
        <v>45327</v>
      </c>
      <c r="AL5" s="68">
        <f>AK5+1</f>
        <v>45328</v>
      </c>
      <c r="AM5" s="68">
        <f t="shared" si="0"/>
        <v>45329</v>
      </c>
      <c r="AN5" s="68">
        <f t="shared" si="0"/>
        <v>45330</v>
      </c>
      <c r="AO5" s="68">
        <f t="shared" si="0"/>
        <v>45331</v>
      </c>
      <c r="AP5" s="68">
        <f t="shared" si="0"/>
        <v>45332</v>
      </c>
      <c r="AQ5" s="69">
        <f t="shared" si="0"/>
        <v>45333</v>
      </c>
      <c r="AR5" s="67">
        <f>AQ5+1</f>
        <v>45334</v>
      </c>
      <c r="AS5" s="68">
        <f>AR5+1</f>
        <v>45335</v>
      </c>
      <c r="AT5" s="68">
        <f t="shared" si="0"/>
        <v>45336</v>
      </c>
      <c r="AU5" s="68">
        <f t="shared" si="0"/>
        <v>45337</v>
      </c>
      <c r="AV5" s="68">
        <f t="shared" si="0"/>
        <v>45338</v>
      </c>
      <c r="AW5" s="68">
        <f t="shared" si="0"/>
        <v>45339</v>
      </c>
      <c r="AX5" s="69">
        <f t="shared" si="0"/>
        <v>45340</v>
      </c>
      <c r="AY5" s="67">
        <f>AX5+1</f>
        <v>45341</v>
      </c>
      <c r="AZ5" s="68">
        <f>AY5+1</f>
        <v>45342</v>
      </c>
      <c r="BA5" s="68">
        <f t="shared" ref="BA5:BE5" si="1">AZ5+1</f>
        <v>45343</v>
      </c>
      <c r="BB5" s="68">
        <f t="shared" si="1"/>
        <v>45344</v>
      </c>
      <c r="BC5" s="68">
        <f t="shared" si="1"/>
        <v>45345</v>
      </c>
      <c r="BD5" s="68">
        <f t="shared" si="1"/>
        <v>45346</v>
      </c>
      <c r="BE5" s="69">
        <f t="shared" si="1"/>
        <v>45347</v>
      </c>
      <c r="BF5" s="67">
        <f>BE5+1</f>
        <v>45348</v>
      </c>
      <c r="BG5" s="68">
        <f>BF5+1</f>
        <v>45349</v>
      </c>
      <c r="BH5" s="68">
        <f t="shared" ref="BH5:BL5" si="2">BG5+1</f>
        <v>45350</v>
      </c>
      <c r="BI5" s="68">
        <f t="shared" si="2"/>
        <v>45351</v>
      </c>
      <c r="BJ5" s="68">
        <f t="shared" si="2"/>
        <v>45352</v>
      </c>
      <c r="BK5" s="68">
        <f t="shared" si="2"/>
        <v>45353</v>
      </c>
      <c r="BL5" s="69">
        <f t="shared" si="2"/>
        <v>45354</v>
      </c>
    </row>
    <row r="6" spans="1:64" ht="26.5" customHeight="1" thickBot="1" x14ac:dyDescent="0.4">
      <c r="A6" s="42" t="s">
        <v>5</v>
      </c>
      <c r="B6" s="8" t="s">
        <v>17</v>
      </c>
      <c r="C6" s="9" t="s">
        <v>20</v>
      </c>
      <c r="D6" s="9" t="s">
        <v>21</v>
      </c>
      <c r="E6" s="9" t="s">
        <v>23</v>
      </c>
      <c r="F6" s="9"/>
      <c r="G6" s="9" t="s">
        <v>24</v>
      </c>
      <c r="H6" s="10" t="str">
        <f t="shared" ref="H6:AM6" si="3">LEFT(TEXT(I5,"TTT"),1)</f>
        <v>M</v>
      </c>
      <c r="I6" s="10" t="str">
        <f t="shared" si="3"/>
        <v>D</v>
      </c>
      <c r="J6" s="10" t="str">
        <f t="shared" si="3"/>
        <v>M</v>
      </c>
      <c r="K6" s="10" t="str">
        <f t="shared" si="3"/>
        <v>D</v>
      </c>
      <c r="L6" s="10" t="str">
        <f t="shared" si="3"/>
        <v>F</v>
      </c>
      <c r="M6" s="10" t="str">
        <f t="shared" si="3"/>
        <v>S</v>
      </c>
      <c r="N6" s="10" t="str">
        <f t="shared" si="3"/>
        <v>S</v>
      </c>
      <c r="O6" s="10" t="str">
        <f t="shared" si="3"/>
        <v>M</v>
      </c>
      <c r="P6" s="10" t="str">
        <f t="shared" si="3"/>
        <v>D</v>
      </c>
      <c r="Q6" s="10" t="str">
        <f t="shared" si="3"/>
        <v>M</v>
      </c>
      <c r="R6" s="10" t="str">
        <f t="shared" si="3"/>
        <v>D</v>
      </c>
      <c r="S6" s="10" t="str">
        <f t="shared" si="3"/>
        <v>F</v>
      </c>
      <c r="T6" s="10" t="str">
        <f t="shared" si="3"/>
        <v>S</v>
      </c>
      <c r="U6" s="10" t="str">
        <f t="shared" si="3"/>
        <v>S</v>
      </c>
      <c r="V6" s="10" t="str">
        <f t="shared" si="3"/>
        <v>M</v>
      </c>
      <c r="W6" s="10" t="str">
        <f t="shared" si="3"/>
        <v>D</v>
      </c>
      <c r="X6" s="10" t="str">
        <f t="shared" si="3"/>
        <v>M</v>
      </c>
      <c r="Y6" s="10" t="str">
        <f t="shared" si="3"/>
        <v>D</v>
      </c>
      <c r="Z6" s="10" t="str">
        <f t="shared" si="3"/>
        <v>F</v>
      </c>
      <c r="AA6" s="10" t="str">
        <f t="shared" si="3"/>
        <v>S</v>
      </c>
      <c r="AB6" s="10" t="str">
        <f t="shared" si="3"/>
        <v>S</v>
      </c>
      <c r="AC6" s="10" t="str">
        <f t="shared" si="3"/>
        <v>M</v>
      </c>
      <c r="AD6" s="10" t="str">
        <f t="shared" si="3"/>
        <v>D</v>
      </c>
      <c r="AE6" s="10" t="str">
        <f t="shared" si="3"/>
        <v>M</v>
      </c>
      <c r="AF6" s="10" t="str">
        <f t="shared" si="3"/>
        <v>D</v>
      </c>
      <c r="AG6" s="10" t="str">
        <f t="shared" si="3"/>
        <v>F</v>
      </c>
      <c r="AH6" s="10" t="str">
        <f t="shared" si="3"/>
        <v>S</v>
      </c>
      <c r="AI6" s="10" t="str">
        <f t="shared" si="3"/>
        <v>S</v>
      </c>
      <c r="AJ6" s="10" t="str">
        <f t="shared" si="3"/>
        <v>M</v>
      </c>
      <c r="AK6" s="10" t="str">
        <f t="shared" si="3"/>
        <v>D</v>
      </c>
      <c r="AL6" s="10" t="str">
        <f t="shared" si="3"/>
        <v>M</v>
      </c>
      <c r="AM6" s="10" t="str">
        <f t="shared" si="3"/>
        <v>D</v>
      </c>
      <c r="AN6" s="10" t="str">
        <f t="shared" ref="AN6:BS6" si="4">LEFT(TEXT(AO5,"TTT"),1)</f>
        <v>F</v>
      </c>
      <c r="AO6" s="10" t="str">
        <f t="shared" si="4"/>
        <v>S</v>
      </c>
      <c r="AP6" s="10" t="str">
        <f t="shared" si="4"/>
        <v>S</v>
      </c>
      <c r="AQ6" s="10" t="str">
        <f t="shared" si="4"/>
        <v>M</v>
      </c>
      <c r="AR6" s="10" t="str">
        <f t="shared" si="4"/>
        <v>D</v>
      </c>
      <c r="AS6" s="10" t="str">
        <f t="shared" si="4"/>
        <v>M</v>
      </c>
      <c r="AT6" s="10" t="str">
        <f t="shared" si="4"/>
        <v>D</v>
      </c>
      <c r="AU6" s="10" t="str">
        <f t="shared" si="4"/>
        <v>F</v>
      </c>
      <c r="AV6" s="10" t="str">
        <f t="shared" si="4"/>
        <v>S</v>
      </c>
      <c r="AW6" s="10" t="str">
        <f t="shared" si="4"/>
        <v>S</v>
      </c>
      <c r="AX6" s="10" t="str">
        <f t="shared" si="4"/>
        <v>M</v>
      </c>
      <c r="AY6" s="10" t="str">
        <f t="shared" si="4"/>
        <v>D</v>
      </c>
      <c r="AZ6" s="10" t="str">
        <f t="shared" si="4"/>
        <v>M</v>
      </c>
      <c r="BA6" s="10" t="str">
        <f t="shared" si="4"/>
        <v>D</v>
      </c>
      <c r="BB6" s="10" t="str">
        <f t="shared" si="4"/>
        <v>F</v>
      </c>
      <c r="BC6" s="10" t="str">
        <f t="shared" si="4"/>
        <v>S</v>
      </c>
      <c r="BD6" s="10" t="str">
        <f t="shared" si="4"/>
        <v>S</v>
      </c>
      <c r="BE6" s="10" t="str">
        <f t="shared" si="4"/>
        <v>M</v>
      </c>
      <c r="BF6" s="10" t="str">
        <f t="shared" si="4"/>
        <v>D</v>
      </c>
      <c r="BG6" s="10" t="str">
        <f t="shared" si="4"/>
        <v>M</v>
      </c>
      <c r="BH6" s="10" t="str">
        <f t="shared" si="4"/>
        <v>D</v>
      </c>
      <c r="BI6" s="10" t="str">
        <f t="shared" si="4"/>
        <v>F</v>
      </c>
      <c r="BJ6" s="10" t="str">
        <f t="shared" si="4"/>
        <v>S</v>
      </c>
      <c r="BK6" s="10" t="str">
        <f t="shared" si="4"/>
        <v>S</v>
      </c>
    </row>
    <row r="7" spans="1:64" ht="30" hidden="1" customHeight="1" thickBot="1" x14ac:dyDescent="0.4">
      <c r="A7" s="41" t="s">
        <v>6</v>
      </c>
      <c r="E7"/>
      <c r="G7" t="str">
        <f>IF(OR(ISBLANK(task_start),ISBLANK(task_end)),"",task_end-task_start+1)</f>
        <v/>
      </c>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row>
    <row r="8" spans="1:64" s="3" customFormat="1" ht="30" customHeight="1" thickBot="1" x14ac:dyDescent="0.4">
      <c r="A8" s="42" t="s">
        <v>7</v>
      </c>
      <c r="B8" s="14" t="s">
        <v>40</v>
      </c>
      <c r="C8" s="15"/>
      <c r="D8" s="55"/>
      <c r="E8" s="56"/>
      <c r="F8" s="13"/>
      <c r="G8" s="13" t="str">
        <f t="shared" ref="G8:G29" si="5">IF(OR(ISBLANK(task_start),ISBLANK(task_end)),"",task_end-task_start+1)</f>
        <v/>
      </c>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row>
    <row r="9" spans="1:64" s="3" customFormat="1" ht="30" customHeight="1" thickBot="1" x14ac:dyDescent="0.4">
      <c r="A9" s="42" t="s">
        <v>8</v>
      </c>
      <c r="B9" s="47" t="s">
        <v>41</v>
      </c>
      <c r="C9" s="16">
        <v>0.5</v>
      </c>
      <c r="D9" s="57">
        <f>Projektanfang</f>
        <v>45303</v>
      </c>
      <c r="E9" s="57">
        <f>D9+3</f>
        <v>45306</v>
      </c>
      <c r="F9" s="13"/>
      <c r="G9" s="13" t="str">
        <f t="shared" si="5"/>
        <v/>
      </c>
      <c r="H9" s="27"/>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row>
    <row r="10" spans="1:64" s="3" customFormat="1" ht="30" customHeight="1" thickBot="1" x14ac:dyDescent="0.4">
      <c r="A10" s="42" t="s">
        <v>9</v>
      </c>
      <c r="B10" s="47" t="s">
        <v>42</v>
      </c>
      <c r="C10" s="16">
        <v>0.6</v>
      </c>
      <c r="D10" s="57">
        <f>E9</f>
        <v>45306</v>
      </c>
      <c r="E10" s="57">
        <f>D10+2</f>
        <v>45308</v>
      </c>
      <c r="F10" s="13"/>
      <c r="G10" s="13" t="str">
        <f t="shared" si="5"/>
        <v/>
      </c>
      <c r="H10" s="27"/>
      <c r="I10" s="27"/>
      <c r="J10" s="27"/>
      <c r="K10" s="27"/>
      <c r="L10" s="27"/>
      <c r="M10" s="27"/>
      <c r="N10" s="27"/>
      <c r="O10" s="27"/>
      <c r="P10" s="27"/>
      <c r="Q10" s="27"/>
      <c r="R10" s="27"/>
      <c r="S10" s="27"/>
      <c r="T10" s="28"/>
      <c r="U10" s="28"/>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row>
    <row r="11" spans="1:64" s="3" customFormat="1" ht="30" customHeight="1" thickBot="1" x14ac:dyDescent="0.4">
      <c r="A11" s="41"/>
      <c r="B11" s="47" t="s">
        <v>43</v>
      </c>
      <c r="C11" s="16">
        <v>0.5</v>
      </c>
      <c r="D11" s="57">
        <f>E10</f>
        <v>45308</v>
      </c>
      <c r="E11" s="57">
        <f>D11+4</f>
        <v>45312</v>
      </c>
      <c r="F11" s="13"/>
      <c r="G11" s="13" t="str">
        <f t="shared" si="5"/>
        <v/>
      </c>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row>
    <row r="12" spans="1:64" s="3" customFormat="1" ht="30" customHeight="1" thickBot="1" x14ac:dyDescent="0.4">
      <c r="A12" s="42" t="s">
        <v>10</v>
      </c>
      <c r="B12" s="17" t="s">
        <v>44</v>
      </c>
      <c r="C12" s="18"/>
      <c r="D12" s="58"/>
      <c r="E12" s="59"/>
      <c r="F12" s="13"/>
      <c r="G12" s="13" t="str">
        <f t="shared" si="5"/>
        <v/>
      </c>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row>
    <row r="13" spans="1:64" s="3" customFormat="1" ht="30" customHeight="1" thickBot="1" x14ac:dyDescent="0.4">
      <c r="A13" s="42"/>
      <c r="B13" s="48" t="s">
        <v>45</v>
      </c>
      <c r="C13" s="19">
        <v>0.5</v>
      </c>
      <c r="D13" s="60" t="e">
        <f>#REF!+1</f>
        <v>#REF!</v>
      </c>
      <c r="E13" s="60" t="e">
        <f>D13+4</f>
        <v>#REF!</v>
      </c>
      <c r="F13" s="13"/>
      <c r="G13" s="13" t="str">
        <f t="shared" si="5"/>
        <v/>
      </c>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row>
    <row r="14" spans="1:64" s="3" customFormat="1" ht="30" customHeight="1" thickBot="1" x14ac:dyDescent="0.4">
      <c r="A14" s="41"/>
      <c r="B14" s="48" t="s">
        <v>46</v>
      </c>
      <c r="C14" s="19">
        <v>0.5</v>
      </c>
      <c r="D14" s="60" t="e">
        <f>D13+2</f>
        <v>#REF!</v>
      </c>
      <c r="E14" s="60" t="e">
        <f>D14+5</f>
        <v>#REF!</v>
      </c>
      <c r="F14" s="13"/>
      <c r="G14" s="13" t="str">
        <f t="shared" si="5"/>
        <v/>
      </c>
      <c r="H14" s="27"/>
      <c r="I14" s="27"/>
      <c r="J14" s="27"/>
      <c r="K14" s="27"/>
      <c r="L14" s="27"/>
      <c r="M14" s="27"/>
      <c r="N14" s="27"/>
      <c r="O14" s="27"/>
      <c r="P14" s="27"/>
      <c r="Q14" s="27"/>
      <c r="R14" s="27"/>
      <c r="S14" s="27"/>
      <c r="T14" s="28"/>
      <c r="U14" s="28"/>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row>
    <row r="15" spans="1:64" s="3" customFormat="1" ht="30" customHeight="1" thickBot="1" x14ac:dyDescent="0.4">
      <c r="A15" s="41"/>
      <c r="B15" s="48" t="s">
        <v>47</v>
      </c>
      <c r="C15" s="19"/>
      <c r="D15" s="60" t="e">
        <f>E14</f>
        <v>#REF!</v>
      </c>
      <c r="E15" s="60" t="e">
        <f>D15+3</f>
        <v>#REF!</v>
      </c>
      <c r="F15" s="13"/>
      <c r="G15" s="13" t="str">
        <f t="shared" si="5"/>
        <v/>
      </c>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row>
    <row r="16" spans="1:64" s="3" customFormat="1" ht="30" customHeight="1" thickBot="1" x14ac:dyDescent="0.4">
      <c r="A16" s="41" t="s">
        <v>11</v>
      </c>
      <c r="B16" s="20" t="s">
        <v>48</v>
      </c>
      <c r="C16" s="21"/>
      <c r="D16" s="61"/>
      <c r="E16" s="62"/>
      <c r="F16" s="13"/>
      <c r="G16" s="13" t="str">
        <f t="shared" si="5"/>
        <v/>
      </c>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row>
    <row r="17" spans="1:63" s="3" customFormat="1" ht="30" customHeight="1" thickBot="1" x14ac:dyDescent="0.4">
      <c r="A17" s="41"/>
      <c r="B17" s="49" t="s">
        <v>49</v>
      </c>
      <c r="C17" s="22"/>
      <c r="D17" s="63">
        <f>D9+15</f>
        <v>45318</v>
      </c>
      <c r="E17" s="63">
        <f>D17+5</f>
        <v>45323</v>
      </c>
      <c r="F17" s="13"/>
      <c r="G17" s="13" t="str">
        <f t="shared" si="5"/>
        <v/>
      </c>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row>
    <row r="18" spans="1:63" s="3" customFormat="1" ht="30" customHeight="1" thickBot="1" x14ac:dyDescent="0.4">
      <c r="A18" s="41"/>
      <c r="B18" s="49" t="s">
        <v>50</v>
      </c>
      <c r="C18" s="22">
        <v>0.5</v>
      </c>
      <c r="D18" s="63">
        <f>E17+1</f>
        <v>45324</v>
      </c>
      <c r="E18" s="63">
        <f>D18+4</f>
        <v>45328</v>
      </c>
      <c r="F18" s="13"/>
      <c r="G18" s="13" t="str">
        <f t="shared" si="5"/>
        <v/>
      </c>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row>
    <row r="19" spans="1:63" s="3" customFormat="1" ht="30" customHeight="1" thickBot="1" x14ac:dyDescent="0.4">
      <c r="A19" s="41" t="s">
        <v>11</v>
      </c>
      <c r="B19" s="23" t="s">
        <v>51</v>
      </c>
      <c r="C19" s="24"/>
      <c r="D19" s="64"/>
      <c r="E19" s="65"/>
      <c r="F19" s="13"/>
      <c r="G19" s="13" t="str">
        <f t="shared" si="5"/>
        <v/>
      </c>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3" customFormat="1" ht="30" customHeight="1" thickBot="1" x14ac:dyDescent="0.4">
      <c r="A20" s="41"/>
      <c r="B20" s="50" t="s">
        <v>52</v>
      </c>
      <c r="C20" s="25"/>
      <c r="D20" s="66" t="s">
        <v>22</v>
      </c>
      <c r="E20" s="66" t="s">
        <v>22</v>
      </c>
      <c r="F20" s="13"/>
      <c r="G20" s="13" t="str">
        <f t="shared" si="5"/>
        <v/>
      </c>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3" customFormat="1" ht="30" customHeight="1" thickBot="1" x14ac:dyDescent="0.4">
      <c r="A21" s="41"/>
      <c r="B21" s="50" t="s">
        <v>53</v>
      </c>
      <c r="C21" s="25"/>
      <c r="D21" s="66" t="s">
        <v>22</v>
      </c>
      <c r="E21" s="66" t="s">
        <v>22</v>
      </c>
      <c r="F21" s="13"/>
      <c r="G21" s="13" t="str">
        <f t="shared" si="5"/>
        <v/>
      </c>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3" customFormat="1" ht="30" customHeight="1" thickBot="1" x14ac:dyDescent="0.4">
      <c r="A22" s="41"/>
      <c r="B22" s="50" t="s">
        <v>55</v>
      </c>
      <c r="C22" s="25"/>
      <c r="D22" s="66"/>
      <c r="E22" s="66"/>
      <c r="F22" s="13"/>
      <c r="G22" s="13"/>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3" customFormat="1" ht="30" customHeight="1" thickBot="1" x14ac:dyDescent="0.4">
      <c r="A23" s="41"/>
      <c r="B23" s="50" t="s">
        <v>54</v>
      </c>
      <c r="C23" s="25"/>
      <c r="D23" s="66" t="s">
        <v>22</v>
      </c>
      <c r="E23" s="66" t="s">
        <v>22</v>
      </c>
      <c r="F23" s="13"/>
      <c r="G23" s="13" t="str">
        <f t="shared" si="5"/>
        <v/>
      </c>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3" customFormat="1" ht="30" customHeight="1" thickBot="1" x14ac:dyDescent="0.4">
      <c r="A24" s="41"/>
      <c r="B24" s="50" t="s">
        <v>56</v>
      </c>
      <c r="C24" s="25"/>
      <c r="D24" s="66" t="s">
        <v>22</v>
      </c>
      <c r="E24" s="66" t="s">
        <v>22</v>
      </c>
      <c r="F24" s="13"/>
      <c r="G24" s="13" t="str">
        <f t="shared" si="5"/>
        <v/>
      </c>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3" customFormat="1" ht="30" customHeight="1" thickBot="1" x14ac:dyDescent="0.4">
      <c r="A25" s="41" t="s">
        <v>12</v>
      </c>
      <c r="B25" s="76" t="s">
        <v>57</v>
      </c>
      <c r="C25" s="77"/>
      <c r="D25" s="78"/>
      <c r="E25" s="79"/>
      <c r="F25" s="13"/>
      <c r="G25" s="13" t="str">
        <f t="shared" si="5"/>
        <v/>
      </c>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3" customFormat="1" ht="30" customHeight="1" thickBot="1" x14ac:dyDescent="0.4">
      <c r="A26" s="41"/>
      <c r="B26" s="80" t="s">
        <v>52</v>
      </c>
      <c r="C26" s="81"/>
      <c r="D26" s="82" t="s">
        <v>22</v>
      </c>
      <c r="E26" s="82" t="s">
        <v>22</v>
      </c>
      <c r="F26" s="13"/>
      <c r="G26" s="13"/>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3" customFormat="1" ht="30" customHeight="1" thickBot="1" x14ac:dyDescent="0.4">
      <c r="A27" s="41"/>
      <c r="B27" s="80" t="s">
        <v>53</v>
      </c>
      <c r="C27" s="81"/>
      <c r="D27" s="82" t="s">
        <v>22</v>
      </c>
      <c r="E27" s="82" t="s">
        <v>22</v>
      </c>
      <c r="F27" s="13"/>
      <c r="G27" s="13"/>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3" customFormat="1" ht="30" customHeight="1" thickBot="1" x14ac:dyDescent="0.4">
      <c r="A28" s="41"/>
      <c r="B28" s="80" t="s">
        <v>55</v>
      </c>
      <c r="C28" s="81"/>
      <c r="D28" s="82"/>
      <c r="E28" s="82"/>
      <c r="F28" s="13"/>
      <c r="G28" s="13"/>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3" customFormat="1" ht="30" customHeight="1" thickBot="1" x14ac:dyDescent="0.4">
      <c r="A29" s="42" t="s">
        <v>13</v>
      </c>
      <c r="B29" s="80" t="s">
        <v>54</v>
      </c>
      <c r="C29" s="81"/>
      <c r="D29" s="82" t="s">
        <v>22</v>
      </c>
      <c r="E29" s="82" t="s">
        <v>22</v>
      </c>
      <c r="F29" s="26"/>
      <c r="G29" s="26" t="str">
        <f t="shared" si="5"/>
        <v/>
      </c>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ht="30" customHeight="1" thickBot="1" x14ac:dyDescent="0.4">
      <c r="B30" s="80" t="s">
        <v>56</v>
      </c>
      <c r="C30" s="81"/>
      <c r="D30" s="82" t="s">
        <v>22</v>
      </c>
      <c r="E30" s="82" t="s">
        <v>22</v>
      </c>
      <c r="F30" s="6"/>
    </row>
    <row r="31" spans="1:63" ht="30" customHeight="1" x14ac:dyDescent="0.35">
      <c r="C31" s="11"/>
      <c r="F31" s="43"/>
    </row>
    <row r="32" spans="1:63" ht="30" customHeight="1" x14ac:dyDescent="0.35">
      <c r="C32"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C7:C3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
    <cfRule type="expression" dxfId="5" priority="33">
      <formula>AND(TODAY()&gt;=I$5,TODAY()&lt;J$5)</formula>
    </cfRule>
  </conditionalFormatting>
  <conditionalFormatting sqref="H25:BK29">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H6:BK29">
    <cfRule type="expression" dxfId="2" priority="37">
      <formula>AND(TODAY()&gt;=I$5,TODAY()&lt;J$5)</formula>
    </cfRule>
  </conditionalFormatting>
  <conditionalFormatting sqref="H7:BK24">
    <cfRule type="expression" dxfId="1" priority="40">
      <formula>AND(task_start&lt;=I$5,ROUNDDOWN((task_end-task_start+1)*task_progress,0)+task_start-1&gt;=I$5)</formula>
    </cfRule>
    <cfRule type="expression" dxfId="0" priority="41"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E1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104.7265625" style="31" bestFit="1" customWidth="1"/>
    <col min="2" max="16384" width="9.1796875" style="2"/>
  </cols>
  <sheetData>
    <row r="1" spans="1:2" ht="46.5" customHeight="1" x14ac:dyDescent="0.3"/>
    <row r="2" spans="1:2" s="33" customFormat="1" ht="15.5" x14ac:dyDescent="0.35">
      <c r="A2" s="32" t="s">
        <v>25</v>
      </c>
      <c r="B2" s="32"/>
    </row>
    <row r="3" spans="1:2" s="37" customFormat="1" ht="27" customHeight="1" x14ac:dyDescent="0.35">
      <c r="A3" s="54" t="s">
        <v>26</v>
      </c>
      <c r="B3" s="38"/>
    </row>
    <row r="4" spans="1:2" s="34" customFormat="1" ht="26" x14ac:dyDescent="0.6">
      <c r="A4" s="35" t="s">
        <v>27</v>
      </c>
    </row>
    <row r="5" spans="1:2" ht="74.150000000000006" customHeight="1" x14ac:dyDescent="0.3">
      <c r="A5" s="36" t="s">
        <v>28</v>
      </c>
    </row>
    <row r="6" spans="1:2" ht="26.25" customHeight="1" x14ac:dyDescent="0.3">
      <c r="A6" s="35" t="s">
        <v>29</v>
      </c>
    </row>
    <row r="7" spans="1:2" s="31" customFormat="1" ht="205" customHeight="1" x14ac:dyDescent="0.35">
      <c r="A7" s="40" t="s">
        <v>30</v>
      </c>
    </row>
    <row r="8" spans="1:2" s="34" customFormat="1" ht="26" x14ac:dyDescent="0.6">
      <c r="A8" s="35" t="s">
        <v>31</v>
      </c>
    </row>
    <row r="9" spans="1:2" ht="60" customHeight="1" x14ac:dyDescent="0.3">
      <c r="A9" s="36" t="s">
        <v>32</v>
      </c>
    </row>
    <row r="10" spans="1:2" s="31" customFormat="1" ht="28" customHeight="1" x14ac:dyDescent="0.35">
      <c r="A10" s="39" t="s">
        <v>33</v>
      </c>
    </row>
    <row r="11" spans="1:2" s="34" customFormat="1" ht="26" x14ac:dyDescent="0.6">
      <c r="A11" s="35" t="s">
        <v>34</v>
      </c>
    </row>
    <row r="12" spans="1:2" ht="30" customHeight="1" x14ac:dyDescent="0.3">
      <c r="A12" s="36" t="s">
        <v>35</v>
      </c>
    </row>
    <row r="13" spans="1:2" s="31" customFormat="1" ht="28" customHeight="1" x14ac:dyDescent="0.35">
      <c r="A13" s="39" t="s">
        <v>36</v>
      </c>
    </row>
    <row r="14" spans="1:2" s="34" customFormat="1" ht="26" x14ac:dyDescent="0.6">
      <c r="A14" s="35" t="s">
        <v>37</v>
      </c>
    </row>
    <row r="15" spans="1:2" ht="75" customHeight="1" x14ac:dyDescent="0.3">
      <c r="A15" s="36" t="s">
        <v>38</v>
      </c>
    </row>
    <row r="16" spans="1:2" ht="75" customHeight="1" x14ac:dyDescent="0.3">
      <c r="A16" s="36" t="s">
        <v>39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2024-06-03T11:38:37Z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