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LKER\Desktop\ITMO\1 semester\Data pre-processing and statistical elements\"/>
    </mc:Choice>
  </mc:AlternateContent>
  <xr:revisionPtr revIDLastSave="0" documentId="13_ncr:1_{982DEAFB-82BE-4C21-96B3-A4FD39F3F3DD}" xr6:coauthVersionLast="47" xr6:coauthVersionMax="47" xr10:uidLastSave="{00000000-0000-0000-0000-000000000000}"/>
  <bookViews>
    <workbookView xWindow="1860" yWindow="1860" windowWidth="21600" windowHeight="11295" xr2:uid="{25EAA2E4-30B6-4CC7-85BE-EA8C85E35DDC}"/>
  </bookViews>
  <sheets>
    <sheet name="task1_v2_3_726797" sheetId="4" r:id="rId1"/>
  </sheets>
  <definedNames>
    <definedName name="ExternalData_1" localSheetId="0" hidden="1">task1_v2_3_726797!$A$1:$E$16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4" l="1"/>
  <c r="M10" i="4"/>
  <c r="J16" i="4"/>
  <c r="K16" i="4" s="1"/>
  <c r="G9" i="4"/>
  <c r="G5" i="4"/>
  <c r="G3" i="4"/>
  <c r="K3" i="4"/>
  <c r="K12" i="4"/>
  <c r="I6" i="4"/>
  <c r="J6" i="4"/>
  <c r="I7" i="4"/>
  <c r="J7" i="4"/>
  <c r="I8" i="4"/>
  <c r="J8" i="4"/>
  <c r="I9" i="4"/>
  <c r="J9" i="4"/>
  <c r="I10" i="4"/>
  <c r="J10" i="4"/>
  <c r="K10" i="4" s="1"/>
  <c r="I11" i="4"/>
  <c r="J11" i="4"/>
  <c r="I12" i="4"/>
  <c r="J12" i="4"/>
  <c r="I13" i="4"/>
  <c r="J13" i="4"/>
  <c r="I14" i="4"/>
  <c r="J14" i="4"/>
  <c r="I15" i="4"/>
  <c r="J15" i="4"/>
  <c r="I16" i="4"/>
  <c r="I3" i="4"/>
  <c r="J3" i="4"/>
  <c r="I4" i="4"/>
  <c r="K4" i="4" s="1"/>
  <c r="J4" i="4"/>
  <c r="G10" i="4"/>
  <c r="G11" i="4"/>
  <c r="G12" i="4"/>
  <c r="G13" i="4"/>
  <c r="G14" i="4"/>
  <c r="K14" i="4" s="1"/>
  <c r="G15" i="4"/>
  <c r="K15" i="4" s="1"/>
  <c r="G16" i="4"/>
  <c r="G4" i="4"/>
  <c r="J5" i="4"/>
  <c r="I5" i="4"/>
  <c r="G6" i="4"/>
  <c r="G7" i="4"/>
  <c r="G8" i="4"/>
  <c r="C19" i="4"/>
  <c r="M5" i="4" l="1"/>
  <c r="K13" i="4"/>
  <c r="K11" i="4"/>
  <c r="K5" i="4"/>
  <c r="K8" i="4"/>
  <c r="K6" i="4"/>
  <c r="K9" i="4"/>
  <c r="K7" i="4"/>
  <c r="M9" i="4" l="1"/>
  <c r="M6" i="4"/>
  <c r="M8" i="4"/>
  <c r="M7" i="4"/>
  <c r="M19" i="4" l="1"/>
  <c r="C5" i="4" l="1"/>
  <c r="C6" i="4" l="1"/>
  <c r="C7" i="4" l="1"/>
  <c r="C8" i="4" l="1"/>
  <c r="C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0AF1E-CC07-4E53-BC23-F7B617DE7C54}" keepAlive="1" name="Запрос — task1_v2_3_726797 (2)" description="Соединение с запросом &quot;task1_v2_3_726797 (2)&quot; в книге." type="5" refreshedVersion="7" background="1" saveData="1">
    <dbPr connection="Provider=Microsoft.Mashup.OleDb.1;Data Source=$Workbook$;Location=&quot;task1_v2_3_726797 (2)&quot;;Extended Properties=&quot;&quot;" command="SELECT * FROM [task1_v2_3_726797 (2)]"/>
  </connection>
</connections>
</file>

<file path=xl/sharedStrings.xml><?xml version="1.0" encoding="utf-8"?>
<sst xmlns="http://schemas.openxmlformats.org/spreadsheetml/2006/main" count="28" uniqueCount="28">
  <si>
    <t>Точка маршрута</t>
  </si>
  <si>
    <t>Рейс 1</t>
  </si>
  <si>
    <t>Рейс 2</t>
  </si>
  <si>
    <t>Рейс 3</t>
  </si>
  <si>
    <t>Рейс 4</t>
  </si>
  <si>
    <t>28-29-Я ЛИНИИ</t>
  </si>
  <si>
    <t>22-23-Я ЛИНИИ</t>
  </si>
  <si>
    <t>МУЗЕЙ ГОРОДСКОГО ТРАНСПОРТА</t>
  </si>
  <si>
    <t>12-13-Я ЛИНИИ</t>
  </si>
  <si>
    <t>МЕТРО "ВАСИЛЕОСТРОВСКАЯ"</t>
  </si>
  <si>
    <t>1-Я И КАДЕТСКАЯ ЛИНИИ</t>
  </si>
  <si>
    <t>1-Я И КАДЕТСКАЯ ЛИНИИ. МЕТРО "СПОРТИВНАЯ"</t>
  </si>
  <si>
    <t>МЕТРО "СПОРТИВНАЯ"</t>
  </si>
  <si>
    <t>КРОНВЕРКСКИЙ ПРОСПЕКТ</t>
  </si>
  <si>
    <t>ЗВЕРИНСКАЯ УЛ.</t>
  </si>
  <si>
    <t>ВВЕДЕНСКАЯ УЛ.</t>
  </si>
  <si>
    <t>СЫТНЫЙ РЫНОК</t>
  </si>
  <si>
    <t>МЕТРО "ГОРЬКОВСКАЯ"</t>
  </si>
  <si>
    <t>ТРОИЦКАЯ ПЛ. П.С.</t>
  </si>
  <si>
    <t>УЛИЦА ЧАПАЕВА</t>
  </si>
  <si>
    <t>Продолжительность прохождения пропущенного интервала Рейс 1</t>
  </si>
  <si>
    <t>Продолжительность прохождения пропущенного интервала Рейс 2</t>
  </si>
  <si>
    <t>Продолжительность прохождения пропущенного интервала Рейс 3</t>
  </si>
  <si>
    <t>Продолжительность прохождения пропущенного интервала Рейс 4</t>
  </si>
  <si>
    <t>сумма средних продолжительностей всех пропущенных интервалов</t>
  </si>
  <si>
    <t>предполагаемая длительность прохождения интервалов рейса 2</t>
  </si>
  <si>
    <t>Средняя продолжительность прохождения интервалов рейсов 1 3 4</t>
  </si>
  <si>
    <t>продолжительность пропущенного интервала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</si>
</sst>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Обычный" xfId="0" builtinId="0"/>
  </cellStyles>
  <dxfs count="5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C4AF0E-34F5-4143-9EE2-F013590459A6}" autoFormatId="16" applyNumberFormats="0" applyBorderFormats="0" applyFontFormats="0" applyPatternFormats="0" applyAlignmentFormats="0" applyWidthHeightFormats="0">
  <queryTableRefresh nextId="6">
    <queryTableFields count="5">
      <queryTableField id="1" name="Точка маршрута" tableColumnId="1"/>
      <queryTableField id="2" name="Рейс 1" tableColumnId="2"/>
      <queryTableField id="3" name="Рейс 2" tableColumnId="3"/>
      <queryTableField id="4" name="Рейс 3" tableColumnId="4"/>
      <queryTableField id="5" name="Рейс 4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2BAFD-EDB3-4641-829B-941E4EFB774A}" name="task1_v2_3_726797__2" displayName="task1_v2_3_726797__2" ref="A1:E16" tableType="queryTable" totalsRowShown="0">
  <autoFilter ref="A1:E16" xr:uid="{49A2BAFD-EDB3-4641-829B-941E4EFB774A}"/>
  <tableColumns count="5">
    <tableColumn id="1" xr3:uid="{0662EEE2-267C-4458-8B9E-CE60455C921E}" uniqueName="1" name="Точка маршрута" queryTableFieldId="1" dataDxfId="4"/>
    <tableColumn id="2" xr3:uid="{ED17F2B1-39B2-4204-8A94-5D57C5F97882}" uniqueName="2" name="Рейс 1" queryTableFieldId="2" dataDxfId="3"/>
    <tableColumn id="3" xr3:uid="{DB6DD32D-3D53-4245-92E7-36448F35315F}" uniqueName="3" name="Рейс 2" queryTableFieldId="3" dataDxfId="2"/>
    <tableColumn id="4" xr3:uid="{F0D2FEA2-3784-4287-9015-9BB34D505FFD}" uniqueName="4" name="Рейс 3" queryTableFieldId="4" dataDxfId="1"/>
    <tableColumn id="5" xr3:uid="{EC9EC500-B7F4-4698-B5EF-1533614378C4}" uniqueName="5" name="Рейс 4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788E-8450-4DB3-A970-A80A11423080}">
  <dimension ref="A1:P21"/>
  <sheetViews>
    <sheetView tabSelected="1" zoomScale="70" zoomScaleNormal="70" workbookViewId="0">
      <selection activeCell="N15" sqref="N15"/>
    </sheetView>
  </sheetViews>
  <sheetFormatPr defaultRowHeight="15" x14ac:dyDescent="0.25"/>
  <cols>
    <col min="1" max="1" width="47" bestFit="1" customWidth="1"/>
    <col min="2" max="5" width="9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20</v>
      </c>
      <c r="H1" t="s">
        <v>21</v>
      </c>
      <c r="I1" t="s">
        <v>22</v>
      </c>
      <c r="J1" t="s">
        <v>23</v>
      </c>
      <c r="K1" t="s">
        <v>26</v>
      </c>
      <c r="M1" t="s">
        <v>25</v>
      </c>
    </row>
    <row r="2" spans="1:16" x14ac:dyDescent="0.25">
      <c r="A2" s="1" t="s">
        <v>5</v>
      </c>
      <c r="B2" s="2">
        <v>0.30138888888888887</v>
      </c>
      <c r="C2" s="2">
        <v>0.31261574074074072</v>
      </c>
      <c r="D2" s="2">
        <v>0.3215277777777778</v>
      </c>
      <c r="E2" s="2">
        <v>0.33206018518518521</v>
      </c>
    </row>
    <row r="3" spans="1:16" x14ac:dyDescent="0.25">
      <c r="A3" s="1" t="s">
        <v>6</v>
      </c>
      <c r="B3" s="2">
        <v>0.30196759259259259</v>
      </c>
      <c r="C3" s="2">
        <v>0.31331018518518516</v>
      </c>
      <c r="D3" s="2">
        <v>0.32210648148148147</v>
      </c>
      <c r="E3" s="2">
        <v>0.33275462962962965</v>
      </c>
      <c r="G3" s="2">
        <f>task1_v2_3_726797__2[[#This Row],[Рейс 1]]-B2</f>
        <v>5.7870370370372015E-4</v>
      </c>
      <c r="I3" s="2">
        <f>task1_v2_3_726797__2[[#This Row],[Рейс 3]]-D2</f>
        <v>5.7870370370366464E-4</v>
      </c>
      <c r="J3" s="2">
        <f>task1_v2_3_726797__2[[#This Row],[Рейс 4]]-E2</f>
        <v>6.9444444444444198E-4</v>
      </c>
      <c r="K3" s="2">
        <f>AVERAGE(G3:J3)</f>
        <v>6.1728395061727559E-4</v>
      </c>
    </row>
    <row r="4" spans="1:16" x14ac:dyDescent="0.25">
      <c r="A4" s="1" t="s">
        <v>7</v>
      </c>
      <c r="B4" s="2">
        <v>0.30324074074074076</v>
      </c>
      <c r="C4" s="2">
        <v>0.31527777777777777</v>
      </c>
      <c r="D4" s="2">
        <v>0.32395833333333335</v>
      </c>
      <c r="E4" s="2">
        <v>0.33449074074074076</v>
      </c>
      <c r="G4" s="2">
        <f>task1_v2_3_726797__2[[#This Row],[Рейс 1]]-B3</f>
        <v>1.2731481481481621E-3</v>
      </c>
      <c r="I4" s="2">
        <f>task1_v2_3_726797__2[[#This Row],[Рейс 3]]-D3</f>
        <v>1.8518518518518823E-3</v>
      </c>
      <c r="J4" s="2">
        <f>task1_v2_3_726797__2[[#This Row],[Рейс 4]]-E3</f>
        <v>1.7361111111111049E-3</v>
      </c>
      <c r="K4" s="2">
        <f t="shared" ref="K3:K4" si="0">AVERAGE(G4:J4)</f>
        <v>1.6203703703703831E-3</v>
      </c>
    </row>
    <row r="5" spans="1:16" x14ac:dyDescent="0.25">
      <c r="A5" s="1" t="s">
        <v>8</v>
      </c>
      <c r="B5" s="2">
        <v>0.30474537037037036</v>
      </c>
      <c r="C5" s="3">
        <f>C4+M5</f>
        <v>0.31660459342023584</v>
      </c>
      <c r="D5" s="2">
        <v>0.32546296296296295</v>
      </c>
      <c r="E5" s="2">
        <v>0.33587962962962964</v>
      </c>
      <c r="F5" s="2"/>
      <c r="G5" s="2">
        <f>task1_v2_3_726797__2[[#This Row],[Рейс 1]]-B4</f>
        <v>1.5046296296296058E-3</v>
      </c>
      <c r="I5" s="2">
        <f>task1_v2_3_726797__2[[#This Row],[Рейс 3]]-D4</f>
        <v>1.5046296296296058E-3</v>
      </c>
      <c r="J5" s="2">
        <f>task1_v2_3_726797__2[[#This Row],[Рейс 4]]-E4</f>
        <v>1.388888888888884E-3</v>
      </c>
      <c r="K5" s="5">
        <f>AVERAGE(G5:J5)</f>
        <v>1.4660493827160319E-3</v>
      </c>
      <c r="M5" s="2">
        <f>$C$19*K5/$K$19</f>
        <v>1.3268156424580918E-3</v>
      </c>
      <c r="N5" s="2"/>
      <c r="P5" s="2"/>
    </row>
    <row r="6" spans="1:16" x14ac:dyDescent="0.25">
      <c r="A6" s="1" t="s">
        <v>9</v>
      </c>
      <c r="B6" s="2">
        <v>0.30659722222222224</v>
      </c>
      <c r="C6" s="3">
        <f t="shared" ref="C6:C8" si="1">C5+M6</f>
        <v>0.31821073867163252</v>
      </c>
      <c r="D6" s="2">
        <v>0.32731481481481484</v>
      </c>
      <c r="E6" s="2">
        <v>0.33750000000000002</v>
      </c>
      <c r="F6" s="2"/>
      <c r="G6" s="2">
        <f>task1_v2_3_726797__2[[#This Row],[Рейс 1]]-B5</f>
        <v>1.8518518518518823E-3</v>
      </c>
      <c r="I6" s="2">
        <f>task1_v2_3_726797__2[[#This Row],[Рейс 3]]-D5</f>
        <v>1.8518518518518823E-3</v>
      </c>
      <c r="J6" s="2">
        <f>task1_v2_3_726797__2[[#This Row],[Рейс 4]]-E5</f>
        <v>1.6203703703703831E-3</v>
      </c>
      <c r="K6" s="5">
        <f t="shared" ref="K6:K16" si="2">AVERAGE(G6:J6)</f>
        <v>1.7746913580247159E-3</v>
      </c>
      <c r="M6" s="2">
        <f t="shared" ref="M6:M10" si="3">$C$19*K6/$K$19</f>
        <v>1.6061452513966789E-3</v>
      </c>
      <c r="N6" s="2"/>
      <c r="P6" s="2"/>
    </row>
    <row r="7" spans="1:16" x14ac:dyDescent="0.25">
      <c r="A7" s="1" t="s">
        <v>10</v>
      </c>
      <c r="B7" s="2">
        <v>0.30752314814814813</v>
      </c>
      <c r="C7" s="3">
        <f t="shared" si="1"/>
        <v>0.31901381129733081</v>
      </c>
      <c r="D7" s="2">
        <v>0.328125</v>
      </c>
      <c r="E7" s="2">
        <v>0.33842592592592591</v>
      </c>
      <c r="F7" s="2"/>
      <c r="G7" s="2">
        <f>task1_v2_3_726797__2[[#This Row],[Рейс 1]]-B6</f>
        <v>9.2592592592588563E-4</v>
      </c>
      <c r="I7" s="2">
        <f>task1_v2_3_726797__2[[#This Row],[Рейс 3]]-D6</f>
        <v>8.101851851851638E-4</v>
      </c>
      <c r="J7" s="2">
        <f>task1_v2_3_726797__2[[#This Row],[Рейс 4]]-E6</f>
        <v>9.2592592592588563E-4</v>
      </c>
      <c r="K7" s="5">
        <f t="shared" si="2"/>
        <v>8.8734567901231165E-4</v>
      </c>
      <c r="M7" s="2">
        <f t="shared" si="3"/>
        <v>8.0307262569829748E-4</v>
      </c>
      <c r="N7" s="2"/>
      <c r="P7" s="2"/>
    </row>
    <row r="8" spans="1:16" x14ac:dyDescent="0.25">
      <c r="A8" s="1" t="s">
        <v>11</v>
      </c>
      <c r="B8" s="2">
        <v>0.30844907407407407</v>
      </c>
      <c r="C8" s="3">
        <f t="shared" si="1"/>
        <v>0.31988671632526378</v>
      </c>
      <c r="D8" s="2">
        <v>0.32928240740740738</v>
      </c>
      <c r="E8" s="2">
        <v>0.33923611111111113</v>
      </c>
      <c r="F8" s="2"/>
      <c r="G8" s="2">
        <f>task1_v2_3_726797__2[[#This Row],[Рейс 1]]-B7</f>
        <v>9.2592592592594114E-4</v>
      </c>
      <c r="I8" s="2">
        <f>task1_v2_3_726797__2[[#This Row],[Рейс 3]]-D7</f>
        <v>1.1574074074073848E-3</v>
      </c>
      <c r="J8" s="2">
        <f>task1_v2_3_726797__2[[#This Row],[Рейс 4]]-E7</f>
        <v>8.1018518518521931E-4</v>
      </c>
      <c r="K8" s="5">
        <f t="shared" si="2"/>
        <v>9.6450617283951512E-4</v>
      </c>
      <c r="M8" s="2">
        <f t="shared" si="3"/>
        <v>8.7290502793297363E-4</v>
      </c>
      <c r="N8" s="2"/>
      <c r="P8" s="2"/>
    </row>
    <row r="9" spans="1:16" x14ac:dyDescent="0.25">
      <c r="A9" s="1" t="s">
        <v>12</v>
      </c>
      <c r="B9" s="2">
        <v>0.30925925925925923</v>
      </c>
      <c r="C9" s="3">
        <f>C8+M9</f>
        <v>0.32061995654872749</v>
      </c>
      <c r="D9" s="2">
        <v>0.33020833333333333</v>
      </c>
      <c r="E9" s="2">
        <v>0.33993055555555557</v>
      </c>
      <c r="F9" s="2"/>
      <c r="G9" s="2">
        <f>task1_v2_3_726797__2[[#This Row],[Рейс 1]]-B8</f>
        <v>8.101851851851638E-4</v>
      </c>
      <c r="I9" s="2">
        <f>task1_v2_3_726797__2[[#This Row],[Рейс 3]]-D8</f>
        <v>9.2592592592594114E-4</v>
      </c>
      <c r="J9" s="2">
        <f>task1_v2_3_726797__2[[#This Row],[Рейс 4]]-E8</f>
        <v>6.9444444444444198E-4</v>
      </c>
      <c r="K9" s="5">
        <f t="shared" si="2"/>
        <v>8.1018518518518234E-4</v>
      </c>
      <c r="M9" s="2">
        <f t="shared" si="3"/>
        <v>7.3324022346368844E-4</v>
      </c>
      <c r="N9" s="2"/>
      <c r="P9" s="2"/>
    </row>
    <row r="10" spans="1:16" x14ac:dyDescent="0.25">
      <c r="A10" s="1" t="s">
        <v>13</v>
      </c>
      <c r="B10" s="2">
        <v>0.31041666666666667</v>
      </c>
      <c r="C10" s="2">
        <v>0.3215277777777778</v>
      </c>
      <c r="D10" s="2">
        <v>0.33101851851851855</v>
      </c>
      <c r="E10" s="2">
        <v>0.34097222222222223</v>
      </c>
      <c r="G10" s="2">
        <f>task1_v2_3_726797__2[[#This Row],[Рейс 1]]-B9</f>
        <v>1.1574074074074403E-3</v>
      </c>
      <c r="I10" s="2">
        <f>task1_v2_3_726797__2[[#This Row],[Рейс 3]]-D9</f>
        <v>8.1018518518521931E-4</v>
      </c>
      <c r="J10" s="2">
        <f>task1_v2_3_726797__2[[#This Row],[Рейс 4]]-E9</f>
        <v>1.041666666666663E-3</v>
      </c>
      <c r="K10" s="5">
        <f t="shared" si="2"/>
        <v>1.0030864197531075E-3</v>
      </c>
      <c r="M10" s="2">
        <f t="shared" si="3"/>
        <v>9.0782122905030331E-4</v>
      </c>
    </row>
    <row r="11" spans="1:16" x14ac:dyDescent="0.25">
      <c r="A11" s="1" t="s">
        <v>14</v>
      </c>
      <c r="B11" s="2">
        <v>0.31134259259259262</v>
      </c>
      <c r="C11" s="2">
        <v>0.32245370370370369</v>
      </c>
      <c r="D11" s="2">
        <v>0.33171296296296299</v>
      </c>
      <c r="E11" s="2">
        <v>0.34212962962962962</v>
      </c>
      <c r="G11" s="2">
        <f>task1_v2_3_726797__2[[#This Row],[Рейс 1]]-B10</f>
        <v>9.2592592592594114E-4</v>
      </c>
      <c r="I11" s="2">
        <f>task1_v2_3_726797__2[[#This Row],[Рейс 3]]-D10</f>
        <v>6.9444444444444198E-4</v>
      </c>
      <c r="J11" s="2">
        <f>task1_v2_3_726797__2[[#This Row],[Рейс 4]]-E10</f>
        <v>1.1574074074073848E-3</v>
      </c>
      <c r="K11" s="2">
        <f t="shared" si="2"/>
        <v>9.259259259259226E-4</v>
      </c>
    </row>
    <row r="12" spans="1:16" x14ac:dyDescent="0.25">
      <c r="A12" s="1" t="s">
        <v>15</v>
      </c>
      <c r="B12" s="2">
        <v>0.3122685185185185</v>
      </c>
      <c r="C12" s="2">
        <v>0.32361111111111113</v>
      </c>
      <c r="D12" s="2">
        <v>0.33263888888888887</v>
      </c>
      <c r="E12" s="2">
        <v>0.34328703703703706</v>
      </c>
      <c r="G12" s="2">
        <f>task1_v2_3_726797__2[[#This Row],[Рейс 1]]-B11</f>
        <v>9.2592592592588563E-4</v>
      </c>
      <c r="I12" s="2">
        <f>task1_v2_3_726797__2[[#This Row],[Рейс 3]]-D11</f>
        <v>9.2592592592588563E-4</v>
      </c>
      <c r="J12" s="2">
        <f>task1_v2_3_726797__2[[#This Row],[Рейс 4]]-E11</f>
        <v>1.1574074074074403E-3</v>
      </c>
      <c r="K12" s="2">
        <f t="shared" si="2"/>
        <v>1.0030864197530704E-3</v>
      </c>
    </row>
    <row r="13" spans="1:16" x14ac:dyDescent="0.25">
      <c r="A13" s="1" t="s">
        <v>16</v>
      </c>
      <c r="B13" s="2">
        <v>0.31319444444444444</v>
      </c>
      <c r="C13" s="2">
        <v>0.32476851851851851</v>
      </c>
      <c r="D13" s="2">
        <v>0.33379629629629631</v>
      </c>
      <c r="E13" s="2">
        <v>0.3439814814814815</v>
      </c>
      <c r="G13" s="2">
        <f>task1_v2_3_726797__2[[#This Row],[Рейс 1]]-B12</f>
        <v>9.2592592592594114E-4</v>
      </c>
      <c r="I13" s="2">
        <f>task1_v2_3_726797__2[[#This Row],[Рейс 3]]-D12</f>
        <v>1.1574074074074403E-3</v>
      </c>
      <c r="J13" s="2">
        <f>task1_v2_3_726797__2[[#This Row],[Рейс 4]]-E12</f>
        <v>6.9444444444444198E-4</v>
      </c>
      <c r="K13" s="2">
        <f t="shared" si="2"/>
        <v>9.2592592592594114E-4</v>
      </c>
    </row>
    <row r="14" spans="1:16" x14ac:dyDescent="0.25">
      <c r="A14" s="1" t="s">
        <v>17</v>
      </c>
      <c r="B14" s="2">
        <v>0.31435185185185183</v>
      </c>
      <c r="C14" s="2">
        <v>0.32592592592592595</v>
      </c>
      <c r="D14" s="2">
        <v>0.3347222222222222</v>
      </c>
      <c r="E14" s="2">
        <v>0.34467592592592594</v>
      </c>
      <c r="G14" s="2">
        <f>task1_v2_3_726797__2[[#This Row],[Рейс 1]]-B13</f>
        <v>1.1574074074073848E-3</v>
      </c>
      <c r="I14" s="2">
        <f>task1_v2_3_726797__2[[#This Row],[Рейс 3]]-D13</f>
        <v>9.2592592592588563E-4</v>
      </c>
      <c r="J14" s="2">
        <f>task1_v2_3_726797__2[[#This Row],[Рейс 4]]-E13</f>
        <v>6.9444444444444198E-4</v>
      </c>
      <c r="K14" s="2">
        <f t="shared" si="2"/>
        <v>9.2592592592590417E-4</v>
      </c>
    </row>
    <row r="15" spans="1:16" x14ac:dyDescent="0.25">
      <c r="A15" s="1" t="s">
        <v>18</v>
      </c>
      <c r="B15" s="2">
        <v>0.31550925925925927</v>
      </c>
      <c r="C15" s="2">
        <v>0.32696759259259262</v>
      </c>
      <c r="D15" s="2">
        <v>0.33564814814814814</v>
      </c>
      <c r="E15" s="2">
        <v>0.34560185185185183</v>
      </c>
      <c r="G15" s="2">
        <f>task1_v2_3_726797__2[[#This Row],[Рейс 1]]-B14</f>
        <v>1.1574074074074403E-3</v>
      </c>
      <c r="I15" s="2">
        <f>task1_v2_3_726797__2[[#This Row],[Рейс 3]]-D14</f>
        <v>9.2592592592594114E-4</v>
      </c>
      <c r="J15" s="2">
        <f>task1_v2_3_726797__2[[#This Row],[Рейс 4]]-E14</f>
        <v>9.2592592592588563E-4</v>
      </c>
      <c r="K15" s="2">
        <f t="shared" si="2"/>
        <v>1.0030864197530891E-3</v>
      </c>
    </row>
    <row r="16" spans="1:16" x14ac:dyDescent="0.25">
      <c r="A16" s="1" t="s">
        <v>19</v>
      </c>
      <c r="B16" s="2">
        <v>0.31655092592592593</v>
      </c>
      <c r="C16" s="2">
        <v>0.328125</v>
      </c>
      <c r="D16" s="2">
        <v>0.33680555555555558</v>
      </c>
      <c r="E16" s="2">
        <v>0.34652777777777777</v>
      </c>
      <c r="G16" s="2">
        <f>task1_v2_3_726797__2[[#This Row],[Рейс 1]]-B15</f>
        <v>1.041666666666663E-3</v>
      </c>
      <c r="I16" s="2">
        <f>task1_v2_3_726797__2[[#This Row],[Рейс 3]]-D15</f>
        <v>1.1574074074074403E-3</v>
      </c>
      <c r="J16" s="2">
        <f>task1_v2_3_726797__2[[#This Row],[Рейс 4]]-E15</f>
        <v>9.2592592592594114E-4</v>
      </c>
      <c r="K16" s="2">
        <f>AVERAGE(G16:J16)</f>
        <v>1.0416666666666814E-3</v>
      </c>
    </row>
    <row r="18" spans="2:14" x14ac:dyDescent="0.25">
      <c r="C18" t="s">
        <v>27</v>
      </c>
      <c r="K18" t="s">
        <v>24</v>
      </c>
    </row>
    <row r="19" spans="2:14" x14ac:dyDescent="0.25">
      <c r="C19" s="4">
        <f>C10-C4</f>
        <v>6.2500000000000333E-3</v>
      </c>
      <c r="K19" s="5">
        <f>SUM(K5:K10)</f>
        <v>6.9058641975308643E-3</v>
      </c>
      <c r="M19" s="4">
        <f>SUM(M5:M10)</f>
        <v>6.2500000000000333E-3</v>
      </c>
      <c r="N19" s="2"/>
    </row>
    <row r="21" spans="2:14" x14ac:dyDescent="0.25">
      <c r="B21" s="2"/>
      <c r="C21" s="2"/>
      <c r="D21" s="2"/>
      <c r="E21" s="2"/>
      <c r="F21" s="2"/>
      <c r="K21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w I x r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w I x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M a 1 e t Y I 9 l g A E A A I 0 C A A A T A B w A R m 9 y b X V s Y X M v U 2 V j d G l v b j E u b S C i G A A o o B Q A A A A A A A A A A A A A A A A A A A A A A A A A A A C N k N 9 K A k E U x u 8 F 3 2 F Y b 1 Y Y J C 2 V i r 0 I N Y I i K u 0 q Q 7 Z 1 q q X Z m d g Z L R G h P x c F v U B 3 R U 8 g R W S W 9 g p n 3 q i j V m I R O D D M D N + Z 7 / e d o 5 i n f S l I c X Q m F 6 O R a E Q d u i G r k p i l X X W U r N R T l d l K N p X J z m e J n Y p b x C G c 6 W i E 4 I J b c 2 4 u o G + u o A c d 6 K K W U / V E X n q 1 g A l t L / u c J X J S a H w o 2 8 o t l L c V C 1 W 5 W F p a W y 1 s l f P y R H D p V l X 5 D y v h q b o V p z t 5 x v 3 A 1 y x 0 L G p R k p O 8 F g j l p C k p C E 9 W f X H g Z N I z M 0 l K N m t S s 6 J u c O a M r 4 l 1 K d h u n I 7 y x i y 4 g z 4 8 m h t z D c + Y u W d u 4 J n A C 7 T h C Y W 3 g Q h d 6 A y 6 L L l 7 + H 8 j l A G a r T C 3 i s n t 3 x 1 T s v N V s c R 5 0 X O 5 G y p H h 7 U J 5 i 0 C 3 o e 8 b + Y r Q Z M O f I w 5 p d A V a l + G w a j D U u O Y K X v 6 v L T Z t O B h m K s L b Y K 4 t j k z 1 7 g v k d T G y W l 0 J J q d 6 h Y l W H u P f q / m n C R / J D 9 g k 1 L q f 2 n 2 f 2 l u Q m r F o x F f T D O J x U 9 Q S w E C L Q A U A A I A C A D A j G t X y z L E l 6 Q A A A D 1 A A A A E g A A A A A A A A A A A A A A A A A A A A A A Q 2 9 u Z m l n L 1 B h Y 2 t h Z 2 U u e G 1 s U E s B A i 0 A F A A C A A g A w I x r V w / K 6 a u k A A A A 6 Q A A A B M A A A A A A A A A A A A A A A A A 8 A A A A F t D b 2 5 0 Z W 5 0 X 1 R 5 c G V z X S 5 4 b W x Q S w E C L Q A U A A I A C A D A j G t X r W C P Z Y A B A A C N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Q A A A A A A A P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M V 9 2 M l 8 z X z c y N j c 5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s x X 3 Y y X z N f N z I 2 N z k 3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x V D E 0 O j M 3 O j U 1 L j I 5 M z k 1 M T B a I i A v P j x F b n R y e S B U e X B l P S J G a W x s Q 2 9 s d W 1 u V H l w Z X M i I F Z h b H V l P S J z Q m d v S 0 N n b z 0 i I C 8 + P E V u d H J 5 I F R 5 c G U 9 I k Z p b G x D b 2 x 1 b W 5 O Y W 1 l c y I g V m F s d W U 9 I n N b J n F 1 b 3 Q 7 0 K L Q v t G H 0 L r Q s C D Q v N C w 0 Y D R i N G A 0 Y P R g t C w J n F 1 b 3 Q 7 L C Z x d W 9 0 O 9 C g 0 L X Q u d G B I D E m c X V v d D s s J n F 1 b 3 Q 7 0 K D Q t d C 5 0 Y E g M i Z x d W 9 0 O y w m c X V v d D v Q o N C 1 0 L n R g S A z J n F 1 b 3 Q 7 L C Z x d W 9 0 O 9 C g 0 L X Q u d G B I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9 2 M l 8 z X z c y N j c 5 N y A o M i k v 0 J j Q t 9 C 8 0 L X Q v d C 1 0 L 3 Q v d G L 0 L k g 0 Y L Q u N C / L n v Q o t C + 0 Y f Q u t C w I N C 8 0 L D R g N G I 0 Y D R g 9 G C 0 L A s M H 0 m c X V v d D s s J n F 1 b 3 Q 7 U 2 V j d G l v b j E v d G F z a z F f d j J f M 1 8 3 M j Y 3 O T c g K D I p L 9 C Y 0 L f Q v N C 1 0 L 3 Q t d C 9 0 L 3 R i 9 C 5 I N G C 0 L j Q v y 5 7 0 K D Q t d C 5 0 Y E g M S w x f S Z x d W 9 0 O y w m c X V v d D t T Z W N 0 a W 9 u M S 9 0 Y X N r M V 9 2 M l 8 z X z c y N j c 5 N y A o M i k v 0 J j Q t 9 C 8 0 L X Q v d C 1 0 L 3 Q v d G L 0 L k g 0 Y L Q u N C / L n v Q o N C 1 0 L n R g S A y L D J 9 J n F 1 b 3 Q 7 L C Z x d W 9 0 O 1 N l Y 3 R p b 2 4 x L 3 R h c 2 s x X 3 Y y X z N f N z I 2 N z k 3 I C g y K S / Q m N C 3 0 L z Q t d C 9 0 L X Q v d C 9 0 Y v Q u S D R g t C 4 0 L 8 u e 9 C g 0 L X Q u d G B I D M s M 3 0 m c X V v d D s s J n F 1 b 3 Q 7 U 2 V j d G l v b j E v d G F z a z F f d j J f M 1 8 3 M j Y 3 O T c g K D I p L 9 C Y 0 L f Q v N C 1 0 L 3 Q t d C 9 0 L 3 R i 9 C 5 I N G C 0 L j Q v y 5 7 0 K D Q t d C 5 0 Y E g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X N r M V 9 2 M l 8 z X z c y N j c 5 N y A o M i k v 0 J j Q t 9 C 8 0 L X Q v d C 1 0 L 3 Q v d G L 0 L k g 0 Y L Q u N C / L n v Q o t C + 0 Y f Q u t C w I N C 8 0 L D R g N G I 0 Y D R g 9 G C 0 L A s M H 0 m c X V v d D s s J n F 1 b 3 Q 7 U 2 V j d G l v b j E v d G F z a z F f d j J f M 1 8 3 M j Y 3 O T c g K D I p L 9 C Y 0 L f Q v N C 1 0 L 3 Q t d C 9 0 L 3 R i 9 C 5 I N G C 0 L j Q v y 5 7 0 K D Q t d C 5 0 Y E g M S w x f S Z x d W 9 0 O y w m c X V v d D t T Z W N 0 a W 9 u M S 9 0 Y X N r M V 9 2 M l 8 z X z c y N j c 5 N y A o M i k v 0 J j Q t 9 C 8 0 L X Q v d C 1 0 L 3 Q v d G L 0 L k g 0 Y L Q u N C / L n v Q o N C 1 0 L n R g S A y L D J 9 J n F 1 b 3 Q 7 L C Z x d W 9 0 O 1 N l Y 3 R p b 2 4 x L 3 R h c 2 s x X 3 Y y X z N f N z I 2 N z k 3 I C g y K S / Q m N C 3 0 L z Q t d C 9 0 L X Q v d C 9 0 Y v Q u S D R g t C 4 0 L 8 u e 9 C g 0 L X Q u d G B I D M s M 3 0 m c X V v d D s s J n F 1 b 3 Q 7 U 2 V j d G l v b j E v d G F z a z F f d j J f M 1 8 3 M j Y 3 O T c g K D I p L 9 C Y 0 L f Q v N C 1 0 L 3 Q t d C 9 0 L 3 R i 9 C 5 I N G C 0 L j Q v y 5 7 0 K D Q t d C 5 0 Y E g N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F f d j J f M 1 8 3 M j Y 3 O T c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d j J f M 1 8 3 M j Y 3 O T c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d j J f M 1 8 3 M j Y 3 O T c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m / m d 6 b q x O t C N v 7 4 z p H 0 U A A A A A A g A A A A A A E G Y A A A A B A A A g A A A A s 4 H U D b x o 9 q o f I q v n R E V F L 3 Z s k x / E 2 o 3 i 1 5 1 N m j M C B G Q A A A A A D o A A A A A C A A A g A A A A i f g O V x E y i y S K v l h y Z k T J V M / B p e Q z F 1 L n L B r J / z + 5 s b t Q A A A A l Z / d M u Z 5 B Y 4 N a c v w X I M m c Y m Y 6 g b r 0 x V 5 I F N H S 2 X y p q 8 7 I n Z Y c T 7 8 H Q q i r j s M t 2 D G E I L + B 0 a j f B O S N 5 M 4 y 1 Q A s E e a h O W h r T v j Q 7 4 M Z 4 g 8 w 1 t A A A A A k z p g 9 X n 6 4 W T w s W 2 8 3 s w y G T z 7 H m B 5 2 Z O u 3 7 I j o d 9 B p E 2 s S 2 V l 2 e 1 w N W t m y E f E G q J 0 I D F J d f g Z 6 Y N h o 2 4 z i a 1 2 O w = = < / D a t a M a s h u p > 
</file>

<file path=customXml/itemProps1.xml><?xml version="1.0" encoding="utf-8"?>
<ds:datastoreItem xmlns:ds="http://schemas.openxmlformats.org/officeDocument/2006/customXml" ds:itemID="{B2067AE4-500A-40E5-8092-8E5B021214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task1_v2_3_726797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2023-11-11T14:30:43Z</dcterms:created>
  <dcterms:modified xsi:type="dcterms:W3CDTF">2023-11-11T15:36:48Z</dcterms:modified>
</cp:coreProperties>
</file>