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prostokaty" sheetId="1" r:id="rId1"/>
    <sheet name="trapezy" sheetId="2" r:id="rId2"/>
    <sheet name="Simpson" sheetId="3" r:id="rId3"/>
    <sheet name="MonteCarlo" sheetId="4" r:id="rId4"/>
  </sheets>
  <calcPr calcId="125725"/>
</workbook>
</file>

<file path=xl/calcChain.xml><?xml version="1.0" encoding="utf-8"?>
<calcChain xmlns="http://schemas.openxmlformats.org/spreadsheetml/2006/main">
  <c r="O8" i="4"/>
  <c r="O9"/>
  <c r="O10"/>
  <c r="O11"/>
  <c r="O12"/>
  <c r="O13"/>
  <c r="O14"/>
  <c r="O15"/>
  <c r="O16"/>
  <c r="O17"/>
  <c r="O18"/>
  <c r="O19"/>
  <c r="O20"/>
  <c r="O7"/>
  <c r="K8"/>
  <c r="K9"/>
  <c r="K10"/>
  <c r="K11"/>
  <c r="K12"/>
  <c r="K13"/>
  <c r="K14"/>
  <c r="K15"/>
  <c r="K7"/>
  <c r="G8"/>
  <c r="G9"/>
  <c r="G10"/>
  <c r="G7"/>
  <c r="N8"/>
  <c r="N9"/>
  <c r="N10" s="1"/>
  <c r="N11" s="1"/>
  <c r="N12" s="1"/>
  <c r="N13" s="1"/>
  <c r="N14" s="1"/>
  <c r="N15" s="1"/>
  <c r="N16" s="1"/>
  <c r="N17" s="1"/>
  <c r="N18" s="1"/>
  <c r="N19" s="1"/>
  <c r="N20" s="1"/>
  <c r="N7"/>
  <c r="J8"/>
  <c r="J9"/>
  <c r="J10" s="1"/>
  <c r="J11" s="1"/>
  <c r="J12" s="1"/>
  <c r="J13" s="1"/>
  <c r="J14" s="1"/>
  <c r="J15" s="1"/>
  <c r="J7"/>
  <c r="H15"/>
  <c r="F8"/>
  <c r="F9"/>
  <c r="F10" s="1"/>
  <c r="F7"/>
  <c r="C12"/>
  <c r="E10"/>
  <c r="D10"/>
  <c r="E9"/>
  <c r="E12" s="1"/>
  <c r="D9"/>
  <c r="D12" s="1"/>
  <c r="O6"/>
  <c r="P6" s="1"/>
  <c r="L6"/>
  <c r="K6"/>
  <c r="H6"/>
  <c r="G6"/>
  <c r="P3"/>
  <c r="L3"/>
  <c r="H3"/>
  <c r="W12" i="3"/>
  <c r="X7"/>
  <c r="X8"/>
  <c r="X9"/>
  <c r="X10"/>
  <c r="X11"/>
  <c r="X12"/>
  <c r="X13"/>
  <c r="V22" s="1"/>
  <c r="X14"/>
  <c r="X15"/>
  <c r="X16"/>
  <c r="X17"/>
  <c r="X18"/>
  <c r="X19"/>
  <c r="X20"/>
  <c r="X6"/>
  <c r="W7"/>
  <c r="W8"/>
  <c r="W9"/>
  <c r="W10"/>
  <c r="W11"/>
  <c r="W14"/>
  <c r="W15"/>
  <c r="W16"/>
  <c r="W17"/>
  <c r="W18"/>
  <c r="W19"/>
  <c r="W20"/>
  <c r="W6"/>
  <c r="O17"/>
  <c r="P7"/>
  <c r="P8"/>
  <c r="Q8" s="1"/>
  <c r="P9"/>
  <c r="Q9" s="1"/>
  <c r="P10"/>
  <c r="P11"/>
  <c r="P12"/>
  <c r="Q12" s="1"/>
  <c r="P13"/>
  <c r="Q13" s="1"/>
  <c r="P14"/>
  <c r="P15"/>
  <c r="P6"/>
  <c r="Q6" s="1"/>
  <c r="Q7"/>
  <c r="Q10"/>
  <c r="Q11"/>
  <c r="Q14"/>
  <c r="Q15"/>
  <c r="H14"/>
  <c r="I7"/>
  <c r="I8"/>
  <c r="J8" s="1"/>
  <c r="I9"/>
  <c r="I10"/>
  <c r="J10" s="1"/>
  <c r="I6"/>
  <c r="J9"/>
  <c r="J7"/>
  <c r="J6"/>
  <c r="H15"/>
  <c r="O18" s="1"/>
  <c r="C12"/>
  <c r="G7" s="1"/>
  <c r="E10"/>
  <c r="D10"/>
  <c r="E9"/>
  <c r="D9"/>
  <c r="U6"/>
  <c r="O6"/>
  <c r="N6"/>
  <c r="H6"/>
  <c r="G6"/>
  <c r="W3"/>
  <c r="O3"/>
  <c r="H3"/>
  <c r="P22" i="2"/>
  <c r="Q7"/>
  <c r="Q8"/>
  <c r="Q9"/>
  <c r="Q10"/>
  <c r="Q11"/>
  <c r="Q12"/>
  <c r="Q13"/>
  <c r="Q14"/>
  <c r="Q15"/>
  <c r="Q16"/>
  <c r="Q17"/>
  <c r="Q18"/>
  <c r="Q19"/>
  <c r="Q20"/>
  <c r="Q6"/>
  <c r="M15"/>
  <c r="P21"/>
  <c r="H14"/>
  <c r="M7"/>
  <c r="M8"/>
  <c r="M9"/>
  <c r="M10"/>
  <c r="M11"/>
  <c r="M12"/>
  <c r="M13"/>
  <c r="M14"/>
  <c r="M6"/>
  <c r="I6"/>
  <c r="I7"/>
  <c r="I8"/>
  <c r="I9"/>
  <c r="I10"/>
  <c r="H15"/>
  <c r="C12"/>
  <c r="E10"/>
  <c r="D10"/>
  <c r="E9"/>
  <c r="E12" s="1"/>
  <c r="D9"/>
  <c r="D12" s="1"/>
  <c r="K7" s="1"/>
  <c r="P6"/>
  <c r="O6"/>
  <c r="O7" s="1"/>
  <c r="L6"/>
  <c r="K6"/>
  <c r="H6"/>
  <c r="G6"/>
  <c r="G7" s="1"/>
  <c r="P3"/>
  <c r="L3"/>
  <c r="H3"/>
  <c r="I6" i="1"/>
  <c r="P6"/>
  <c r="L6"/>
  <c r="H6"/>
  <c r="O6"/>
  <c r="K6"/>
  <c r="P3"/>
  <c r="L3"/>
  <c r="H3"/>
  <c r="G6"/>
  <c r="D12"/>
  <c r="K7" s="1"/>
  <c r="E12"/>
  <c r="O7" s="1"/>
  <c r="C12"/>
  <c r="G7" s="1"/>
  <c r="E10"/>
  <c r="D10"/>
  <c r="E9"/>
  <c r="D9"/>
  <c r="L7" i="4" l="1"/>
  <c r="E12" i="3"/>
  <c r="G8"/>
  <c r="V23"/>
  <c r="U7"/>
  <c r="V7" s="1"/>
  <c r="D12"/>
  <c r="N7" s="1"/>
  <c r="N8" s="1"/>
  <c r="V6"/>
  <c r="H7"/>
  <c r="P7" i="2"/>
  <c r="O8"/>
  <c r="H7"/>
  <c r="G8"/>
  <c r="K8"/>
  <c r="L7"/>
  <c r="P7" i="1"/>
  <c r="O8"/>
  <c r="L7"/>
  <c r="K8"/>
  <c r="H7"/>
  <c r="G8"/>
  <c r="P7" i="4" l="1"/>
  <c r="H7"/>
  <c r="L8"/>
  <c r="O7" i="3"/>
  <c r="G9"/>
  <c r="H8"/>
  <c r="U8"/>
  <c r="U9" s="1"/>
  <c r="H9"/>
  <c r="N9"/>
  <c r="O8"/>
  <c r="O9" i="2"/>
  <c r="P8"/>
  <c r="G9"/>
  <c r="H8"/>
  <c r="K9"/>
  <c r="L8"/>
  <c r="P8" i="1"/>
  <c r="O9"/>
  <c r="L8"/>
  <c r="K9"/>
  <c r="H8"/>
  <c r="G9"/>
  <c r="H8" i="4" l="1"/>
  <c r="L9"/>
  <c r="P8"/>
  <c r="G10" i="3"/>
  <c r="V8"/>
  <c r="G11"/>
  <c r="H11" s="1"/>
  <c r="H10"/>
  <c r="O9"/>
  <c r="N10"/>
  <c r="V9"/>
  <c r="U10"/>
  <c r="K10" i="2"/>
  <c r="L9"/>
  <c r="P9"/>
  <c r="O10"/>
  <c r="G10"/>
  <c r="H9"/>
  <c r="O10" i="1"/>
  <c r="P9"/>
  <c r="K10"/>
  <c r="L9"/>
  <c r="G10"/>
  <c r="H9"/>
  <c r="L10" i="4" l="1"/>
  <c r="H9"/>
  <c r="P9"/>
  <c r="H16" i="3"/>
  <c r="O10"/>
  <c r="N11"/>
  <c r="U11"/>
  <c r="V10"/>
  <c r="O11" i="2"/>
  <c r="P10"/>
  <c r="G11"/>
  <c r="H10"/>
  <c r="L10"/>
  <c r="K11"/>
  <c r="O11" i="1"/>
  <c r="P10"/>
  <c r="K11"/>
  <c r="L10"/>
  <c r="G11"/>
  <c r="I11" s="1"/>
  <c r="H10"/>
  <c r="L11" i="4" l="1"/>
  <c r="H10"/>
  <c r="H14" s="1"/>
  <c r="P10"/>
  <c r="N12" i="3"/>
  <c r="O11"/>
  <c r="U12"/>
  <c r="V11"/>
  <c r="H11" i="2"/>
  <c r="O12"/>
  <c r="P11"/>
  <c r="L11"/>
  <c r="K12"/>
  <c r="O12" i="1"/>
  <c r="P11"/>
  <c r="K12"/>
  <c r="L11"/>
  <c r="H11"/>
  <c r="H14" s="1"/>
  <c r="H15"/>
  <c r="P11" i="4" l="1"/>
  <c r="L12"/>
  <c r="O12" i="3"/>
  <c r="N13"/>
  <c r="V12"/>
  <c r="U13"/>
  <c r="K13" i="2"/>
  <c r="L12"/>
  <c r="P23"/>
  <c r="L18"/>
  <c r="H16"/>
  <c r="O13"/>
  <c r="P12"/>
  <c r="O13" i="1"/>
  <c r="P12"/>
  <c r="K13"/>
  <c r="L12"/>
  <c r="P23"/>
  <c r="H16"/>
  <c r="L18"/>
  <c r="L13" i="4" l="1"/>
  <c r="P23"/>
  <c r="L18"/>
  <c r="H16"/>
  <c r="P12"/>
  <c r="U14" i="3"/>
  <c r="V13"/>
  <c r="N14"/>
  <c r="O13"/>
  <c r="K14" i="2"/>
  <c r="L13"/>
  <c r="O14"/>
  <c r="P13"/>
  <c r="O14" i="1"/>
  <c r="P13"/>
  <c r="K14"/>
  <c r="L13"/>
  <c r="L14" i="4" l="1"/>
  <c r="P13"/>
  <c r="N15" i="3"/>
  <c r="O14"/>
  <c r="V14"/>
  <c r="U15"/>
  <c r="O15" i="2"/>
  <c r="P14"/>
  <c r="K15"/>
  <c r="L14"/>
  <c r="O15" i="1"/>
  <c r="P14"/>
  <c r="K15"/>
  <c r="L14"/>
  <c r="L15" i="4" l="1"/>
  <c r="L17" s="1"/>
  <c r="P14"/>
  <c r="V15" i="3"/>
  <c r="U16"/>
  <c r="U17" s="1"/>
  <c r="O15"/>
  <c r="N16"/>
  <c r="O16" s="1"/>
  <c r="K16" i="2"/>
  <c r="L16" s="1"/>
  <c r="L15"/>
  <c r="O16"/>
  <c r="P15"/>
  <c r="O16" i="1"/>
  <c r="P15"/>
  <c r="L15"/>
  <c r="K16"/>
  <c r="L19" i="4" l="1"/>
  <c r="P15"/>
  <c r="V17" i="3"/>
  <c r="U18"/>
  <c r="O19"/>
  <c r="V16"/>
  <c r="P16" i="2"/>
  <c r="O17"/>
  <c r="O17" i="1"/>
  <c r="P16"/>
  <c r="L16"/>
  <c r="L17" s="1"/>
  <c r="L19" s="1"/>
  <c r="P16" i="4" l="1"/>
  <c r="V18" i="3"/>
  <c r="U19"/>
  <c r="P17" i="2"/>
  <c r="O18"/>
  <c r="O18" i="1"/>
  <c r="P17"/>
  <c r="P17" i="4" l="1"/>
  <c r="U20" i="3"/>
  <c r="V19"/>
  <c r="O19" i="2"/>
  <c r="P18"/>
  <c r="O19" i="1"/>
  <c r="P18"/>
  <c r="P18" i="4" l="1"/>
  <c r="U21" i="3"/>
  <c r="V21" s="1"/>
  <c r="V20"/>
  <c r="P19" i="2"/>
  <c r="O20"/>
  <c r="P19" i="1"/>
  <c r="O20"/>
  <c r="P19" i="4" l="1"/>
  <c r="V24" i="3"/>
  <c r="O21" i="2"/>
  <c r="P20"/>
  <c r="O21" i="1"/>
  <c r="P21" s="1"/>
  <c r="P20"/>
  <c r="P20" i="4" l="1"/>
  <c r="P22" s="1"/>
  <c r="P24" i="2"/>
  <c r="P22" i="1"/>
  <c r="P24" s="1"/>
  <c r="P24" i="4" l="1"/>
  <c r="L17" i="2" l="1"/>
  <c r="L19" s="1"/>
</calcChain>
</file>

<file path=xl/sharedStrings.xml><?xml version="1.0" encoding="utf-8"?>
<sst xmlns="http://schemas.openxmlformats.org/spreadsheetml/2006/main" count="109" uniqueCount="19">
  <si>
    <t>F(x)=</t>
  </si>
  <si>
    <t>Liczba przedziałów:</t>
  </si>
  <si>
    <t>Początek przedziału:</t>
  </si>
  <si>
    <t>Koniec przedziału:</t>
  </si>
  <si>
    <t>Odległość pomiędzy</t>
  </si>
  <si>
    <t xml:space="preserve"> pkt:</t>
  </si>
  <si>
    <t>xi</t>
  </si>
  <si>
    <t>F(xi)</t>
  </si>
  <si>
    <t>Dla przedziałów:</t>
  </si>
  <si>
    <t>Wartosc przybliżona:</t>
  </si>
  <si>
    <t>5*x^6</t>
  </si>
  <si>
    <t>Wartosc prostokątami:</t>
  </si>
  <si>
    <t>Błąd w %</t>
  </si>
  <si>
    <t>Pi</t>
  </si>
  <si>
    <t>Wartosc trapezami:</t>
  </si>
  <si>
    <t>ti</t>
  </si>
  <si>
    <t>F(ti)</t>
  </si>
  <si>
    <t>Wartosc Simpsonem:</t>
  </si>
  <si>
    <t>Wartosc MonteCarlo: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</si>
</sst>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24"/>
  <sheetViews>
    <sheetView workbookViewId="0">
      <selection sqref="A1:P24"/>
    </sheetView>
  </sheetViews>
  <sheetFormatPr defaultRowHeight="15"/>
  <cols>
    <col min="9" max="9" width="11.7109375" customWidth="1"/>
    <col min="13" max="13" width="13.5703125" customWidth="1"/>
    <col min="16" max="16" width="15.28515625" customWidth="1"/>
  </cols>
  <sheetData>
    <row r="3" spans="1:16">
      <c r="F3" s="2" t="s">
        <v>8</v>
      </c>
      <c r="G3" s="2"/>
      <c r="H3">
        <f>C8</f>
        <v>5</v>
      </c>
      <c r="J3" s="2" t="s">
        <v>8</v>
      </c>
      <c r="K3" s="2"/>
      <c r="L3">
        <f>D8</f>
        <v>10</v>
      </c>
      <c r="N3" s="2" t="s">
        <v>8</v>
      </c>
      <c r="O3" s="2"/>
      <c r="P3">
        <f>E8</f>
        <v>15</v>
      </c>
    </row>
    <row r="4" spans="1:16">
      <c r="A4" t="s">
        <v>0</v>
      </c>
      <c r="B4" t="s">
        <v>10</v>
      </c>
    </row>
    <row r="5" spans="1:16">
      <c r="G5" t="s">
        <v>6</v>
      </c>
      <c r="H5" t="s">
        <v>7</v>
      </c>
      <c r="K5" t="s">
        <v>6</v>
      </c>
      <c r="L5" t="s">
        <v>7</v>
      </c>
      <c r="O5" t="s">
        <v>6</v>
      </c>
      <c r="P5" t="s">
        <v>7</v>
      </c>
    </row>
    <row r="6" spans="1:16">
      <c r="G6">
        <f>C9</f>
        <v>-3</v>
      </c>
      <c r="H6">
        <f>5*(G6^6)</f>
        <v>3645</v>
      </c>
      <c r="I6">
        <f>5*((G6^7)/7)</f>
        <v>-1562.1428571428573</v>
      </c>
      <c r="K6">
        <f>C9</f>
        <v>-3</v>
      </c>
      <c r="L6">
        <f>5*(K6^6)</f>
        <v>3645</v>
      </c>
      <c r="O6">
        <f>C9</f>
        <v>-3</v>
      </c>
      <c r="P6">
        <f>5*(O6^6)</f>
        <v>3645</v>
      </c>
    </row>
    <row r="7" spans="1:16">
      <c r="G7">
        <f>G6+$C$12</f>
        <v>-1.8</v>
      </c>
      <c r="H7">
        <f t="shared" ref="H7:H11" si="0">5*(G7^6)</f>
        <v>170.06112000000005</v>
      </c>
      <c r="K7">
        <f>K6+$D$12</f>
        <v>-2.4</v>
      </c>
      <c r="L7">
        <f t="shared" ref="L7:L16" si="1">5*(K7^6)</f>
        <v>955.51487999999995</v>
      </c>
      <c r="O7">
        <f>O6+$E$12</f>
        <v>-2.6</v>
      </c>
      <c r="P7">
        <f t="shared" ref="P7:P21" si="2">5*(O7^6)</f>
        <v>1544.5788800000005</v>
      </c>
    </row>
    <row r="8" spans="1:16">
      <c r="A8" s="2" t="s">
        <v>1</v>
      </c>
      <c r="B8" s="2"/>
      <c r="C8">
        <v>5</v>
      </c>
      <c r="D8">
        <v>10</v>
      </c>
      <c r="E8">
        <v>15</v>
      </c>
      <c r="G8">
        <f t="shared" ref="G8:G11" si="3">G7+$C$12</f>
        <v>-0.60000000000000009</v>
      </c>
      <c r="H8">
        <f t="shared" si="0"/>
        <v>0.23328000000000018</v>
      </c>
      <c r="K8">
        <f t="shared" ref="K8:K15" si="4">K7+$D$12</f>
        <v>-1.7999999999999998</v>
      </c>
      <c r="L8">
        <f t="shared" si="1"/>
        <v>170.06111999999987</v>
      </c>
      <c r="O8">
        <f t="shared" ref="O8:O21" si="5">O7+$E$12</f>
        <v>-2.2000000000000002</v>
      </c>
      <c r="P8">
        <f t="shared" si="2"/>
        <v>566.89952000000028</v>
      </c>
    </row>
    <row r="9" spans="1:16">
      <c r="A9" s="2" t="s">
        <v>2</v>
      </c>
      <c r="B9" s="2"/>
      <c r="C9">
        <v>-3</v>
      </c>
      <c r="D9">
        <f>C9</f>
        <v>-3</v>
      </c>
      <c r="E9">
        <f>C9</f>
        <v>-3</v>
      </c>
      <c r="G9">
        <f t="shared" si="3"/>
        <v>0.59999999999999987</v>
      </c>
      <c r="H9">
        <f t="shared" si="0"/>
        <v>0.23327999999999965</v>
      </c>
      <c r="K9">
        <f t="shared" si="4"/>
        <v>-1.1999999999999997</v>
      </c>
      <c r="L9">
        <f t="shared" si="1"/>
        <v>14.929919999999978</v>
      </c>
      <c r="O9">
        <f t="shared" si="5"/>
        <v>-1.8000000000000003</v>
      </c>
      <c r="P9">
        <f t="shared" si="2"/>
        <v>170.06112000000019</v>
      </c>
    </row>
    <row r="10" spans="1:16">
      <c r="A10" s="2" t="s">
        <v>3</v>
      </c>
      <c r="B10" s="2"/>
      <c r="C10">
        <v>3</v>
      </c>
      <c r="D10">
        <f>C10</f>
        <v>3</v>
      </c>
      <c r="E10">
        <f>C10</f>
        <v>3</v>
      </c>
      <c r="G10">
        <f t="shared" si="3"/>
        <v>1.7999999999999998</v>
      </c>
      <c r="H10">
        <f t="shared" si="0"/>
        <v>170.06111999999987</v>
      </c>
      <c r="K10">
        <f t="shared" si="4"/>
        <v>-0.59999999999999976</v>
      </c>
      <c r="L10">
        <f t="shared" si="1"/>
        <v>0.23327999999999946</v>
      </c>
      <c r="O10">
        <f t="shared" si="5"/>
        <v>-1.4000000000000004</v>
      </c>
      <c r="P10">
        <f t="shared" si="2"/>
        <v>37.647680000000058</v>
      </c>
    </row>
    <row r="11" spans="1:16">
      <c r="G11">
        <f t="shared" si="3"/>
        <v>3</v>
      </c>
      <c r="H11">
        <f t="shared" si="0"/>
        <v>3645</v>
      </c>
      <c r="I11">
        <f t="shared" ref="I11" si="6">5*((G11^7)/7)</f>
        <v>1562.1428571428573</v>
      </c>
      <c r="K11">
        <f t="shared" si="4"/>
        <v>0</v>
      </c>
      <c r="L11">
        <f t="shared" si="1"/>
        <v>0</v>
      </c>
      <c r="O11">
        <f t="shared" si="5"/>
        <v>-1.0000000000000004</v>
      </c>
      <c r="P11">
        <f t="shared" si="2"/>
        <v>5.0000000000000133</v>
      </c>
    </row>
    <row r="12" spans="1:16">
      <c r="A12" s="2" t="s">
        <v>4</v>
      </c>
      <c r="B12" s="2"/>
      <c r="C12">
        <f>(SUM(ABS(C9),ABS(C10)))/C8</f>
        <v>1.2</v>
      </c>
      <c r="D12">
        <f t="shared" ref="D12:E12" si="7">(SUM(ABS(D9),ABS(D10)))/D8</f>
        <v>0.6</v>
      </c>
      <c r="E12">
        <f t="shared" si="7"/>
        <v>0.4</v>
      </c>
      <c r="K12">
        <f t="shared" si="4"/>
        <v>0.6</v>
      </c>
      <c r="L12">
        <f t="shared" si="1"/>
        <v>0.23327999999999999</v>
      </c>
      <c r="O12">
        <f t="shared" si="5"/>
        <v>-0.60000000000000042</v>
      </c>
      <c r="P12">
        <f t="shared" si="2"/>
        <v>0.23328000000000096</v>
      </c>
    </row>
    <row r="13" spans="1:16">
      <c r="A13" s="2" t="s">
        <v>5</v>
      </c>
      <c r="B13" s="2"/>
      <c r="K13">
        <f t="shared" si="4"/>
        <v>1.2</v>
      </c>
      <c r="L13">
        <f t="shared" si="1"/>
        <v>14.929919999999999</v>
      </c>
      <c r="O13">
        <f t="shared" si="5"/>
        <v>-0.2000000000000004</v>
      </c>
      <c r="P13">
        <f t="shared" si="2"/>
        <v>3.2000000000000388E-4</v>
      </c>
    </row>
    <row r="14" spans="1:16">
      <c r="E14" s="3" t="s">
        <v>11</v>
      </c>
      <c r="F14" s="3"/>
      <c r="H14">
        <f>SUM(H6:H11)*C12</f>
        <v>9156.7065599999987</v>
      </c>
      <c r="K14">
        <f t="shared" si="4"/>
        <v>1.7999999999999998</v>
      </c>
      <c r="L14">
        <f t="shared" si="1"/>
        <v>170.06111999999987</v>
      </c>
      <c r="O14">
        <f t="shared" si="5"/>
        <v>0.19999999999999962</v>
      </c>
      <c r="P14">
        <f t="shared" si="2"/>
        <v>3.1999999999999639E-4</v>
      </c>
    </row>
    <row r="15" spans="1:16">
      <c r="E15" s="3" t="s">
        <v>9</v>
      </c>
      <c r="H15">
        <f>I11-I6</f>
        <v>3124.2857142857147</v>
      </c>
      <c r="K15">
        <f t="shared" si="4"/>
        <v>2.4</v>
      </c>
      <c r="L15">
        <f t="shared" si="1"/>
        <v>955.51487999999995</v>
      </c>
      <c r="O15">
        <f t="shared" si="5"/>
        <v>0.59999999999999964</v>
      </c>
      <c r="P15">
        <f t="shared" si="2"/>
        <v>0.23327999999999921</v>
      </c>
    </row>
    <row r="16" spans="1:16">
      <c r="E16" t="s">
        <v>12</v>
      </c>
      <c r="H16" s="4">
        <f>ABS(1-(H15/H14))</f>
        <v>0.65879809582041304</v>
      </c>
      <c r="K16">
        <f>K15+$D$12</f>
        <v>3</v>
      </c>
      <c r="L16">
        <f t="shared" si="1"/>
        <v>3645</v>
      </c>
      <c r="O16">
        <f t="shared" si="5"/>
        <v>0.99999999999999967</v>
      </c>
      <c r="P16">
        <f t="shared" si="2"/>
        <v>4.9999999999999902</v>
      </c>
    </row>
    <row r="17" spans="9:16">
      <c r="I17" s="3" t="s">
        <v>11</v>
      </c>
      <c r="L17">
        <f>SUM(L6:L16)*D12</f>
        <v>5742.8870399999996</v>
      </c>
      <c r="O17">
        <f t="shared" si="5"/>
        <v>1.3999999999999997</v>
      </c>
      <c r="P17">
        <f t="shared" si="2"/>
        <v>37.647679999999951</v>
      </c>
    </row>
    <row r="18" spans="9:16">
      <c r="I18" s="3" t="s">
        <v>9</v>
      </c>
      <c r="L18">
        <f>H15</f>
        <v>3124.2857142857147</v>
      </c>
      <c r="O18">
        <f t="shared" si="5"/>
        <v>1.7999999999999998</v>
      </c>
      <c r="P18">
        <f t="shared" si="2"/>
        <v>170.06111999999987</v>
      </c>
    </row>
    <row r="19" spans="9:16">
      <c r="I19" t="s">
        <v>12</v>
      </c>
      <c r="L19" s="4">
        <f>ABS(1-(L18/L17))</f>
        <v>0.45597298144215026</v>
      </c>
      <c r="O19">
        <f t="shared" si="5"/>
        <v>2.1999999999999997</v>
      </c>
      <c r="P19">
        <f t="shared" si="2"/>
        <v>566.8995199999996</v>
      </c>
    </row>
    <row r="20" spans="9:16">
      <c r="O20">
        <f>O19+$E$12</f>
        <v>2.5999999999999996</v>
      </c>
      <c r="P20">
        <f t="shared" si="2"/>
        <v>1544.5788799999987</v>
      </c>
    </row>
    <row r="21" spans="9:16">
      <c r="O21">
        <f t="shared" si="5"/>
        <v>2.9999999999999996</v>
      </c>
      <c r="P21">
        <f t="shared" si="2"/>
        <v>3644.9999999999959</v>
      </c>
    </row>
    <row r="22" spans="9:16">
      <c r="M22" s="3" t="s">
        <v>11</v>
      </c>
      <c r="P22">
        <f>SUM(P6:P21)*E12</f>
        <v>4775.5366399999994</v>
      </c>
    </row>
    <row r="23" spans="9:16">
      <c r="M23" s="3" t="s">
        <v>9</v>
      </c>
      <c r="P23">
        <f>H15</f>
        <v>3124.2857142857147</v>
      </c>
    </row>
    <row r="24" spans="9:16">
      <c r="M24" t="s">
        <v>12</v>
      </c>
      <c r="P24" s="4">
        <f>ABS(1-(P23/P22))</f>
        <v>0.34577285239178579</v>
      </c>
    </row>
  </sheetData>
  <mergeCells count="8">
    <mergeCell ref="F3:G3"/>
    <mergeCell ref="J3:K3"/>
    <mergeCell ref="N3:O3"/>
    <mergeCell ref="A8:B8"/>
    <mergeCell ref="A9:B9"/>
    <mergeCell ref="A10:B10"/>
    <mergeCell ref="A12:B12"/>
    <mergeCell ref="A13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Q24"/>
  <sheetViews>
    <sheetView workbookViewId="0">
      <selection activeCell="H15" sqref="H15"/>
    </sheetView>
  </sheetViews>
  <sheetFormatPr defaultRowHeight="15"/>
  <sheetData>
    <row r="3" spans="1:17">
      <c r="F3" s="2" t="s">
        <v>8</v>
      </c>
      <c r="G3" s="2"/>
      <c r="H3">
        <f>C8</f>
        <v>5</v>
      </c>
      <c r="J3" s="2" t="s">
        <v>8</v>
      </c>
      <c r="K3" s="2"/>
      <c r="L3">
        <f>D8</f>
        <v>10</v>
      </c>
      <c r="N3" s="2" t="s">
        <v>8</v>
      </c>
      <c r="O3" s="2"/>
      <c r="P3">
        <f>E8</f>
        <v>15</v>
      </c>
    </row>
    <row r="4" spans="1:17">
      <c r="A4" t="s">
        <v>0</v>
      </c>
      <c r="B4" t="s">
        <v>10</v>
      </c>
    </row>
    <row r="5" spans="1:17">
      <c r="G5" t="s">
        <v>6</v>
      </c>
      <c r="H5" t="s">
        <v>7</v>
      </c>
      <c r="I5" t="s">
        <v>13</v>
      </c>
      <c r="K5" t="s">
        <v>6</v>
      </c>
      <c r="L5" t="s">
        <v>7</v>
      </c>
      <c r="M5" t="s">
        <v>13</v>
      </c>
      <c r="O5" t="s">
        <v>6</v>
      </c>
      <c r="P5" t="s">
        <v>7</v>
      </c>
      <c r="Q5" t="s">
        <v>13</v>
      </c>
    </row>
    <row r="6" spans="1:17">
      <c r="G6">
        <f>C9</f>
        <v>-3</v>
      </c>
      <c r="H6">
        <f>5*(G6^6)</f>
        <v>3645</v>
      </c>
      <c r="I6">
        <f>((H6+H7)/2)*$C$12</f>
        <v>2289.0366719999997</v>
      </c>
      <c r="K6">
        <f>C9</f>
        <v>-3</v>
      </c>
      <c r="L6">
        <f>5*(K6^6)</f>
        <v>3645</v>
      </c>
      <c r="M6">
        <f>((L7+L6)/2)*$D$12</f>
        <v>1380.154464</v>
      </c>
      <c r="O6">
        <f>C9</f>
        <v>-3</v>
      </c>
      <c r="P6">
        <f>5*(O6^6)</f>
        <v>3645</v>
      </c>
      <c r="Q6">
        <f>((P7+P6)/2)*$E$12</f>
        <v>1037.9157760000003</v>
      </c>
    </row>
    <row r="7" spans="1:17">
      <c r="G7">
        <f>G6+$C$12</f>
        <v>-1.8</v>
      </c>
      <c r="H7">
        <f t="shared" ref="H7:H11" si="0">5*(G7^6)</f>
        <v>170.06112000000005</v>
      </c>
      <c r="I7">
        <f t="shared" ref="I7:I11" si="1">((H7+H8)/2)*$C$12</f>
        <v>102.17664000000003</v>
      </c>
      <c r="K7">
        <f>K6+$D$12</f>
        <v>-2.4</v>
      </c>
      <c r="L7">
        <f t="shared" ref="L7:L16" si="2">5*(K7^6)</f>
        <v>955.51487999999995</v>
      </c>
      <c r="M7">
        <f t="shared" ref="M7:M16" si="3">((L8+L7)/2)*$D$12</f>
        <v>337.67279999999994</v>
      </c>
      <c r="O7">
        <f>O6+$E$12</f>
        <v>-2.6</v>
      </c>
      <c r="P7">
        <f t="shared" ref="P7:P21" si="4">5*(O7^6)</f>
        <v>1544.5788800000005</v>
      </c>
      <c r="Q7">
        <f t="shared" ref="Q7:Q20" si="5">((P8+P7)/2)*$E$12</f>
        <v>422.29568000000017</v>
      </c>
    </row>
    <row r="8" spans="1:17">
      <c r="A8" s="2" t="s">
        <v>1</v>
      </c>
      <c r="B8" s="2"/>
      <c r="C8">
        <v>5</v>
      </c>
      <c r="D8">
        <v>10</v>
      </c>
      <c r="E8">
        <v>15</v>
      </c>
      <c r="G8">
        <f t="shared" ref="G8:G11" si="6">G7+$C$12</f>
        <v>-0.60000000000000009</v>
      </c>
      <c r="H8">
        <f t="shared" si="0"/>
        <v>0.23328000000000018</v>
      </c>
      <c r="I8">
        <f t="shared" si="1"/>
        <v>0.27993599999999991</v>
      </c>
      <c r="K8">
        <f t="shared" ref="K8:K15" si="7">K7+$D$12</f>
        <v>-1.7999999999999998</v>
      </c>
      <c r="L8">
        <f t="shared" si="2"/>
        <v>170.06111999999987</v>
      </c>
      <c r="M8">
        <f t="shared" si="3"/>
        <v>55.497311999999958</v>
      </c>
      <c r="O8">
        <f t="shared" ref="O8:O21" si="8">O7+$E$12</f>
        <v>-2.2000000000000002</v>
      </c>
      <c r="P8">
        <f t="shared" si="4"/>
        <v>566.89952000000028</v>
      </c>
      <c r="Q8">
        <f t="shared" si="5"/>
        <v>147.3921280000001</v>
      </c>
    </row>
    <row r="9" spans="1:17">
      <c r="A9" s="2" t="s">
        <v>2</v>
      </c>
      <c r="B9" s="2"/>
      <c r="C9">
        <v>-3</v>
      </c>
      <c r="D9">
        <f>C9</f>
        <v>-3</v>
      </c>
      <c r="E9">
        <f>C9</f>
        <v>-3</v>
      </c>
      <c r="G9">
        <f t="shared" si="6"/>
        <v>0.59999999999999987</v>
      </c>
      <c r="H9">
        <f t="shared" si="0"/>
        <v>0.23327999999999965</v>
      </c>
      <c r="I9">
        <f t="shared" si="1"/>
        <v>102.17663999999992</v>
      </c>
      <c r="K9">
        <f t="shared" si="7"/>
        <v>-1.1999999999999997</v>
      </c>
      <c r="L9">
        <f t="shared" si="2"/>
        <v>14.929919999999978</v>
      </c>
      <c r="M9">
        <f t="shared" si="3"/>
        <v>4.548959999999993</v>
      </c>
      <c r="O9">
        <f t="shared" si="8"/>
        <v>-1.8000000000000003</v>
      </c>
      <c r="P9">
        <f t="shared" si="4"/>
        <v>170.06112000000019</v>
      </c>
      <c r="Q9">
        <f t="shared" si="5"/>
        <v>41.541760000000053</v>
      </c>
    </row>
    <row r="10" spans="1:17">
      <c r="A10" s="2" t="s">
        <v>3</v>
      </c>
      <c r="B10" s="2"/>
      <c r="C10">
        <v>3</v>
      </c>
      <c r="D10">
        <f>C10</f>
        <v>3</v>
      </c>
      <c r="E10">
        <f>C10</f>
        <v>3</v>
      </c>
      <c r="G10">
        <f t="shared" si="6"/>
        <v>1.7999999999999998</v>
      </c>
      <c r="H10">
        <f t="shared" si="0"/>
        <v>170.06111999999987</v>
      </c>
      <c r="I10">
        <f t="shared" si="1"/>
        <v>2289.0366719999997</v>
      </c>
      <c r="K10">
        <f t="shared" si="7"/>
        <v>-0.59999999999999976</v>
      </c>
      <c r="L10">
        <f t="shared" si="2"/>
        <v>0.23327999999999946</v>
      </c>
      <c r="M10">
        <f t="shared" si="3"/>
        <v>6.9983999999999838E-2</v>
      </c>
      <c r="O10">
        <f t="shared" si="8"/>
        <v>-1.4000000000000004</v>
      </c>
      <c r="P10">
        <f t="shared" si="4"/>
        <v>37.647680000000058</v>
      </c>
      <c r="Q10">
        <f t="shared" si="5"/>
        <v>8.5295360000000144</v>
      </c>
    </row>
    <row r="11" spans="1:17">
      <c r="G11">
        <f t="shared" si="6"/>
        <v>3</v>
      </c>
      <c r="H11">
        <f t="shared" si="0"/>
        <v>3645</v>
      </c>
      <c r="K11">
        <f t="shared" si="7"/>
        <v>0</v>
      </c>
      <c r="L11">
        <f t="shared" si="2"/>
        <v>0</v>
      </c>
      <c r="M11">
        <f t="shared" si="3"/>
        <v>6.9983999999999991E-2</v>
      </c>
      <c r="O11">
        <f t="shared" si="8"/>
        <v>-1.0000000000000004</v>
      </c>
      <c r="P11">
        <f t="shared" si="4"/>
        <v>5.0000000000000133</v>
      </c>
      <c r="Q11">
        <f t="shared" si="5"/>
        <v>1.0466560000000029</v>
      </c>
    </row>
    <row r="12" spans="1:17">
      <c r="A12" s="2" t="s">
        <v>4</v>
      </c>
      <c r="B12" s="2"/>
      <c r="C12">
        <f>(SUM(ABS(C9),ABS(C10)))/C8</f>
        <v>1.2</v>
      </c>
      <c r="D12">
        <f t="shared" ref="D12:E12" si="9">(SUM(ABS(D9),ABS(D10)))/D8</f>
        <v>0.6</v>
      </c>
      <c r="E12">
        <f t="shared" si="9"/>
        <v>0.4</v>
      </c>
      <c r="K12">
        <f t="shared" si="7"/>
        <v>0.6</v>
      </c>
      <c r="L12">
        <f t="shared" si="2"/>
        <v>0.23327999999999999</v>
      </c>
      <c r="M12">
        <f t="shared" si="3"/>
        <v>4.5489600000000001</v>
      </c>
      <c r="O12">
        <f t="shared" si="8"/>
        <v>-0.60000000000000042</v>
      </c>
      <c r="P12">
        <f t="shared" si="4"/>
        <v>0.23328000000000096</v>
      </c>
      <c r="Q12">
        <f t="shared" si="5"/>
        <v>4.6720000000000199E-2</v>
      </c>
    </row>
    <row r="13" spans="1:17">
      <c r="A13" s="2" t="s">
        <v>5</v>
      </c>
      <c r="B13" s="2"/>
      <c r="K13">
        <f t="shared" si="7"/>
        <v>1.2</v>
      </c>
      <c r="L13">
        <f t="shared" si="2"/>
        <v>14.929919999999999</v>
      </c>
      <c r="M13">
        <f t="shared" si="3"/>
        <v>55.497311999999965</v>
      </c>
      <c r="O13">
        <f t="shared" si="8"/>
        <v>-0.2000000000000004</v>
      </c>
      <c r="P13">
        <f t="shared" si="4"/>
        <v>3.2000000000000388E-4</v>
      </c>
      <c r="Q13">
        <f t="shared" si="5"/>
        <v>1.2800000000000005E-4</v>
      </c>
    </row>
    <row r="14" spans="1:17">
      <c r="E14" s="3" t="s">
        <v>14</v>
      </c>
      <c r="F14" s="3"/>
      <c r="H14">
        <f>SUM(I6:I11)</f>
        <v>4782.7065599999996</v>
      </c>
      <c r="K14">
        <f t="shared" si="7"/>
        <v>1.7999999999999998</v>
      </c>
      <c r="L14">
        <f t="shared" si="2"/>
        <v>170.06111999999987</v>
      </c>
      <c r="M14">
        <f t="shared" si="3"/>
        <v>337.67279999999994</v>
      </c>
      <c r="O14">
        <f t="shared" si="8"/>
        <v>0.19999999999999962</v>
      </c>
      <c r="P14">
        <f t="shared" si="4"/>
        <v>3.1999999999999639E-4</v>
      </c>
      <c r="Q14">
        <f t="shared" si="5"/>
        <v>4.6719999999999845E-2</v>
      </c>
    </row>
    <row r="15" spans="1:17">
      <c r="E15" s="3" t="s">
        <v>9</v>
      </c>
      <c r="H15">
        <f>5*((C10^7)/7)-(5*((C9^7)/7))</f>
        <v>3124.2857142857147</v>
      </c>
      <c r="K15">
        <f t="shared" si="7"/>
        <v>2.4</v>
      </c>
      <c r="L15">
        <f t="shared" si="2"/>
        <v>955.51487999999995</v>
      </c>
      <c r="M15">
        <f>((L16+L15)/2)*$D$12</f>
        <v>1380.154464</v>
      </c>
      <c r="O15">
        <f t="shared" si="8"/>
        <v>0.59999999999999964</v>
      </c>
      <c r="P15">
        <f t="shared" si="4"/>
        <v>0.23327999999999921</v>
      </c>
      <c r="Q15">
        <f t="shared" si="5"/>
        <v>1.0466559999999978</v>
      </c>
    </row>
    <row r="16" spans="1:17">
      <c r="E16" t="s">
        <v>12</v>
      </c>
      <c r="H16" s="4">
        <f>ABS(1-(H15/H14))</f>
        <v>0.34675362682386379</v>
      </c>
      <c r="K16">
        <f>K15+$D$12</f>
        <v>3</v>
      </c>
      <c r="L16">
        <f t="shared" si="2"/>
        <v>3645</v>
      </c>
      <c r="O16">
        <f t="shared" si="8"/>
        <v>0.99999999999999967</v>
      </c>
      <c r="P16">
        <f t="shared" si="4"/>
        <v>4.9999999999999902</v>
      </c>
      <c r="Q16">
        <f t="shared" si="5"/>
        <v>8.5295359999999896</v>
      </c>
    </row>
    <row r="17" spans="9:17">
      <c r="I17" s="3" t="s">
        <v>14</v>
      </c>
      <c r="L17">
        <f>SUM(M6:M16)</f>
        <v>3555.8870399999996</v>
      </c>
      <c r="O17">
        <f t="shared" si="8"/>
        <v>1.3999999999999997</v>
      </c>
      <c r="P17">
        <f t="shared" si="4"/>
        <v>37.647679999999951</v>
      </c>
      <c r="Q17">
        <f t="shared" si="5"/>
        <v>41.541759999999968</v>
      </c>
    </row>
    <row r="18" spans="9:17">
      <c r="I18" s="3" t="s">
        <v>9</v>
      </c>
      <c r="L18">
        <f>H15</f>
        <v>3124.2857142857147</v>
      </c>
      <c r="O18">
        <f t="shared" si="8"/>
        <v>1.7999999999999998</v>
      </c>
      <c r="P18">
        <f t="shared" si="4"/>
        <v>170.06111999999987</v>
      </c>
      <c r="Q18">
        <f t="shared" si="5"/>
        <v>147.3921279999999</v>
      </c>
    </row>
    <row r="19" spans="9:17">
      <c r="I19" t="s">
        <v>12</v>
      </c>
      <c r="L19" s="4">
        <f>ABS(1-(L18/L17))</f>
        <v>0.1213765569207409</v>
      </c>
      <c r="O19">
        <f t="shared" si="8"/>
        <v>2.1999999999999997</v>
      </c>
      <c r="P19">
        <f t="shared" si="4"/>
        <v>566.8995199999996</v>
      </c>
      <c r="Q19">
        <f t="shared" si="5"/>
        <v>422.29567999999966</v>
      </c>
    </row>
    <row r="20" spans="9:17">
      <c r="O20">
        <f>O19+$E$12</f>
        <v>2.5999999999999996</v>
      </c>
      <c r="P20">
        <f t="shared" si="4"/>
        <v>1544.5788799999987</v>
      </c>
      <c r="Q20">
        <f t="shared" si="5"/>
        <v>1037.9157759999989</v>
      </c>
    </row>
    <row r="21" spans="9:17">
      <c r="O21">
        <f t="shared" si="8"/>
        <v>2.9999999999999996</v>
      </c>
      <c r="P21">
        <f t="shared" si="4"/>
        <v>3644.9999999999959</v>
      </c>
    </row>
    <row r="22" spans="9:17">
      <c r="M22" s="3" t="s">
        <v>14</v>
      </c>
      <c r="P22">
        <f>SUM(Q6:Q20)</f>
        <v>3317.5366399999994</v>
      </c>
    </row>
    <row r="23" spans="9:17">
      <c r="M23" s="3" t="s">
        <v>9</v>
      </c>
      <c r="P23">
        <f>H15</f>
        <v>3124.2857142857147</v>
      </c>
    </row>
    <row r="24" spans="9:17">
      <c r="M24" t="s">
        <v>12</v>
      </c>
      <c r="P24" s="4">
        <f>ABS(1-(P23/P22))</f>
        <v>5.8251331239037918E-2</v>
      </c>
    </row>
  </sheetData>
  <mergeCells count="8">
    <mergeCell ref="A12:B12"/>
    <mergeCell ref="A13:B13"/>
    <mergeCell ref="F3:G3"/>
    <mergeCell ref="J3:K3"/>
    <mergeCell ref="N3:O3"/>
    <mergeCell ref="A8:B8"/>
    <mergeCell ref="A9:B9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X24"/>
  <sheetViews>
    <sheetView workbookViewId="0">
      <selection activeCell="W13" sqref="W13"/>
    </sheetView>
  </sheetViews>
  <sheetFormatPr defaultRowHeight="15"/>
  <cols>
    <col min="15" max="15" width="12" bestFit="1" customWidth="1"/>
    <col min="17" max="17" width="11" bestFit="1" customWidth="1"/>
    <col min="22" max="22" width="10.42578125" customWidth="1"/>
    <col min="23" max="23" width="9.85546875" customWidth="1"/>
  </cols>
  <sheetData>
    <row r="3" spans="1:24">
      <c r="F3" s="2" t="s">
        <v>8</v>
      </c>
      <c r="G3" s="2"/>
      <c r="H3">
        <f>C8</f>
        <v>5</v>
      </c>
      <c r="M3" s="2" t="s">
        <v>8</v>
      </c>
      <c r="N3" s="2"/>
      <c r="O3">
        <f>D8</f>
        <v>10</v>
      </c>
      <c r="U3" s="1" t="s">
        <v>8</v>
      </c>
      <c r="V3" s="1"/>
      <c r="W3">
        <f>E8</f>
        <v>15</v>
      </c>
    </row>
    <row r="4" spans="1:24">
      <c r="A4" t="s">
        <v>0</v>
      </c>
      <c r="B4" t="s">
        <v>10</v>
      </c>
    </row>
    <row r="5" spans="1:24">
      <c r="G5" t="s">
        <v>6</v>
      </c>
      <c r="H5" t="s">
        <v>7</v>
      </c>
      <c r="I5" t="s">
        <v>15</v>
      </c>
      <c r="J5" t="s">
        <v>16</v>
      </c>
      <c r="N5" t="s">
        <v>6</v>
      </c>
      <c r="O5" t="s">
        <v>7</v>
      </c>
      <c r="P5" t="s">
        <v>15</v>
      </c>
      <c r="Q5" t="s">
        <v>16</v>
      </c>
      <c r="U5" t="s">
        <v>6</v>
      </c>
      <c r="V5" t="s">
        <v>7</v>
      </c>
      <c r="W5" t="s">
        <v>15</v>
      </c>
      <c r="X5" t="s">
        <v>16</v>
      </c>
    </row>
    <row r="6" spans="1:24">
      <c r="G6">
        <f>C9</f>
        <v>-3</v>
      </c>
      <c r="H6">
        <f>5*(G6^6)</f>
        <v>3645</v>
      </c>
      <c r="I6">
        <f>G6+($C$12/2)</f>
        <v>-2.4</v>
      </c>
      <c r="J6">
        <f>5*(I6^6)</f>
        <v>955.51487999999995</v>
      </c>
      <c r="N6">
        <f>C9</f>
        <v>-3</v>
      </c>
      <c r="O6">
        <f>5*(N6^6)</f>
        <v>3645</v>
      </c>
      <c r="P6">
        <f>N6+($D$12/2)</f>
        <v>-2.7</v>
      </c>
      <c r="Q6">
        <f>5*(P6^6)</f>
        <v>1937.1024450000007</v>
      </c>
      <c r="U6">
        <f>C9</f>
        <v>-3</v>
      </c>
      <c r="V6">
        <f>5*(U6^6)</f>
        <v>3645</v>
      </c>
      <c r="W6">
        <f>U6+($E$12/2)</f>
        <v>-2.8</v>
      </c>
      <c r="X6">
        <f>5*(W6^6)</f>
        <v>2409.4515199999987</v>
      </c>
    </row>
    <row r="7" spans="1:24">
      <c r="G7">
        <f>G6+$C$12</f>
        <v>-1.8</v>
      </c>
      <c r="H7">
        <f t="shared" ref="H7:H11" si="0">5*(G7^6)</f>
        <v>170.06112000000005</v>
      </c>
      <c r="I7">
        <f t="shared" ref="I7:I10" si="1">G7+($C$12/2)</f>
        <v>-1.2000000000000002</v>
      </c>
      <c r="J7">
        <f t="shared" ref="J7:J10" si="2">5*(I7^6)</f>
        <v>14.929920000000012</v>
      </c>
      <c r="N7">
        <f>N6+$D$12</f>
        <v>-2.4</v>
      </c>
      <c r="O7">
        <f t="shared" ref="O7:O16" si="3">5*(N7^6)</f>
        <v>955.51487999999995</v>
      </c>
      <c r="P7">
        <f t="shared" ref="P7:P15" si="4">N7+($D$12/2)</f>
        <v>-2.1</v>
      </c>
      <c r="Q7">
        <f t="shared" ref="Q7:Q15" si="5">5*(P7^6)</f>
        <v>428.83060499999999</v>
      </c>
      <c r="U7">
        <f>U6+$E$12</f>
        <v>-2.6</v>
      </c>
      <c r="V7">
        <f>5*(U7^6)</f>
        <v>1544.5788800000005</v>
      </c>
      <c r="W7">
        <f t="shared" ref="W7:W20" si="6">U7+($E$12/2)</f>
        <v>-2.4</v>
      </c>
      <c r="X7">
        <f t="shared" ref="X7:X20" si="7">5*(W7^6)</f>
        <v>955.51487999999995</v>
      </c>
    </row>
    <row r="8" spans="1:24">
      <c r="A8" s="2" t="s">
        <v>1</v>
      </c>
      <c r="B8" s="2"/>
      <c r="C8">
        <v>5</v>
      </c>
      <c r="D8">
        <v>10</v>
      </c>
      <c r="E8">
        <v>15</v>
      </c>
      <c r="G8">
        <f t="shared" ref="G8:G11" si="8">G7+$C$12</f>
        <v>-0.60000000000000009</v>
      </c>
      <c r="H8">
        <f t="shared" si="0"/>
        <v>0.23328000000000018</v>
      </c>
      <c r="I8">
        <f t="shared" si="1"/>
        <v>0</v>
      </c>
      <c r="J8">
        <f t="shared" si="2"/>
        <v>0</v>
      </c>
      <c r="N8">
        <f t="shared" ref="N8:N15" si="9">N7+$D$12</f>
        <v>-1.7999999999999998</v>
      </c>
      <c r="O8">
        <f t="shared" si="3"/>
        <v>170.06111999999987</v>
      </c>
      <c r="P8">
        <f t="shared" si="4"/>
        <v>-1.4999999999999998</v>
      </c>
      <c r="Q8">
        <f t="shared" si="5"/>
        <v>56.953124999999936</v>
      </c>
      <c r="U8">
        <f>U7+$E$12</f>
        <v>-2.2000000000000002</v>
      </c>
      <c r="V8">
        <f>5*(U8^6)</f>
        <v>566.89952000000028</v>
      </c>
      <c r="W8">
        <f t="shared" si="6"/>
        <v>-2</v>
      </c>
      <c r="X8">
        <f t="shared" si="7"/>
        <v>320</v>
      </c>
    </row>
    <row r="9" spans="1:24">
      <c r="A9" s="2" t="s">
        <v>2</v>
      </c>
      <c r="B9" s="2"/>
      <c r="C9">
        <v>-3</v>
      </c>
      <c r="D9">
        <f>C9</f>
        <v>-3</v>
      </c>
      <c r="E9">
        <f>C9</f>
        <v>-3</v>
      </c>
      <c r="G9">
        <f t="shared" si="8"/>
        <v>0.59999999999999987</v>
      </c>
      <c r="H9">
        <f t="shared" si="0"/>
        <v>0.23327999999999965</v>
      </c>
      <c r="I9">
        <f t="shared" si="1"/>
        <v>1.1999999999999997</v>
      </c>
      <c r="J9">
        <f t="shared" si="2"/>
        <v>14.929919999999978</v>
      </c>
      <c r="N9">
        <f t="shared" si="9"/>
        <v>-1.1999999999999997</v>
      </c>
      <c r="O9">
        <f t="shared" si="3"/>
        <v>14.929919999999978</v>
      </c>
      <c r="P9">
        <f t="shared" si="4"/>
        <v>-0.89999999999999969</v>
      </c>
      <c r="Q9">
        <f t="shared" si="5"/>
        <v>2.657204999999994</v>
      </c>
      <c r="U9">
        <f>U8+$E$12</f>
        <v>-1.8000000000000003</v>
      </c>
      <c r="V9">
        <f>5*(U9^6)</f>
        <v>170.06112000000019</v>
      </c>
      <c r="W9">
        <f t="shared" si="6"/>
        <v>-1.6000000000000003</v>
      </c>
      <c r="X9">
        <f t="shared" si="7"/>
        <v>83.886080000000078</v>
      </c>
    </row>
    <row r="10" spans="1:24">
      <c r="A10" s="2" t="s">
        <v>3</v>
      </c>
      <c r="B10" s="2"/>
      <c r="C10">
        <v>3</v>
      </c>
      <c r="D10">
        <f>C10</f>
        <v>3</v>
      </c>
      <c r="E10">
        <f>C10</f>
        <v>3</v>
      </c>
      <c r="G10">
        <f t="shared" si="8"/>
        <v>1.7999999999999998</v>
      </c>
      <c r="H10">
        <f t="shared" si="0"/>
        <v>170.06111999999987</v>
      </c>
      <c r="I10">
        <f t="shared" si="1"/>
        <v>2.4</v>
      </c>
      <c r="J10">
        <f t="shared" si="2"/>
        <v>955.51487999999995</v>
      </c>
      <c r="N10">
        <f t="shared" si="9"/>
        <v>-0.59999999999999976</v>
      </c>
      <c r="O10">
        <f t="shared" si="3"/>
        <v>0.23327999999999946</v>
      </c>
      <c r="P10">
        <f t="shared" si="4"/>
        <v>-0.29999999999999977</v>
      </c>
      <c r="Q10">
        <f t="shared" si="5"/>
        <v>3.6449999999999829E-3</v>
      </c>
      <c r="U10">
        <f>U9+$E$12</f>
        <v>-1.4000000000000004</v>
      </c>
      <c r="V10">
        <f>5*(U10^6)</f>
        <v>37.647680000000058</v>
      </c>
      <c r="W10">
        <f t="shared" si="6"/>
        <v>-1.2000000000000004</v>
      </c>
      <c r="X10">
        <f t="shared" si="7"/>
        <v>14.929920000000031</v>
      </c>
    </row>
    <row r="11" spans="1:24">
      <c r="G11">
        <f t="shared" si="8"/>
        <v>3</v>
      </c>
      <c r="H11">
        <f t="shared" si="0"/>
        <v>3645</v>
      </c>
      <c r="N11">
        <f t="shared" si="9"/>
        <v>0</v>
      </c>
      <c r="O11">
        <f t="shared" si="3"/>
        <v>0</v>
      </c>
      <c r="P11">
        <f t="shared" si="4"/>
        <v>0.3</v>
      </c>
      <c r="Q11">
        <f t="shared" si="5"/>
        <v>3.6449999999999998E-3</v>
      </c>
      <c r="U11">
        <f>U10+$E$12</f>
        <v>-1.0000000000000004</v>
      </c>
      <c r="V11">
        <f>5*(U11^6)</f>
        <v>5.0000000000000133</v>
      </c>
      <c r="W11">
        <f t="shared" si="6"/>
        <v>-0.80000000000000049</v>
      </c>
      <c r="X11">
        <f t="shared" si="7"/>
        <v>1.310720000000005</v>
      </c>
    </row>
    <row r="12" spans="1:24">
      <c r="A12" s="2" t="s">
        <v>4</v>
      </c>
      <c r="B12" s="2"/>
      <c r="C12">
        <f>(SUM(ABS(C9),ABS(C10)))/C8</f>
        <v>1.2</v>
      </c>
      <c r="D12">
        <f t="shared" ref="D12:E12" si="10">(SUM(ABS(D9),ABS(D10)))/D8</f>
        <v>0.6</v>
      </c>
      <c r="E12">
        <f t="shared" si="10"/>
        <v>0.4</v>
      </c>
      <c r="N12">
        <f t="shared" si="9"/>
        <v>0.6</v>
      </c>
      <c r="O12">
        <f t="shared" si="3"/>
        <v>0.23327999999999999</v>
      </c>
      <c r="P12">
        <f t="shared" si="4"/>
        <v>0.89999999999999991</v>
      </c>
      <c r="Q12">
        <f t="shared" si="5"/>
        <v>2.657204999999998</v>
      </c>
      <c r="U12">
        <f>U11+$E$12</f>
        <v>-0.60000000000000042</v>
      </c>
      <c r="V12">
        <f>5*(U12^6)</f>
        <v>0.23328000000000096</v>
      </c>
      <c r="W12">
        <f t="shared" si="6"/>
        <v>-0.40000000000000041</v>
      </c>
      <c r="X12">
        <f t="shared" si="7"/>
        <v>2.048000000000013E-2</v>
      </c>
    </row>
    <row r="13" spans="1:24">
      <c r="A13" s="2" t="s">
        <v>5</v>
      </c>
      <c r="B13" s="2"/>
      <c r="N13">
        <f t="shared" si="9"/>
        <v>1.2</v>
      </c>
      <c r="O13">
        <f t="shared" si="3"/>
        <v>14.929919999999999</v>
      </c>
      <c r="P13">
        <f t="shared" si="4"/>
        <v>1.5</v>
      </c>
      <c r="Q13">
        <f t="shared" si="5"/>
        <v>56.953125</v>
      </c>
      <c r="U13">
        <f>U12+$E$12</f>
        <v>-0.2000000000000004</v>
      </c>
      <c r="V13">
        <f>5*(U13^6)</f>
        <v>3.2000000000000388E-4</v>
      </c>
      <c r="W13">
        <v>0</v>
      </c>
      <c r="X13">
        <f t="shared" si="7"/>
        <v>0</v>
      </c>
    </row>
    <row r="14" spans="1:24">
      <c r="E14" s="3" t="s">
        <v>17</v>
      </c>
      <c r="F14" s="3"/>
      <c r="H14">
        <f>((C10-C9)/(6*C8))*(H6+H11+(2*SUM(H7:H10))+(4*SUM(J6:J10)))</f>
        <v>3146.9472000000005</v>
      </c>
      <c r="N14">
        <f t="shared" si="9"/>
        <v>1.7999999999999998</v>
      </c>
      <c r="O14">
        <f t="shared" si="3"/>
        <v>170.06111999999987</v>
      </c>
      <c r="P14">
        <f t="shared" si="4"/>
        <v>2.0999999999999996</v>
      </c>
      <c r="Q14">
        <f t="shared" si="5"/>
        <v>428.83060499999954</v>
      </c>
      <c r="U14">
        <f>U13+$E$12</f>
        <v>0.19999999999999962</v>
      </c>
      <c r="V14">
        <f>5*(U14^6)</f>
        <v>3.1999999999999639E-4</v>
      </c>
      <c r="W14">
        <f t="shared" si="6"/>
        <v>0.39999999999999963</v>
      </c>
      <c r="X14">
        <f t="shared" si="7"/>
        <v>2.0479999999999887E-2</v>
      </c>
    </row>
    <row r="15" spans="1:24">
      <c r="E15" s="3" t="s">
        <v>9</v>
      </c>
      <c r="H15">
        <f>5*((C10^7)/7)-(5*((C9^7)/7))</f>
        <v>3124.2857142857147</v>
      </c>
      <c r="N15">
        <f t="shared" si="9"/>
        <v>2.4</v>
      </c>
      <c r="O15">
        <f t="shared" si="3"/>
        <v>955.51487999999995</v>
      </c>
      <c r="P15">
        <f t="shared" si="4"/>
        <v>2.6999999999999997</v>
      </c>
      <c r="Q15">
        <f t="shared" si="5"/>
        <v>1937.1024449999984</v>
      </c>
      <c r="U15">
        <f>U14+$E$12</f>
        <v>0.59999999999999964</v>
      </c>
      <c r="V15">
        <f>5*(U15^6)</f>
        <v>0.23327999999999921</v>
      </c>
      <c r="W15">
        <f t="shared" si="6"/>
        <v>0.7999999999999996</v>
      </c>
      <c r="X15">
        <f t="shared" si="7"/>
        <v>1.3107199999999961</v>
      </c>
    </row>
    <row r="16" spans="1:24">
      <c r="E16" t="s">
        <v>12</v>
      </c>
      <c r="H16" s="4">
        <f>ABS(1-(H15/H14))</f>
        <v>7.2011013449115868E-3</v>
      </c>
      <c r="N16">
        <f>N15+$D$12</f>
        <v>3</v>
      </c>
      <c r="O16">
        <f t="shared" si="3"/>
        <v>3645</v>
      </c>
      <c r="U16">
        <f>U15+$E$12</f>
        <v>0.99999999999999967</v>
      </c>
      <c r="V16">
        <f>5*(U16^6)</f>
        <v>4.9999999999999902</v>
      </c>
      <c r="W16">
        <f t="shared" si="6"/>
        <v>1.1999999999999997</v>
      </c>
      <c r="X16">
        <f t="shared" si="7"/>
        <v>14.929919999999978</v>
      </c>
    </row>
    <row r="17" spans="12:24">
      <c r="L17" s="3" t="s">
        <v>17</v>
      </c>
      <c r="O17">
        <f>((C10-C9)/(6*D8))*(O6+O16+(2*SUM(O7:O15))+(4*SUM(Q6:Q15)))</f>
        <v>3125.7332999999994</v>
      </c>
      <c r="U17">
        <f>U16+$E$12</f>
        <v>1.3999999999999997</v>
      </c>
      <c r="V17">
        <f>5*(U17^6)</f>
        <v>37.647679999999951</v>
      </c>
      <c r="W17">
        <f t="shared" si="6"/>
        <v>1.5999999999999996</v>
      </c>
      <c r="X17">
        <f t="shared" si="7"/>
        <v>83.886079999999879</v>
      </c>
    </row>
    <row r="18" spans="12:24">
      <c r="L18" s="3" t="s">
        <v>9</v>
      </c>
      <c r="O18">
        <f>H15</f>
        <v>3124.2857142857147</v>
      </c>
      <c r="U18">
        <f>U17+$E$12</f>
        <v>1.7999999999999998</v>
      </c>
      <c r="V18">
        <f>5*(U18^6)</f>
        <v>170.06111999999987</v>
      </c>
      <c r="W18">
        <f t="shared" si="6"/>
        <v>1.9999999999999998</v>
      </c>
      <c r="X18">
        <f t="shared" si="7"/>
        <v>319.99999999999977</v>
      </c>
    </row>
    <row r="19" spans="12:24">
      <c r="L19" t="s">
        <v>12</v>
      </c>
      <c r="O19" s="4">
        <f>ABS(1-(O18/O17))</f>
        <v>4.6311875497651034E-4</v>
      </c>
      <c r="U19">
        <f>U18+$E$12</f>
        <v>2.1999999999999997</v>
      </c>
      <c r="V19">
        <f>5*(U19^6)</f>
        <v>566.8995199999996</v>
      </c>
      <c r="W19">
        <f t="shared" si="6"/>
        <v>2.4</v>
      </c>
      <c r="X19">
        <f t="shared" si="7"/>
        <v>955.51487999999995</v>
      </c>
    </row>
    <row r="20" spans="12:24">
      <c r="U20">
        <f>U19+$E$12</f>
        <v>2.5999999999999996</v>
      </c>
      <c r="V20">
        <f>5*(U20^6)</f>
        <v>1544.5788799999987</v>
      </c>
      <c r="W20">
        <f t="shared" si="6"/>
        <v>2.8</v>
      </c>
      <c r="X20">
        <f t="shared" si="7"/>
        <v>2409.4515199999987</v>
      </c>
    </row>
    <row r="21" spans="12:24">
      <c r="U21">
        <f>U20+$E$12</f>
        <v>2.9999999999999996</v>
      </c>
      <c r="V21">
        <f>5*(U21^6)</f>
        <v>3644.9999999999959</v>
      </c>
    </row>
    <row r="22" spans="12:24">
      <c r="S22" s="3" t="s">
        <v>17</v>
      </c>
      <c r="V22">
        <f>((C10-C9)/(6*E8))*(V6+V21+(2*SUM(V7:V20))+(4*SUM(X6:X20)))</f>
        <v>3124.572799999999</v>
      </c>
    </row>
    <row r="23" spans="12:24">
      <c r="S23" s="3" t="s">
        <v>9</v>
      </c>
      <c r="V23">
        <f>H15</f>
        <v>3124.2857142857147</v>
      </c>
    </row>
    <row r="24" spans="12:24">
      <c r="S24" t="s">
        <v>12</v>
      </c>
      <c r="V24" s="4">
        <f>ABS(1-(V23/V22))</f>
        <v>9.1879988933007972E-5</v>
      </c>
    </row>
  </sheetData>
  <mergeCells count="7">
    <mergeCell ref="A12:B12"/>
    <mergeCell ref="A13:B13"/>
    <mergeCell ref="F3:G3"/>
    <mergeCell ref="M3:N3"/>
    <mergeCell ref="A8:B8"/>
    <mergeCell ref="A9:B9"/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P24"/>
  <sheetViews>
    <sheetView tabSelected="1" workbookViewId="0">
      <selection activeCell="P23" sqref="P23"/>
    </sheetView>
  </sheetViews>
  <sheetFormatPr defaultRowHeight="15"/>
  <sheetData>
    <row r="3" spans="1:16">
      <c r="F3" s="2" t="s">
        <v>8</v>
      </c>
      <c r="G3" s="2"/>
      <c r="H3">
        <f>C8</f>
        <v>5</v>
      </c>
      <c r="J3" s="2" t="s">
        <v>8</v>
      </c>
      <c r="K3" s="2"/>
      <c r="L3">
        <f>D8</f>
        <v>10</v>
      </c>
      <c r="N3" s="2" t="s">
        <v>8</v>
      </c>
      <c r="O3" s="2"/>
      <c r="P3">
        <f>E8</f>
        <v>15</v>
      </c>
    </row>
    <row r="4" spans="1:16">
      <c r="A4" t="s">
        <v>0</v>
      </c>
      <c r="B4" t="s">
        <v>10</v>
      </c>
    </row>
    <row r="5" spans="1:16">
      <c r="G5" t="s">
        <v>6</v>
      </c>
      <c r="H5" t="s">
        <v>7</v>
      </c>
      <c r="K5" t="s">
        <v>6</v>
      </c>
      <c r="L5" t="s">
        <v>7</v>
      </c>
      <c r="O5" t="s">
        <v>6</v>
      </c>
      <c r="P5" t="s">
        <v>7</v>
      </c>
    </row>
    <row r="6" spans="1:16">
      <c r="F6">
        <v>1</v>
      </c>
      <c r="G6">
        <f>C9</f>
        <v>-3</v>
      </c>
      <c r="H6">
        <f>5*(G6^6)</f>
        <v>3645</v>
      </c>
      <c r="J6">
        <v>1</v>
      </c>
      <c r="K6">
        <f>C9</f>
        <v>-3</v>
      </c>
      <c r="L6">
        <f>5*(K6^6)</f>
        <v>3645</v>
      </c>
      <c r="N6">
        <v>1</v>
      </c>
      <c r="O6">
        <f>C9</f>
        <v>-3</v>
      </c>
      <c r="P6">
        <f>5*(O6^6)</f>
        <v>3645</v>
      </c>
    </row>
    <row r="7" spans="1:16">
      <c r="F7">
        <f>F6+1</f>
        <v>2</v>
      </c>
      <c r="G7">
        <f ca="1">RAND()*($C$10-$C$9)+$C$9</f>
        <v>-2.1200386427516928</v>
      </c>
      <c r="H7">
        <f t="shared" ref="H7:H11" ca="1" si="0">5*(G7^6)</f>
        <v>453.97576239418197</v>
      </c>
      <c r="J7">
        <f>J6+1</f>
        <v>2</v>
      </c>
      <c r="K7">
        <f ca="1">RAND()*($C$10-$C$9)+$C$9</f>
        <v>0.50990018609310539</v>
      </c>
      <c r="L7">
        <f t="shared" ref="L7:L16" ca="1" si="1">5*(K7^6)</f>
        <v>8.787817458731155E-2</v>
      </c>
      <c r="N7">
        <f>N6+1</f>
        <v>2</v>
      </c>
      <c r="O7">
        <f ca="1">RAND()*($C$10-$C$9)+$C$9</f>
        <v>1.8365854882001358</v>
      </c>
      <c r="P7">
        <f t="shared" ref="P7:P21" ca="1" si="2">5*(O7^6)</f>
        <v>191.88317450953372</v>
      </c>
    </row>
    <row r="8" spans="1:16">
      <c r="A8" s="2" t="s">
        <v>1</v>
      </c>
      <c r="B8" s="2"/>
      <c r="C8">
        <v>5</v>
      </c>
      <c r="D8">
        <v>10</v>
      </c>
      <c r="E8">
        <v>15</v>
      </c>
      <c r="F8">
        <f t="shared" ref="F8:F10" si="3">F7+1</f>
        <v>3</v>
      </c>
      <c r="G8">
        <f t="shared" ref="G8:G10" ca="1" si="4">RAND()*($C$10-$C$9)+$C$9</f>
        <v>-2.9546998754348888</v>
      </c>
      <c r="H8">
        <f t="shared" ca="1" si="0"/>
        <v>3326.9804394122452</v>
      </c>
      <c r="J8">
        <f t="shared" ref="J8:J16" si="5">J7+1</f>
        <v>3</v>
      </c>
      <c r="K8">
        <f t="shared" ref="K8:K15" ca="1" si="6">RAND()*($C$10-$C$9)+$C$9</f>
        <v>-0.20229313277749439</v>
      </c>
      <c r="L8">
        <f t="shared" ca="1" si="1"/>
        <v>3.4265481962528893E-4</v>
      </c>
      <c r="N8">
        <f t="shared" ref="N8:N20" si="7">N7+1</f>
        <v>3</v>
      </c>
      <c r="O8">
        <f t="shared" ref="O8:O20" ca="1" si="8">RAND()*($C$10-$C$9)+$C$9</f>
        <v>1.2914231414526345</v>
      </c>
      <c r="P8">
        <f t="shared" ca="1" si="2"/>
        <v>23.194306445208426</v>
      </c>
    </row>
    <row r="9" spans="1:16">
      <c r="A9" s="2" t="s">
        <v>2</v>
      </c>
      <c r="B9" s="2"/>
      <c r="C9">
        <v>-3</v>
      </c>
      <c r="D9">
        <f>C9</f>
        <v>-3</v>
      </c>
      <c r="E9">
        <f>C9</f>
        <v>-3</v>
      </c>
      <c r="F9">
        <f t="shared" si="3"/>
        <v>4</v>
      </c>
      <c r="G9">
        <f t="shared" ca="1" si="4"/>
        <v>-0.13544651499125848</v>
      </c>
      <c r="H9">
        <f t="shared" ca="1" si="0"/>
        <v>3.0872870811863196E-5</v>
      </c>
      <c r="J9">
        <f t="shared" si="5"/>
        <v>4</v>
      </c>
      <c r="K9">
        <f t="shared" ca="1" si="6"/>
        <v>1.1207054372500727</v>
      </c>
      <c r="L9">
        <f t="shared" ca="1" si="1"/>
        <v>9.9064688480498777</v>
      </c>
      <c r="N9">
        <f t="shared" si="7"/>
        <v>4</v>
      </c>
      <c r="O9">
        <f t="shared" ca="1" si="8"/>
        <v>-1.3698568551776016</v>
      </c>
      <c r="P9">
        <f t="shared" ca="1" si="2"/>
        <v>33.038561418070657</v>
      </c>
    </row>
    <row r="10" spans="1:16">
      <c r="A10" s="2" t="s">
        <v>3</v>
      </c>
      <c r="B10" s="2"/>
      <c r="C10">
        <v>3</v>
      </c>
      <c r="D10">
        <f>C10</f>
        <v>3</v>
      </c>
      <c r="E10">
        <f>C10</f>
        <v>3</v>
      </c>
      <c r="F10">
        <f t="shared" si="3"/>
        <v>5</v>
      </c>
      <c r="G10">
        <f t="shared" ca="1" si="4"/>
        <v>1.0328395035975504</v>
      </c>
      <c r="H10">
        <f t="shared" ca="1" si="0"/>
        <v>6.0696974814819926</v>
      </c>
      <c r="J10">
        <f t="shared" si="5"/>
        <v>5</v>
      </c>
      <c r="K10">
        <f t="shared" ca="1" si="6"/>
        <v>-1.3692000316620021</v>
      </c>
      <c r="L10">
        <f t="shared" ca="1" si="1"/>
        <v>32.943626645745717</v>
      </c>
      <c r="N10">
        <f t="shared" si="7"/>
        <v>5</v>
      </c>
      <c r="O10">
        <f t="shared" ca="1" si="8"/>
        <v>-1.0338810647494139</v>
      </c>
      <c r="P10">
        <f t="shared" ca="1" si="2"/>
        <v>6.1065159080995715</v>
      </c>
    </row>
    <row r="11" spans="1:16">
      <c r="J11">
        <f t="shared" si="5"/>
        <v>6</v>
      </c>
      <c r="K11">
        <f t="shared" ca="1" si="6"/>
        <v>2.1666401590848441</v>
      </c>
      <c r="L11">
        <f t="shared" ca="1" si="1"/>
        <v>517.23837191057805</v>
      </c>
      <c r="N11">
        <f t="shared" si="7"/>
        <v>6</v>
      </c>
      <c r="O11">
        <f t="shared" ca="1" si="8"/>
        <v>-1.1484401873687262</v>
      </c>
      <c r="P11">
        <f t="shared" ca="1" si="2"/>
        <v>11.471502193061887</v>
      </c>
    </row>
    <row r="12" spans="1:16">
      <c r="A12" s="2" t="s">
        <v>4</v>
      </c>
      <c r="B12" s="2"/>
      <c r="C12">
        <f>(SUM(ABS(C9),ABS(C10)))/C8</f>
        <v>1.2</v>
      </c>
      <c r="D12">
        <f t="shared" ref="D12:E12" si="9">(SUM(ABS(D9),ABS(D10)))/D8</f>
        <v>0.6</v>
      </c>
      <c r="E12">
        <f t="shared" si="9"/>
        <v>0.4</v>
      </c>
      <c r="J12">
        <f t="shared" si="5"/>
        <v>7</v>
      </c>
      <c r="K12">
        <f t="shared" ca="1" si="6"/>
        <v>-0.12046362387577325</v>
      </c>
      <c r="L12">
        <f t="shared" ca="1" si="1"/>
        <v>1.5279373496331879E-5</v>
      </c>
      <c r="N12">
        <f t="shared" si="7"/>
        <v>7</v>
      </c>
      <c r="O12">
        <f t="shared" ca="1" si="8"/>
        <v>2.2176264753288741</v>
      </c>
      <c r="P12">
        <f t="shared" ca="1" si="2"/>
        <v>594.70335873114107</v>
      </c>
    </row>
    <row r="13" spans="1:16">
      <c r="A13" s="2" t="s">
        <v>5</v>
      </c>
      <c r="B13" s="2"/>
      <c r="J13">
        <f t="shared" si="5"/>
        <v>8</v>
      </c>
      <c r="K13">
        <f t="shared" ca="1" si="6"/>
        <v>1.4388300881014615</v>
      </c>
      <c r="L13">
        <f t="shared" ca="1" si="1"/>
        <v>44.363629565022109</v>
      </c>
      <c r="N13">
        <f t="shared" si="7"/>
        <v>8</v>
      </c>
      <c r="O13">
        <f t="shared" ca="1" si="8"/>
        <v>-2.6495514574069414</v>
      </c>
      <c r="P13">
        <f t="shared" ca="1" si="2"/>
        <v>1729.8329088193204</v>
      </c>
    </row>
    <row r="14" spans="1:16">
      <c r="E14" s="3" t="s">
        <v>18</v>
      </c>
      <c r="F14" s="3"/>
      <c r="H14">
        <f ca="1">((C10-C9)/C8)*SUM(H7:H10)</f>
        <v>4544.4311161929354</v>
      </c>
      <c r="J14">
        <f t="shared" si="5"/>
        <v>9</v>
      </c>
      <c r="K14">
        <f t="shared" ca="1" si="6"/>
        <v>2.6222662797673362</v>
      </c>
      <c r="L14">
        <f t="shared" ca="1" si="1"/>
        <v>1625.6638418367208</v>
      </c>
      <c r="N14">
        <f t="shared" si="7"/>
        <v>9</v>
      </c>
      <c r="O14">
        <f t="shared" ca="1" si="8"/>
        <v>2.1152183104060622</v>
      </c>
      <c r="P14">
        <f t="shared" ca="1" si="2"/>
        <v>447.81763094903863</v>
      </c>
    </row>
    <row r="15" spans="1:16">
      <c r="E15" s="3" t="s">
        <v>9</v>
      </c>
      <c r="H15">
        <f>5*((C10^7)/7)-(5*((C9^7)/7))</f>
        <v>3124.2857142857147</v>
      </c>
      <c r="J15">
        <f t="shared" si="5"/>
        <v>10</v>
      </c>
      <c r="K15">
        <f t="shared" ca="1" si="6"/>
        <v>-1.8512276457783052</v>
      </c>
      <c r="L15">
        <f t="shared" ca="1" si="1"/>
        <v>201.24679292010072</v>
      </c>
      <c r="N15">
        <f t="shared" si="7"/>
        <v>10</v>
      </c>
      <c r="O15">
        <f t="shared" ca="1" si="8"/>
        <v>2.6252554397295658</v>
      </c>
      <c r="P15">
        <f t="shared" ca="1" si="2"/>
        <v>1636.8142849580179</v>
      </c>
    </row>
    <row r="16" spans="1:16">
      <c r="E16" t="s">
        <v>12</v>
      </c>
      <c r="H16" s="4">
        <f ca="1">ABS(1-(H15/H14))</f>
        <v>0.31250234971037194</v>
      </c>
      <c r="N16">
        <f t="shared" si="7"/>
        <v>11</v>
      </c>
      <c r="O16">
        <f t="shared" ca="1" si="8"/>
        <v>0.87209743281753127</v>
      </c>
      <c r="P16">
        <f t="shared" ca="1" si="2"/>
        <v>2.1996827685180138</v>
      </c>
    </row>
    <row r="17" spans="9:16">
      <c r="I17" s="3" t="s">
        <v>18</v>
      </c>
      <c r="L17">
        <f ca="1">((C10-C9)/C8)*SUM(L7:L15)</f>
        <v>2917.741161401997</v>
      </c>
      <c r="N17">
        <f t="shared" si="7"/>
        <v>12</v>
      </c>
      <c r="O17">
        <f t="shared" ca="1" si="8"/>
        <v>0.58909429101880662</v>
      </c>
      <c r="P17">
        <f t="shared" ca="1" si="2"/>
        <v>0.20896756787128479</v>
      </c>
    </row>
    <row r="18" spans="9:16">
      <c r="I18" s="3" t="s">
        <v>9</v>
      </c>
      <c r="L18">
        <f>H15</f>
        <v>3124.2857142857147</v>
      </c>
      <c r="N18">
        <f t="shared" si="7"/>
        <v>13</v>
      </c>
      <c r="O18">
        <f t="shared" ca="1" si="8"/>
        <v>2.7398063337449603</v>
      </c>
      <c r="P18">
        <f t="shared" ca="1" si="2"/>
        <v>2114.8968786578444</v>
      </c>
    </row>
    <row r="19" spans="9:16">
      <c r="I19" t="s">
        <v>12</v>
      </c>
      <c r="L19" s="4">
        <f ca="1">ABS(1-(L18/L17))</f>
        <v>7.0789196662143672E-2</v>
      </c>
      <c r="N19">
        <f t="shared" si="7"/>
        <v>14</v>
      </c>
      <c r="O19">
        <f t="shared" ca="1" si="8"/>
        <v>1.490800504682273</v>
      </c>
      <c r="P19">
        <f t="shared" ca="1" si="2"/>
        <v>54.889236638924224</v>
      </c>
    </row>
    <row r="20" spans="9:16">
      <c r="N20">
        <f t="shared" si="7"/>
        <v>15</v>
      </c>
      <c r="O20">
        <f t="shared" ca="1" si="8"/>
        <v>2.9407993588022237</v>
      </c>
      <c r="P20">
        <f t="shared" ca="1" si="2"/>
        <v>3234.1665008298469</v>
      </c>
    </row>
    <row r="22" spans="9:16">
      <c r="M22" s="3" t="s">
        <v>18</v>
      </c>
      <c r="P22">
        <f ca="1">((C10-C9)/C8)*SUM(P7:P20)</f>
        <v>12097.468212473397</v>
      </c>
    </row>
    <row r="23" spans="9:16">
      <c r="M23" s="3" t="s">
        <v>9</v>
      </c>
      <c r="P23">
        <f>H15</f>
        <v>3124.2857142857147</v>
      </c>
    </row>
    <row r="24" spans="9:16">
      <c r="M24" t="s">
        <v>12</v>
      </c>
      <c r="P24" s="4">
        <f ca="1">ABS(1-(P23/P22))</f>
        <v>0.74174053120765038</v>
      </c>
    </row>
  </sheetData>
  <mergeCells count="8">
    <mergeCell ref="A12:B12"/>
    <mergeCell ref="A13:B13"/>
    <mergeCell ref="F3:G3"/>
    <mergeCell ref="J3:K3"/>
    <mergeCell ref="N3:O3"/>
    <mergeCell ref="A8:B8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prostokaty</vt:lpstr>
      <vt:lpstr>trapezy</vt:lpstr>
      <vt:lpstr>Simpson</vt:lpstr>
      <vt:lpstr>MonteCarlo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2020-01-25T00:37:07Z</dcterms:modified>
</cp:coreProperties>
</file>