
<file path=[Content_Types].xml><?xml version="1.0" encoding="utf-8"?>
<Types xmlns="http://schemas.openxmlformats.org/package/2006/content-type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array.xml" ContentType="application/vnd.ms-excel.rdarray+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tables/table1.xml" ContentType="application/vnd.openxmlformats-officedocument.spreadsheetml.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2.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defaultThemeVersion="202300"/>
  <mc:AlternateContent xmlns:mc="http://schemas.openxmlformats.org/markup-compatibility/2006">
    <mc:Choice Requires="x15">
      <x15ac:absPath xmlns:x15ac="http://schemas.microsoft.com/office/spreadsheetml/2010/11/ac" url="https://d.docs.live.net/51A9BBAC611E7AEB/Dokumenty/"/>
    </mc:Choice>
  </mc:AlternateContent>
  <xr:revisionPtr revIDLastSave="1089" documentId="8_{B6556535-1BE5-47D9-A6AE-0F84ACD25CF1}" xr6:coauthVersionLast="47" xr6:coauthVersionMax="47" xr10:uidLastSave="{06046C6D-FB62-4180-8BA3-FC9D54E26B58}"/>
  <bookViews>
    <workbookView xWindow="-120" yWindow="-120" windowWidth="29040" windowHeight="15720" activeTab="2" xr2:uid="{904B2C61-7706-42B0-99C0-EC2AF17897C9}"/>
  </bookViews>
  <sheets>
    <sheet name="DATA" sheetId="1" r:id="rId1"/>
    <sheet name="Charting" sheetId="3" r:id="rId2"/>
    <sheet name="DASHBOARD" sheetId="2"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4" i="3" l="1"/>
  <c r="O23" i="2"/>
  <c r="D5" i="3"/>
  <c r="I5" i="3" s="1"/>
  <c r="D4" i="3"/>
  <c r="B10" i="2" a="1"/>
  <c r="B10" i="2" s="1"/>
  <c r="G10" i="2" s="1" a="1"/>
  <c r="G10" i="2" s="1"/>
  <c r="K6" i="1"/>
  <c r="K7" i="1"/>
  <c r="K8" i="1"/>
  <c r="K9" i="1"/>
  <c r="K10" i="1"/>
  <c r="K11" i="1"/>
  <c r="K12" i="1"/>
  <c r="K13" i="1"/>
  <c r="K14" i="1"/>
  <c r="G14" i="1" a="1"/>
  <c r="G14" i="1" s="1"/>
  <c r="G6" i="1" a="1"/>
  <c r="G6" i="1" s="1"/>
  <c r="G7" i="1" a="1"/>
  <c r="G7" i="1" s="1"/>
  <c r="G8" i="1" a="1"/>
  <c r="G8" i="1" s="1"/>
  <c r="G9" i="1" a="1"/>
  <c r="G9" i="1" s="1"/>
  <c r="G10" i="1" a="1"/>
  <c r="G10" i="1" s="1"/>
  <c r="G11" i="1" a="1"/>
  <c r="G11" i="1" s="1"/>
  <c r="G12" i="1" a="1"/>
  <c r="G12" i="1" s="1"/>
  <c r="G13" i="1" a="1"/>
  <c r="G13" i="1" s="1"/>
  <c r="B7" i="3" a="1"/>
  <c r="H7" i="3" a="1"/>
  <c r="H7" i="3" l="1"/>
  <c r="B7" i="3"/>
  <c r="S10" i="2" a="1"/>
  <c r="S10" i="2" s="1"/>
  <c r="E10" i="2" a="1"/>
  <c r="E10" i="2" s="1"/>
  <c r="I10" i="2" a="1"/>
  <c r="I10" i="2" s="1"/>
  <c r="C10" i="2" a="1"/>
  <c r="C10" i="2" s="1"/>
  <c r="O10" i="2" l="1" a="1"/>
  <c r="O10" i="2" s="1"/>
  <c r="P4" i="2" s="1"/>
  <c r="K10" i="2" a="1"/>
  <c r="K10" i="2" s="1"/>
  <c r="M4" i="2" s="1"/>
  <c r="M10" i="2" l="1" a="1"/>
  <c r="M10" i="2" s="1"/>
  <c r="Q10" i="2" a="1"/>
  <c r="Q10" i="2" s="1"/>
  <c r="R4" i="2"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94">
    <bk>
      <extLst>
        <ext uri="{3e2802c4-a4d2-4d8b-9148-e3be6c30e623}">
          <xlrd:rvb i="2"/>
        </ext>
      </extLst>
    </bk>
    <bk>
      <extLst>
        <ext uri="{3e2802c4-a4d2-4d8b-9148-e3be6c30e623}">
          <xlrd:rvb i="5"/>
        </ext>
      </extLst>
    </bk>
    <bk>
      <extLst>
        <ext uri="{3e2802c4-a4d2-4d8b-9148-e3be6c30e623}">
          <xlrd:rvb i="8"/>
        </ext>
      </extLst>
    </bk>
    <bk>
      <extLst>
        <ext uri="{3e2802c4-a4d2-4d8b-9148-e3be6c30e623}">
          <xlrd:rvb i="11"/>
        </ext>
      </extLst>
    </bk>
    <bk>
      <extLst>
        <ext uri="{3e2802c4-a4d2-4d8b-9148-e3be6c30e623}">
          <xlrd:rvb i="14"/>
        </ext>
      </extLst>
    </bk>
    <bk>
      <extLst>
        <ext uri="{3e2802c4-a4d2-4d8b-9148-e3be6c30e623}">
          <xlrd:rvb i="17"/>
        </ext>
      </extLst>
    </bk>
    <bk>
      <extLst>
        <ext uri="{3e2802c4-a4d2-4d8b-9148-e3be6c30e623}">
          <xlrd:rvb i="19"/>
        </ext>
      </extLst>
    </bk>
    <bk>
      <extLst>
        <ext uri="{3e2802c4-a4d2-4d8b-9148-e3be6c30e623}">
          <xlrd:rvb i="22"/>
        </ext>
      </extLst>
    </bk>
    <bk>
      <extLst>
        <ext uri="{3e2802c4-a4d2-4d8b-9148-e3be6c30e623}">
          <xlrd:rvb i="25"/>
        </ext>
      </extLst>
    </bk>
    <bk>
      <extLst>
        <ext uri="{3e2802c4-a4d2-4d8b-9148-e3be6c30e623}">
          <xlrd:rvb i="28"/>
        </ext>
      </extLst>
    </bk>
    <bk>
      <extLst>
        <ext uri="{3e2802c4-a4d2-4d8b-9148-e3be6c30e623}">
          <xlrd:rvb i="29"/>
        </ext>
      </extLst>
    </bk>
    <bk>
      <extLst>
        <ext uri="{3e2802c4-a4d2-4d8b-9148-e3be6c30e623}">
          <xlrd:rvb i="30"/>
        </ext>
      </extLst>
    </bk>
    <bk>
      <extLst>
        <ext uri="{3e2802c4-a4d2-4d8b-9148-e3be6c30e623}">
          <xlrd:rvb i="31"/>
        </ext>
      </extLst>
    </bk>
    <bk>
      <extLst>
        <ext uri="{3e2802c4-a4d2-4d8b-9148-e3be6c30e623}">
          <xlrd:rvb i="32"/>
        </ext>
      </extLst>
    </bk>
    <bk>
      <extLst>
        <ext uri="{3e2802c4-a4d2-4d8b-9148-e3be6c30e623}">
          <xlrd:rvb i="33"/>
        </ext>
      </extLst>
    </bk>
    <bk>
      <extLst>
        <ext uri="{3e2802c4-a4d2-4d8b-9148-e3be6c30e623}">
          <xlrd:rvb i="34"/>
        </ext>
      </extLst>
    </bk>
    <bk>
      <extLst>
        <ext uri="{3e2802c4-a4d2-4d8b-9148-e3be6c30e623}">
          <xlrd:rvb i="35"/>
        </ext>
      </extLst>
    </bk>
    <bk>
      <extLst>
        <ext uri="{3e2802c4-a4d2-4d8b-9148-e3be6c30e623}">
          <xlrd:rvb i="36"/>
        </ext>
      </extLst>
    </bk>
    <bk>
      <extLst>
        <ext uri="{3e2802c4-a4d2-4d8b-9148-e3be6c30e623}">
          <xlrd:rvb i="37"/>
        </ext>
      </extLst>
    </bk>
    <bk>
      <extLst>
        <ext uri="{3e2802c4-a4d2-4d8b-9148-e3be6c30e623}">
          <xlrd:rvb i="38"/>
        </ext>
      </extLst>
    </bk>
    <bk>
      <extLst>
        <ext uri="{3e2802c4-a4d2-4d8b-9148-e3be6c30e623}">
          <xlrd:rvb i="39"/>
        </ext>
      </extLst>
    </bk>
    <bk>
      <extLst>
        <ext uri="{3e2802c4-a4d2-4d8b-9148-e3be6c30e623}">
          <xlrd:rvb i="40"/>
        </ext>
      </extLst>
    </bk>
    <bk>
      <extLst>
        <ext uri="{3e2802c4-a4d2-4d8b-9148-e3be6c30e623}">
          <xlrd:rvb i="41"/>
        </ext>
      </extLst>
    </bk>
    <bk>
      <extLst>
        <ext uri="{3e2802c4-a4d2-4d8b-9148-e3be6c30e623}">
          <xlrd:rvb i="42"/>
        </ext>
      </extLst>
    </bk>
    <bk>
      <extLst>
        <ext uri="{3e2802c4-a4d2-4d8b-9148-e3be6c30e623}">
          <xlrd:rvb i="43"/>
        </ext>
      </extLst>
    </bk>
    <bk>
      <extLst>
        <ext uri="{3e2802c4-a4d2-4d8b-9148-e3be6c30e623}">
          <xlrd:rvb i="44"/>
        </ext>
      </extLst>
    </bk>
    <bk>
      <extLst>
        <ext uri="{3e2802c4-a4d2-4d8b-9148-e3be6c30e623}">
          <xlrd:rvb i="45"/>
        </ext>
      </extLst>
    </bk>
    <bk>
      <extLst>
        <ext uri="{3e2802c4-a4d2-4d8b-9148-e3be6c30e623}">
          <xlrd:rvb i="46"/>
        </ext>
      </extLst>
    </bk>
    <bk>
      <extLst>
        <ext uri="{3e2802c4-a4d2-4d8b-9148-e3be6c30e623}">
          <xlrd:rvb i="47"/>
        </ext>
      </extLst>
    </bk>
    <bk>
      <extLst>
        <ext uri="{3e2802c4-a4d2-4d8b-9148-e3be6c30e623}">
          <xlrd:rvb i="48"/>
        </ext>
      </extLst>
    </bk>
    <bk>
      <extLst>
        <ext uri="{3e2802c4-a4d2-4d8b-9148-e3be6c30e623}">
          <xlrd:rvb i="49"/>
        </ext>
      </extLst>
    </bk>
    <bk>
      <extLst>
        <ext uri="{3e2802c4-a4d2-4d8b-9148-e3be6c30e623}">
          <xlrd:rvb i="50"/>
        </ext>
      </extLst>
    </bk>
    <bk>
      <extLst>
        <ext uri="{3e2802c4-a4d2-4d8b-9148-e3be6c30e623}">
          <xlrd:rvb i="51"/>
        </ext>
      </extLst>
    </bk>
    <bk>
      <extLst>
        <ext uri="{3e2802c4-a4d2-4d8b-9148-e3be6c30e623}">
          <xlrd:rvb i="52"/>
        </ext>
      </extLst>
    </bk>
    <bk>
      <extLst>
        <ext uri="{3e2802c4-a4d2-4d8b-9148-e3be6c30e623}">
          <xlrd:rvb i="53"/>
        </ext>
      </extLst>
    </bk>
    <bk>
      <extLst>
        <ext uri="{3e2802c4-a4d2-4d8b-9148-e3be6c30e623}">
          <xlrd:rvb i="54"/>
        </ext>
      </extLst>
    </bk>
    <bk>
      <extLst>
        <ext uri="{3e2802c4-a4d2-4d8b-9148-e3be6c30e623}">
          <xlrd:rvb i="55"/>
        </ext>
      </extLst>
    </bk>
    <bk>
      <extLst>
        <ext uri="{3e2802c4-a4d2-4d8b-9148-e3be6c30e623}">
          <xlrd:rvb i="56"/>
        </ext>
      </extLst>
    </bk>
    <bk>
      <extLst>
        <ext uri="{3e2802c4-a4d2-4d8b-9148-e3be6c30e623}">
          <xlrd:rvb i="57"/>
        </ext>
      </extLst>
    </bk>
    <bk>
      <extLst>
        <ext uri="{3e2802c4-a4d2-4d8b-9148-e3be6c30e623}">
          <xlrd:rvb i="58"/>
        </ext>
      </extLst>
    </bk>
    <bk>
      <extLst>
        <ext uri="{3e2802c4-a4d2-4d8b-9148-e3be6c30e623}">
          <xlrd:rvb i="59"/>
        </ext>
      </extLst>
    </bk>
    <bk>
      <extLst>
        <ext uri="{3e2802c4-a4d2-4d8b-9148-e3be6c30e623}">
          <xlrd:rvb i="60"/>
        </ext>
      </extLst>
    </bk>
    <bk>
      <extLst>
        <ext uri="{3e2802c4-a4d2-4d8b-9148-e3be6c30e623}">
          <xlrd:rvb i="61"/>
        </ext>
      </extLst>
    </bk>
    <bk>
      <extLst>
        <ext uri="{3e2802c4-a4d2-4d8b-9148-e3be6c30e623}">
          <xlrd:rvb i="62"/>
        </ext>
      </extLst>
    </bk>
    <bk>
      <extLst>
        <ext uri="{3e2802c4-a4d2-4d8b-9148-e3be6c30e623}">
          <xlrd:rvb i="63"/>
        </ext>
      </extLst>
    </bk>
    <bk>
      <extLst>
        <ext uri="{3e2802c4-a4d2-4d8b-9148-e3be6c30e623}">
          <xlrd:rvb i="64"/>
        </ext>
      </extLst>
    </bk>
    <bk>
      <extLst>
        <ext uri="{3e2802c4-a4d2-4d8b-9148-e3be6c30e623}">
          <xlrd:rvb i="65"/>
        </ext>
      </extLst>
    </bk>
    <bk>
      <extLst>
        <ext uri="{3e2802c4-a4d2-4d8b-9148-e3be6c30e623}">
          <xlrd:rvb i="66"/>
        </ext>
      </extLst>
    </bk>
    <bk>
      <extLst>
        <ext uri="{3e2802c4-a4d2-4d8b-9148-e3be6c30e623}">
          <xlrd:rvb i="67"/>
        </ext>
      </extLst>
    </bk>
    <bk>
      <extLst>
        <ext uri="{3e2802c4-a4d2-4d8b-9148-e3be6c30e623}">
          <xlrd:rvb i="68"/>
        </ext>
      </extLst>
    </bk>
    <bk>
      <extLst>
        <ext uri="{3e2802c4-a4d2-4d8b-9148-e3be6c30e623}">
          <xlrd:rvb i="69"/>
        </ext>
      </extLst>
    </bk>
    <bk>
      <extLst>
        <ext uri="{3e2802c4-a4d2-4d8b-9148-e3be6c30e623}">
          <xlrd:rvb i="70"/>
        </ext>
      </extLst>
    </bk>
    <bk>
      <extLst>
        <ext uri="{3e2802c4-a4d2-4d8b-9148-e3be6c30e623}">
          <xlrd:rvb i="71"/>
        </ext>
      </extLst>
    </bk>
    <bk>
      <extLst>
        <ext uri="{3e2802c4-a4d2-4d8b-9148-e3be6c30e623}">
          <xlrd:rvb i="72"/>
        </ext>
      </extLst>
    </bk>
    <bk>
      <extLst>
        <ext uri="{3e2802c4-a4d2-4d8b-9148-e3be6c30e623}">
          <xlrd:rvb i="73"/>
        </ext>
      </extLst>
    </bk>
    <bk>
      <extLst>
        <ext uri="{3e2802c4-a4d2-4d8b-9148-e3be6c30e623}">
          <xlrd:rvb i="74"/>
        </ext>
      </extLst>
    </bk>
    <bk>
      <extLst>
        <ext uri="{3e2802c4-a4d2-4d8b-9148-e3be6c30e623}">
          <xlrd:rvb i="75"/>
        </ext>
      </extLst>
    </bk>
    <bk>
      <extLst>
        <ext uri="{3e2802c4-a4d2-4d8b-9148-e3be6c30e623}">
          <xlrd:rvb i="76"/>
        </ext>
      </extLst>
    </bk>
    <bk>
      <extLst>
        <ext uri="{3e2802c4-a4d2-4d8b-9148-e3be6c30e623}">
          <xlrd:rvb i="77"/>
        </ext>
      </extLst>
    </bk>
    <bk>
      <extLst>
        <ext uri="{3e2802c4-a4d2-4d8b-9148-e3be6c30e623}">
          <xlrd:rvb i="78"/>
        </ext>
      </extLst>
    </bk>
    <bk>
      <extLst>
        <ext uri="{3e2802c4-a4d2-4d8b-9148-e3be6c30e623}">
          <xlrd:rvb i="79"/>
        </ext>
      </extLst>
    </bk>
    <bk>
      <extLst>
        <ext uri="{3e2802c4-a4d2-4d8b-9148-e3be6c30e623}">
          <xlrd:rvb i="80"/>
        </ext>
      </extLst>
    </bk>
    <bk>
      <extLst>
        <ext uri="{3e2802c4-a4d2-4d8b-9148-e3be6c30e623}">
          <xlrd:rvb i="81"/>
        </ext>
      </extLst>
    </bk>
    <bk>
      <extLst>
        <ext uri="{3e2802c4-a4d2-4d8b-9148-e3be6c30e623}">
          <xlrd:rvb i="82"/>
        </ext>
      </extLst>
    </bk>
    <bk>
      <extLst>
        <ext uri="{3e2802c4-a4d2-4d8b-9148-e3be6c30e623}">
          <xlrd:rvb i="83"/>
        </ext>
      </extLst>
    </bk>
    <bk>
      <extLst>
        <ext uri="{3e2802c4-a4d2-4d8b-9148-e3be6c30e623}">
          <xlrd:rvb i="84"/>
        </ext>
      </extLst>
    </bk>
    <bk>
      <extLst>
        <ext uri="{3e2802c4-a4d2-4d8b-9148-e3be6c30e623}">
          <xlrd:rvb i="85"/>
        </ext>
      </extLst>
    </bk>
    <bk>
      <extLst>
        <ext uri="{3e2802c4-a4d2-4d8b-9148-e3be6c30e623}">
          <xlrd:rvb i="86"/>
        </ext>
      </extLst>
    </bk>
    <bk>
      <extLst>
        <ext uri="{3e2802c4-a4d2-4d8b-9148-e3be6c30e623}">
          <xlrd:rvb i="87"/>
        </ext>
      </extLst>
    </bk>
    <bk>
      <extLst>
        <ext uri="{3e2802c4-a4d2-4d8b-9148-e3be6c30e623}">
          <xlrd:rvb i="88"/>
        </ext>
      </extLst>
    </bk>
    <bk>
      <extLst>
        <ext uri="{3e2802c4-a4d2-4d8b-9148-e3be6c30e623}">
          <xlrd:rvb i="89"/>
        </ext>
      </extLst>
    </bk>
    <bk>
      <extLst>
        <ext uri="{3e2802c4-a4d2-4d8b-9148-e3be6c30e623}">
          <xlrd:rvb i="90"/>
        </ext>
      </extLst>
    </bk>
    <bk>
      <extLst>
        <ext uri="{3e2802c4-a4d2-4d8b-9148-e3be6c30e623}">
          <xlrd:rvb i="91"/>
        </ext>
      </extLst>
    </bk>
    <bk>
      <extLst>
        <ext uri="{3e2802c4-a4d2-4d8b-9148-e3be6c30e623}">
          <xlrd:rvb i="92"/>
        </ext>
      </extLst>
    </bk>
    <bk>
      <extLst>
        <ext uri="{3e2802c4-a4d2-4d8b-9148-e3be6c30e623}">
          <xlrd:rvb i="93"/>
        </ext>
      </extLst>
    </bk>
    <bk>
      <extLst>
        <ext uri="{3e2802c4-a4d2-4d8b-9148-e3be6c30e623}">
          <xlrd:rvb i="94"/>
        </ext>
      </extLst>
    </bk>
    <bk>
      <extLst>
        <ext uri="{3e2802c4-a4d2-4d8b-9148-e3be6c30e623}">
          <xlrd:rvb i="95"/>
        </ext>
      </extLst>
    </bk>
    <bk>
      <extLst>
        <ext uri="{3e2802c4-a4d2-4d8b-9148-e3be6c30e623}">
          <xlrd:rvb i="96"/>
        </ext>
      </extLst>
    </bk>
    <bk>
      <extLst>
        <ext uri="{3e2802c4-a4d2-4d8b-9148-e3be6c30e623}">
          <xlrd:rvb i="97"/>
        </ext>
      </extLst>
    </bk>
    <bk>
      <extLst>
        <ext uri="{3e2802c4-a4d2-4d8b-9148-e3be6c30e623}">
          <xlrd:rvb i="98"/>
        </ext>
      </extLst>
    </bk>
    <bk>
      <extLst>
        <ext uri="{3e2802c4-a4d2-4d8b-9148-e3be6c30e623}">
          <xlrd:rvb i="99"/>
        </ext>
      </extLst>
    </bk>
    <bk>
      <extLst>
        <ext uri="{3e2802c4-a4d2-4d8b-9148-e3be6c30e623}">
          <xlrd:rvb i="100"/>
        </ext>
      </extLst>
    </bk>
    <bk>
      <extLst>
        <ext uri="{3e2802c4-a4d2-4d8b-9148-e3be6c30e623}">
          <xlrd:rvb i="101"/>
        </ext>
      </extLst>
    </bk>
    <bk>
      <extLst>
        <ext uri="{3e2802c4-a4d2-4d8b-9148-e3be6c30e623}">
          <xlrd:rvb i="102"/>
        </ext>
      </extLst>
    </bk>
    <bk>
      <extLst>
        <ext uri="{3e2802c4-a4d2-4d8b-9148-e3be6c30e623}">
          <xlrd:rvb i="103"/>
        </ext>
      </extLst>
    </bk>
    <bk>
      <extLst>
        <ext uri="{3e2802c4-a4d2-4d8b-9148-e3be6c30e623}">
          <xlrd:rvb i="104"/>
        </ext>
      </extLst>
    </bk>
    <bk>
      <extLst>
        <ext uri="{3e2802c4-a4d2-4d8b-9148-e3be6c30e623}">
          <xlrd:rvb i="105"/>
        </ext>
      </extLst>
    </bk>
    <bk>
      <extLst>
        <ext uri="{3e2802c4-a4d2-4d8b-9148-e3be6c30e623}">
          <xlrd:rvb i="106"/>
        </ext>
      </extLst>
    </bk>
    <bk>
      <extLst>
        <ext uri="{3e2802c4-a4d2-4d8b-9148-e3be6c30e623}">
          <xlrd:rvb i="107"/>
        </ext>
      </extLst>
    </bk>
    <bk>
      <extLst>
        <ext uri="{3e2802c4-a4d2-4d8b-9148-e3be6c30e623}">
          <xlrd:rvb i="108"/>
        </ext>
      </extLst>
    </bk>
    <bk>
      <extLst>
        <ext uri="{3e2802c4-a4d2-4d8b-9148-e3be6c30e623}">
          <xlrd:rvb i="109"/>
        </ext>
      </extLst>
    </bk>
    <bk>
      <extLst>
        <ext uri="{3e2802c4-a4d2-4d8b-9148-e3be6c30e623}">
          <xlrd:rvb i="110"/>
        </ext>
      </extLst>
    </bk>
    <bk>
      <extLst>
        <ext uri="{3e2802c4-a4d2-4d8b-9148-e3be6c30e623}">
          <xlrd:rvb i="111"/>
        </ext>
      </extLst>
    </bk>
    <bk>
      <extLst>
        <ext uri="{3e2802c4-a4d2-4d8b-9148-e3be6c30e623}">
          <xlrd:rvb i="112"/>
        </ext>
      </extLst>
    </bk>
    <bk>
      <extLst>
        <ext uri="{3e2802c4-a4d2-4d8b-9148-e3be6c30e623}">
          <xlrd:rvb i="113"/>
        </ext>
      </extLst>
    </bk>
    <bk>
      <extLst>
        <ext uri="{3e2802c4-a4d2-4d8b-9148-e3be6c30e623}">
          <xlrd:rvb i="114"/>
        </ext>
      </extLst>
    </bk>
    <bk>
      <extLst>
        <ext uri="{3e2802c4-a4d2-4d8b-9148-e3be6c30e623}">
          <xlrd:rvb i="115"/>
        </ext>
      </extLst>
    </bk>
    <bk>
      <extLst>
        <ext uri="{3e2802c4-a4d2-4d8b-9148-e3be6c30e623}">
          <xlrd:rvb i="116"/>
        </ext>
      </extLst>
    </bk>
    <bk>
      <extLst>
        <ext uri="{3e2802c4-a4d2-4d8b-9148-e3be6c30e623}">
          <xlrd:rvb i="117"/>
        </ext>
      </extLst>
    </bk>
    <bk>
      <extLst>
        <ext uri="{3e2802c4-a4d2-4d8b-9148-e3be6c30e623}">
          <xlrd:rvb i="118"/>
        </ext>
      </extLst>
    </bk>
    <bk>
      <extLst>
        <ext uri="{3e2802c4-a4d2-4d8b-9148-e3be6c30e623}">
          <xlrd:rvb i="119"/>
        </ext>
      </extLst>
    </bk>
    <bk>
      <extLst>
        <ext uri="{3e2802c4-a4d2-4d8b-9148-e3be6c30e623}">
          <xlrd:rvb i="120"/>
        </ext>
      </extLst>
    </bk>
    <bk>
      <extLst>
        <ext uri="{3e2802c4-a4d2-4d8b-9148-e3be6c30e623}">
          <xlrd:rvb i="121"/>
        </ext>
      </extLst>
    </bk>
    <bk>
      <extLst>
        <ext uri="{3e2802c4-a4d2-4d8b-9148-e3be6c30e623}">
          <xlrd:rvb i="122"/>
        </ext>
      </extLst>
    </bk>
    <bk>
      <extLst>
        <ext uri="{3e2802c4-a4d2-4d8b-9148-e3be6c30e623}">
          <xlrd:rvb i="123"/>
        </ext>
      </extLst>
    </bk>
    <bk>
      <extLst>
        <ext uri="{3e2802c4-a4d2-4d8b-9148-e3be6c30e623}">
          <xlrd:rvb i="124"/>
        </ext>
      </extLst>
    </bk>
    <bk>
      <extLst>
        <ext uri="{3e2802c4-a4d2-4d8b-9148-e3be6c30e623}">
          <xlrd:rvb i="125"/>
        </ext>
      </extLst>
    </bk>
    <bk>
      <extLst>
        <ext uri="{3e2802c4-a4d2-4d8b-9148-e3be6c30e623}">
          <xlrd:rvb i="126"/>
        </ext>
      </extLst>
    </bk>
    <bk>
      <extLst>
        <ext uri="{3e2802c4-a4d2-4d8b-9148-e3be6c30e623}">
          <xlrd:rvb i="127"/>
        </ext>
      </extLst>
    </bk>
    <bk>
      <extLst>
        <ext uri="{3e2802c4-a4d2-4d8b-9148-e3be6c30e623}">
          <xlrd:rvb i="128"/>
        </ext>
      </extLst>
    </bk>
    <bk>
      <extLst>
        <ext uri="{3e2802c4-a4d2-4d8b-9148-e3be6c30e623}">
          <xlrd:rvb i="129"/>
        </ext>
      </extLst>
    </bk>
    <bk>
      <extLst>
        <ext uri="{3e2802c4-a4d2-4d8b-9148-e3be6c30e623}">
          <xlrd:rvb i="130"/>
        </ext>
      </extLst>
    </bk>
    <bk>
      <extLst>
        <ext uri="{3e2802c4-a4d2-4d8b-9148-e3be6c30e623}">
          <xlrd:rvb i="131"/>
        </ext>
      </extLst>
    </bk>
    <bk>
      <extLst>
        <ext uri="{3e2802c4-a4d2-4d8b-9148-e3be6c30e623}">
          <xlrd:rvb i="132"/>
        </ext>
      </extLst>
    </bk>
    <bk>
      <extLst>
        <ext uri="{3e2802c4-a4d2-4d8b-9148-e3be6c30e623}">
          <xlrd:rvb i="133"/>
        </ext>
      </extLst>
    </bk>
    <bk>
      <extLst>
        <ext uri="{3e2802c4-a4d2-4d8b-9148-e3be6c30e623}">
          <xlrd:rvb i="134"/>
        </ext>
      </extLst>
    </bk>
    <bk>
      <extLst>
        <ext uri="{3e2802c4-a4d2-4d8b-9148-e3be6c30e623}">
          <xlrd:rvb i="135"/>
        </ext>
      </extLst>
    </bk>
    <bk>
      <extLst>
        <ext uri="{3e2802c4-a4d2-4d8b-9148-e3be6c30e623}">
          <xlrd:rvb i="136"/>
        </ext>
      </extLst>
    </bk>
    <bk>
      <extLst>
        <ext uri="{3e2802c4-a4d2-4d8b-9148-e3be6c30e623}">
          <xlrd:rvb i="137"/>
        </ext>
      </extLst>
    </bk>
    <bk>
      <extLst>
        <ext uri="{3e2802c4-a4d2-4d8b-9148-e3be6c30e623}">
          <xlrd:rvb i="138"/>
        </ext>
      </extLst>
    </bk>
    <bk>
      <extLst>
        <ext uri="{3e2802c4-a4d2-4d8b-9148-e3be6c30e623}">
          <xlrd:rvb i="139"/>
        </ext>
      </extLst>
    </bk>
    <bk>
      <extLst>
        <ext uri="{3e2802c4-a4d2-4d8b-9148-e3be6c30e623}">
          <xlrd:rvb i="140"/>
        </ext>
      </extLst>
    </bk>
    <bk>
      <extLst>
        <ext uri="{3e2802c4-a4d2-4d8b-9148-e3be6c30e623}">
          <xlrd:rvb i="141"/>
        </ext>
      </extLst>
    </bk>
    <bk>
      <extLst>
        <ext uri="{3e2802c4-a4d2-4d8b-9148-e3be6c30e623}">
          <xlrd:rvb i="142"/>
        </ext>
      </extLst>
    </bk>
    <bk>
      <extLst>
        <ext uri="{3e2802c4-a4d2-4d8b-9148-e3be6c30e623}">
          <xlrd:rvb i="143"/>
        </ext>
      </extLst>
    </bk>
    <bk>
      <extLst>
        <ext uri="{3e2802c4-a4d2-4d8b-9148-e3be6c30e623}">
          <xlrd:rvb i="144"/>
        </ext>
      </extLst>
    </bk>
    <bk>
      <extLst>
        <ext uri="{3e2802c4-a4d2-4d8b-9148-e3be6c30e623}">
          <xlrd:rvb i="145"/>
        </ext>
      </extLst>
    </bk>
    <bk>
      <extLst>
        <ext uri="{3e2802c4-a4d2-4d8b-9148-e3be6c30e623}">
          <xlrd:rvb i="146"/>
        </ext>
      </extLst>
    </bk>
    <bk>
      <extLst>
        <ext uri="{3e2802c4-a4d2-4d8b-9148-e3be6c30e623}">
          <xlrd:rvb i="147"/>
        </ext>
      </extLst>
    </bk>
    <bk>
      <extLst>
        <ext uri="{3e2802c4-a4d2-4d8b-9148-e3be6c30e623}">
          <xlrd:rvb i="148"/>
        </ext>
      </extLst>
    </bk>
    <bk>
      <extLst>
        <ext uri="{3e2802c4-a4d2-4d8b-9148-e3be6c30e623}">
          <xlrd:rvb i="149"/>
        </ext>
      </extLst>
    </bk>
    <bk>
      <extLst>
        <ext uri="{3e2802c4-a4d2-4d8b-9148-e3be6c30e623}">
          <xlrd:rvb i="150"/>
        </ext>
      </extLst>
    </bk>
    <bk>
      <extLst>
        <ext uri="{3e2802c4-a4d2-4d8b-9148-e3be6c30e623}">
          <xlrd:rvb i="151"/>
        </ext>
      </extLst>
    </bk>
    <bk>
      <extLst>
        <ext uri="{3e2802c4-a4d2-4d8b-9148-e3be6c30e623}">
          <xlrd:rvb i="152"/>
        </ext>
      </extLst>
    </bk>
    <bk>
      <extLst>
        <ext uri="{3e2802c4-a4d2-4d8b-9148-e3be6c30e623}">
          <xlrd:rvb i="153"/>
        </ext>
      </extLst>
    </bk>
    <bk>
      <extLst>
        <ext uri="{3e2802c4-a4d2-4d8b-9148-e3be6c30e623}">
          <xlrd:rvb i="154"/>
        </ext>
      </extLst>
    </bk>
    <bk>
      <extLst>
        <ext uri="{3e2802c4-a4d2-4d8b-9148-e3be6c30e623}">
          <xlrd:rvb i="155"/>
        </ext>
      </extLst>
    </bk>
    <bk>
      <extLst>
        <ext uri="{3e2802c4-a4d2-4d8b-9148-e3be6c30e623}">
          <xlrd:rvb i="156"/>
        </ext>
      </extLst>
    </bk>
    <bk>
      <extLst>
        <ext uri="{3e2802c4-a4d2-4d8b-9148-e3be6c30e623}">
          <xlrd:rvb i="157"/>
        </ext>
      </extLst>
    </bk>
    <bk>
      <extLst>
        <ext uri="{3e2802c4-a4d2-4d8b-9148-e3be6c30e623}">
          <xlrd:rvb i="158"/>
        </ext>
      </extLst>
    </bk>
    <bk>
      <extLst>
        <ext uri="{3e2802c4-a4d2-4d8b-9148-e3be6c30e623}">
          <xlrd:rvb i="159"/>
        </ext>
      </extLst>
    </bk>
    <bk>
      <extLst>
        <ext uri="{3e2802c4-a4d2-4d8b-9148-e3be6c30e623}">
          <xlrd:rvb i="160"/>
        </ext>
      </extLst>
    </bk>
    <bk>
      <extLst>
        <ext uri="{3e2802c4-a4d2-4d8b-9148-e3be6c30e623}">
          <xlrd:rvb i="161"/>
        </ext>
      </extLst>
    </bk>
    <bk>
      <extLst>
        <ext uri="{3e2802c4-a4d2-4d8b-9148-e3be6c30e623}">
          <xlrd:rvb i="162"/>
        </ext>
      </extLst>
    </bk>
    <bk>
      <extLst>
        <ext uri="{3e2802c4-a4d2-4d8b-9148-e3be6c30e623}">
          <xlrd:rvb i="163"/>
        </ext>
      </extLst>
    </bk>
    <bk>
      <extLst>
        <ext uri="{3e2802c4-a4d2-4d8b-9148-e3be6c30e623}">
          <xlrd:rvb i="164"/>
        </ext>
      </extLst>
    </bk>
    <bk>
      <extLst>
        <ext uri="{3e2802c4-a4d2-4d8b-9148-e3be6c30e623}">
          <xlrd:rvb i="165"/>
        </ext>
      </extLst>
    </bk>
    <bk>
      <extLst>
        <ext uri="{3e2802c4-a4d2-4d8b-9148-e3be6c30e623}">
          <xlrd:rvb i="166"/>
        </ext>
      </extLst>
    </bk>
    <bk>
      <extLst>
        <ext uri="{3e2802c4-a4d2-4d8b-9148-e3be6c30e623}">
          <xlrd:rvb i="167"/>
        </ext>
      </extLst>
    </bk>
    <bk>
      <extLst>
        <ext uri="{3e2802c4-a4d2-4d8b-9148-e3be6c30e623}">
          <xlrd:rvb i="168"/>
        </ext>
      </extLst>
    </bk>
    <bk>
      <extLst>
        <ext uri="{3e2802c4-a4d2-4d8b-9148-e3be6c30e623}">
          <xlrd:rvb i="169"/>
        </ext>
      </extLst>
    </bk>
    <bk>
      <extLst>
        <ext uri="{3e2802c4-a4d2-4d8b-9148-e3be6c30e623}">
          <xlrd:rvb i="170"/>
        </ext>
      </extLst>
    </bk>
    <bk>
      <extLst>
        <ext uri="{3e2802c4-a4d2-4d8b-9148-e3be6c30e623}">
          <xlrd:rvb i="171"/>
        </ext>
      </extLst>
    </bk>
    <bk>
      <extLst>
        <ext uri="{3e2802c4-a4d2-4d8b-9148-e3be6c30e623}">
          <xlrd:rvb i="172"/>
        </ext>
      </extLst>
    </bk>
    <bk>
      <extLst>
        <ext uri="{3e2802c4-a4d2-4d8b-9148-e3be6c30e623}">
          <xlrd:rvb i="173"/>
        </ext>
      </extLst>
    </bk>
    <bk>
      <extLst>
        <ext uri="{3e2802c4-a4d2-4d8b-9148-e3be6c30e623}">
          <xlrd:rvb i="174"/>
        </ext>
      </extLst>
    </bk>
    <bk>
      <extLst>
        <ext uri="{3e2802c4-a4d2-4d8b-9148-e3be6c30e623}">
          <xlrd:rvb i="175"/>
        </ext>
      </extLst>
    </bk>
    <bk>
      <extLst>
        <ext uri="{3e2802c4-a4d2-4d8b-9148-e3be6c30e623}">
          <xlrd:rvb i="176"/>
        </ext>
      </extLst>
    </bk>
    <bk>
      <extLst>
        <ext uri="{3e2802c4-a4d2-4d8b-9148-e3be6c30e623}">
          <xlrd:rvb i="177"/>
        </ext>
      </extLst>
    </bk>
    <bk>
      <extLst>
        <ext uri="{3e2802c4-a4d2-4d8b-9148-e3be6c30e623}">
          <xlrd:rvb i="178"/>
        </ext>
      </extLst>
    </bk>
    <bk>
      <extLst>
        <ext uri="{3e2802c4-a4d2-4d8b-9148-e3be6c30e623}">
          <xlrd:rvb i="179"/>
        </ext>
      </extLst>
    </bk>
    <bk>
      <extLst>
        <ext uri="{3e2802c4-a4d2-4d8b-9148-e3be6c30e623}">
          <xlrd:rvb i="180"/>
        </ext>
      </extLst>
    </bk>
    <bk>
      <extLst>
        <ext uri="{3e2802c4-a4d2-4d8b-9148-e3be6c30e623}">
          <xlrd:rvb i="181"/>
        </ext>
      </extLst>
    </bk>
    <bk>
      <extLst>
        <ext uri="{3e2802c4-a4d2-4d8b-9148-e3be6c30e623}">
          <xlrd:rvb i="182"/>
        </ext>
      </extLst>
    </bk>
    <bk>
      <extLst>
        <ext uri="{3e2802c4-a4d2-4d8b-9148-e3be6c30e623}">
          <xlrd:rvb i="183"/>
        </ext>
      </extLst>
    </bk>
    <bk>
      <extLst>
        <ext uri="{3e2802c4-a4d2-4d8b-9148-e3be6c30e623}">
          <xlrd:rvb i="184"/>
        </ext>
      </extLst>
    </bk>
    <bk>
      <extLst>
        <ext uri="{3e2802c4-a4d2-4d8b-9148-e3be6c30e623}">
          <xlrd:rvb i="185"/>
        </ext>
      </extLst>
    </bk>
    <bk>
      <extLst>
        <ext uri="{3e2802c4-a4d2-4d8b-9148-e3be6c30e623}">
          <xlrd:rvb i="186"/>
        </ext>
      </extLst>
    </bk>
    <bk>
      <extLst>
        <ext uri="{3e2802c4-a4d2-4d8b-9148-e3be6c30e623}">
          <xlrd:rvb i="187"/>
        </ext>
      </extLst>
    </bk>
    <bk>
      <extLst>
        <ext uri="{3e2802c4-a4d2-4d8b-9148-e3be6c30e623}">
          <xlrd:rvb i="188"/>
        </ext>
      </extLst>
    </bk>
    <bk>
      <extLst>
        <ext uri="{3e2802c4-a4d2-4d8b-9148-e3be6c30e623}">
          <xlrd:rvb i="189"/>
        </ext>
      </extLst>
    </bk>
    <bk>
      <extLst>
        <ext uri="{3e2802c4-a4d2-4d8b-9148-e3be6c30e623}">
          <xlrd:rvb i="190"/>
        </ext>
      </extLst>
    </bk>
    <bk>
      <extLst>
        <ext uri="{3e2802c4-a4d2-4d8b-9148-e3be6c30e623}">
          <xlrd:rvb i="191"/>
        </ext>
      </extLst>
    </bk>
    <bk>
      <extLst>
        <ext uri="{3e2802c4-a4d2-4d8b-9148-e3be6c30e623}">
          <xlrd:rvb i="192"/>
        </ext>
      </extLst>
    </bk>
    <bk>
      <extLst>
        <ext uri="{3e2802c4-a4d2-4d8b-9148-e3be6c30e623}">
          <xlrd:rvb i="193"/>
        </ext>
      </extLst>
    </bk>
    <bk>
      <extLst>
        <ext uri="{3e2802c4-a4d2-4d8b-9148-e3be6c30e623}">
          <xlrd:rvb i="194"/>
        </ext>
      </extLst>
    </bk>
    <bk>
      <extLst>
        <ext uri="{3e2802c4-a4d2-4d8b-9148-e3be6c30e623}">
          <xlrd:rvb i="195"/>
        </ext>
      </extLst>
    </bk>
    <bk>
      <extLst>
        <ext uri="{3e2802c4-a4d2-4d8b-9148-e3be6c30e623}">
          <xlrd:rvb i="196"/>
        </ext>
      </extLst>
    </bk>
    <bk>
      <extLst>
        <ext uri="{3e2802c4-a4d2-4d8b-9148-e3be6c30e623}">
          <xlrd:rvb i="197"/>
        </ext>
      </extLst>
    </bk>
    <bk>
      <extLst>
        <ext uri="{3e2802c4-a4d2-4d8b-9148-e3be6c30e623}">
          <xlrd:rvb i="198"/>
        </ext>
      </extLst>
    </bk>
    <bk>
      <extLst>
        <ext uri="{3e2802c4-a4d2-4d8b-9148-e3be6c30e623}">
          <xlrd:rvb i="199"/>
        </ext>
      </extLst>
    </bk>
    <bk>
      <extLst>
        <ext uri="{3e2802c4-a4d2-4d8b-9148-e3be6c30e623}">
          <xlrd:rvb i="200"/>
        </ext>
      </extLst>
    </bk>
    <bk>
      <extLst>
        <ext uri="{3e2802c4-a4d2-4d8b-9148-e3be6c30e623}">
          <xlrd:rvb i="201"/>
        </ext>
      </extLst>
    </bk>
    <bk>
      <extLst>
        <ext uri="{3e2802c4-a4d2-4d8b-9148-e3be6c30e623}">
          <xlrd:rvb i="202"/>
        </ext>
      </extLst>
    </bk>
    <bk>
      <extLst>
        <ext uri="{3e2802c4-a4d2-4d8b-9148-e3be6c30e623}">
          <xlrd:rvb i="203"/>
        </ext>
      </extLst>
    </bk>
    <bk>
      <extLst>
        <ext uri="{3e2802c4-a4d2-4d8b-9148-e3be6c30e623}">
          <xlrd:rvb i="204"/>
        </ext>
      </extLst>
    </bk>
    <bk>
      <extLst>
        <ext uri="{3e2802c4-a4d2-4d8b-9148-e3be6c30e623}">
          <xlrd:rvb i="205"/>
        </ext>
      </extLst>
    </bk>
    <bk>
      <extLst>
        <ext uri="{3e2802c4-a4d2-4d8b-9148-e3be6c30e623}">
          <xlrd:rvb i="206"/>
        </ext>
      </extLst>
    </bk>
    <bk>
      <extLst>
        <ext uri="{3e2802c4-a4d2-4d8b-9148-e3be6c30e623}">
          <xlrd:rvb i="207"/>
        </ext>
      </extLst>
    </bk>
    <bk>
      <extLst>
        <ext uri="{3e2802c4-a4d2-4d8b-9148-e3be6c30e623}">
          <xlrd:rvb i="208"/>
        </ext>
      </extLst>
    </bk>
    <bk>
      <extLst>
        <ext uri="{3e2802c4-a4d2-4d8b-9148-e3be6c30e623}">
          <xlrd:rvb i="209"/>
        </ext>
      </extLst>
    </bk>
    <bk>
      <extLst>
        <ext uri="{3e2802c4-a4d2-4d8b-9148-e3be6c30e623}">
          <xlrd:rvb i="210"/>
        </ext>
      </extLst>
    </bk>
    <bk>
      <extLst>
        <ext uri="{3e2802c4-a4d2-4d8b-9148-e3be6c30e623}">
          <xlrd:rvb i="211"/>
        </ext>
      </extLst>
    </bk>
    <bk>
      <extLst>
        <ext uri="{3e2802c4-a4d2-4d8b-9148-e3be6c30e623}">
          <xlrd:rvb i="212"/>
        </ext>
      </extLst>
    </bk>
  </futureMetadata>
  <cellMetadata count="1">
    <bk>
      <rc t="1" v="0"/>
    </bk>
  </cellMetadata>
  <valueMetadata count="194">
    <bk>
      <rc t="2" v="0"/>
    </bk>
    <bk>
      <rc t="2" v="1"/>
    </bk>
    <bk>
      <rc t="2" v="2"/>
    </bk>
    <bk>
      <rc t="2" v="3"/>
    </bk>
    <bk>
      <rc t="2" v="4"/>
    </bk>
    <bk>
      <rc t="2" v="5"/>
    </bk>
    <bk>
      <rc t="2" v="6"/>
    </bk>
    <bk>
      <rc t="2" v="7"/>
    </bk>
    <bk>
      <rc t="2" v="8"/>
    </bk>
    <bk>
      <rc t="2" v="9"/>
    </bk>
    <bk>
      <rc t="2" v="10"/>
    </bk>
    <bk>
      <rc t="2" v="11"/>
    </bk>
    <bk>
      <rc t="2" v="12"/>
    </bk>
    <bk>
      <rc t="2" v="13"/>
    </bk>
    <bk>
      <rc t="2" v="14"/>
    </bk>
    <bk>
      <rc t="2" v="15"/>
    </bk>
    <bk>
      <rc t="2" v="16"/>
    </bk>
    <bk>
      <rc t="2" v="17"/>
    </bk>
    <bk>
      <rc t="2" v="18"/>
    </bk>
    <bk>
      <rc t="2" v="19"/>
    </bk>
    <bk>
      <rc t="2" v="20"/>
    </bk>
    <bk>
      <rc t="2" v="21"/>
    </bk>
    <bk>
      <rc t="2" v="22"/>
    </bk>
    <bk>
      <rc t="2" v="23"/>
    </bk>
    <bk>
      <rc t="2" v="24"/>
    </bk>
    <bk>
      <rc t="2" v="25"/>
    </bk>
    <bk>
      <rc t="2" v="26"/>
    </bk>
    <bk>
      <rc t="2" v="27"/>
    </bk>
    <bk>
      <rc t="2" v="28"/>
    </bk>
    <bk>
      <rc t="2" v="29"/>
    </bk>
    <bk>
      <rc t="2" v="30"/>
    </bk>
    <bk>
      <rc t="2" v="31"/>
    </bk>
    <bk>
      <rc t="2" v="32"/>
    </bk>
    <bk>
      <rc t="2" v="33"/>
    </bk>
    <bk>
      <rc t="2" v="34"/>
    </bk>
    <bk>
      <rc t="2" v="35"/>
    </bk>
    <bk>
      <rc t="2" v="36"/>
    </bk>
    <bk>
      <rc t="2" v="37"/>
    </bk>
    <bk>
      <rc t="2" v="38"/>
    </bk>
    <bk>
      <rc t="2" v="39"/>
    </bk>
    <bk>
      <rc t="2" v="40"/>
    </bk>
    <bk>
      <rc t="2" v="41"/>
    </bk>
    <bk>
      <rc t="2" v="42"/>
    </bk>
    <bk>
      <rc t="2" v="43"/>
    </bk>
    <bk>
      <rc t="2" v="44"/>
    </bk>
    <bk>
      <rc t="2" v="45"/>
    </bk>
    <bk>
      <rc t="2" v="46"/>
    </bk>
    <bk>
      <rc t="2" v="47"/>
    </bk>
    <bk>
      <rc t="2" v="48"/>
    </bk>
    <bk>
      <rc t="2" v="49"/>
    </bk>
    <bk>
      <rc t="2" v="50"/>
    </bk>
    <bk>
      <rc t="2" v="51"/>
    </bk>
    <bk>
      <rc t="2" v="52"/>
    </bk>
    <bk>
      <rc t="2" v="53"/>
    </bk>
    <bk>
      <rc t="2" v="54"/>
    </bk>
    <bk>
      <rc t="2" v="55"/>
    </bk>
    <bk>
      <rc t="2" v="56"/>
    </bk>
    <bk>
      <rc t="2" v="57"/>
    </bk>
    <bk>
      <rc t="2" v="58"/>
    </bk>
    <bk>
      <rc t="2" v="59"/>
    </bk>
    <bk>
      <rc t="2" v="60"/>
    </bk>
    <bk>
      <rc t="2" v="61"/>
    </bk>
    <bk>
      <rc t="2" v="62"/>
    </bk>
    <bk>
      <rc t="2" v="63"/>
    </bk>
    <bk>
      <rc t="2" v="64"/>
    </bk>
    <bk>
      <rc t="2" v="65"/>
    </bk>
    <bk>
      <rc t="2" v="66"/>
    </bk>
    <bk>
      <rc t="2" v="67"/>
    </bk>
    <bk>
      <rc t="2" v="68"/>
    </bk>
    <bk>
      <rc t="2" v="69"/>
    </bk>
    <bk>
      <rc t="2" v="70"/>
    </bk>
    <bk>
      <rc t="2" v="71"/>
    </bk>
    <bk>
      <rc t="2" v="72"/>
    </bk>
    <bk>
      <rc t="2" v="73"/>
    </bk>
    <bk>
      <rc t="2" v="74"/>
    </bk>
    <bk>
      <rc t="2" v="75"/>
    </bk>
    <bk>
      <rc t="2" v="76"/>
    </bk>
    <bk>
      <rc t="2" v="77"/>
    </bk>
    <bk>
      <rc t="2" v="78"/>
    </bk>
    <bk>
      <rc t="2" v="79"/>
    </bk>
    <bk>
      <rc t="2" v="80"/>
    </bk>
    <bk>
      <rc t="2" v="81"/>
    </bk>
    <bk>
      <rc t="2" v="82"/>
    </bk>
    <bk>
      <rc t="2" v="83"/>
    </bk>
    <bk>
      <rc t="2" v="84"/>
    </bk>
    <bk>
      <rc t="2" v="85"/>
    </bk>
    <bk>
      <rc t="2" v="86"/>
    </bk>
    <bk>
      <rc t="2" v="87"/>
    </bk>
    <bk>
      <rc t="2" v="88"/>
    </bk>
    <bk>
      <rc t="2" v="89"/>
    </bk>
    <bk>
      <rc t="2" v="90"/>
    </bk>
    <bk>
      <rc t="2" v="91"/>
    </bk>
    <bk>
      <rc t="2" v="92"/>
    </bk>
    <bk>
      <rc t="2" v="93"/>
    </bk>
    <bk>
      <rc t="2" v="94"/>
    </bk>
    <bk>
      <rc t="2" v="95"/>
    </bk>
    <bk>
      <rc t="2" v="96"/>
    </bk>
    <bk>
      <rc t="2" v="97"/>
    </bk>
    <bk>
      <rc t="2" v="98"/>
    </bk>
    <bk>
      <rc t="2" v="99"/>
    </bk>
    <bk>
      <rc t="2" v="100"/>
    </bk>
    <bk>
      <rc t="2" v="101"/>
    </bk>
    <bk>
      <rc t="2" v="102"/>
    </bk>
    <bk>
      <rc t="2" v="103"/>
    </bk>
    <bk>
      <rc t="2" v="104"/>
    </bk>
    <bk>
      <rc t="2" v="105"/>
    </bk>
    <bk>
      <rc t="2" v="106"/>
    </bk>
    <bk>
      <rc t="2" v="107"/>
    </bk>
    <bk>
      <rc t="2" v="108"/>
    </bk>
    <bk>
      <rc t="2" v="109"/>
    </bk>
    <bk>
      <rc t="2" v="110"/>
    </bk>
    <bk>
      <rc t="2" v="111"/>
    </bk>
    <bk>
      <rc t="2" v="112"/>
    </bk>
    <bk>
      <rc t="2" v="113"/>
    </bk>
    <bk>
      <rc t="2" v="114"/>
    </bk>
    <bk>
      <rc t="2" v="115"/>
    </bk>
    <bk>
      <rc t="2" v="116"/>
    </bk>
    <bk>
      <rc t="2" v="117"/>
    </bk>
    <bk>
      <rc t="2" v="118"/>
    </bk>
    <bk>
      <rc t="2" v="119"/>
    </bk>
    <bk>
      <rc t="2" v="120"/>
    </bk>
    <bk>
      <rc t="2" v="121"/>
    </bk>
    <bk>
      <rc t="2" v="122"/>
    </bk>
    <bk>
      <rc t="2" v="123"/>
    </bk>
    <bk>
      <rc t="2" v="124"/>
    </bk>
    <bk>
      <rc t="2" v="125"/>
    </bk>
    <bk>
      <rc t="2" v="126"/>
    </bk>
    <bk>
      <rc t="2" v="127"/>
    </bk>
    <bk>
      <rc t="2" v="128"/>
    </bk>
    <bk>
      <rc t="2" v="129"/>
    </bk>
    <bk>
      <rc t="2" v="130"/>
    </bk>
    <bk>
      <rc t="2" v="131"/>
    </bk>
    <bk>
      <rc t="2" v="132"/>
    </bk>
    <bk>
      <rc t="2" v="133"/>
    </bk>
    <bk>
      <rc t="2" v="134"/>
    </bk>
    <bk>
      <rc t="2" v="135"/>
    </bk>
    <bk>
      <rc t="2" v="136"/>
    </bk>
    <bk>
      <rc t="2" v="137"/>
    </bk>
    <bk>
      <rc t="2" v="138"/>
    </bk>
    <bk>
      <rc t="2" v="139"/>
    </bk>
    <bk>
      <rc t="2" v="140"/>
    </bk>
    <bk>
      <rc t="2" v="141"/>
    </bk>
    <bk>
      <rc t="2" v="142"/>
    </bk>
    <bk>
      <rc t="2" v="143"/>
    </bk>
    <bk>
      <rc t="2" v="144"/>
    </bk>
    <bk>
      <rc t="2" v="145"/>
    </bk>
    <bk>
      <rc t="2" v="146"/>
    </bk>
    <bk>
      <rc t="2" v="147"/>
    </bk>
    <bk>
      <rc t="2" v="148"/>
    </bk>
    <bk>
      <rc t="2" v="149"/>
    </bk>
    <bk>
      <rc t="2" v="150"/>
    </bk>
    <bk>
      <rc t="2" v="151"/>
    </bk>
    <bk>
      <rc t="2" v="152"/>
    </bk>
    <bk>
      <rc t="2" v="153"/>
    </bk>
    <bk>
      <rc t="2" v="154"/>
    </bk>
    <bk>
      <rc t="2" v="155"/>
    </bk>
    <bk>
      <rc t="2" v="156"/>
    </bk>
    <bk>
      <rc t="2" v="157"/>
    </bk>
    <bk>
      <rc t="2" v="158"/>
    </bk>
    <bk>
      <rc t="2" v="159"/>
    </bk>
    <bk>
      <rc t="2" v="160"/>
    </bk>
    <bk>
      <rc t="2" v="161"/>
    </bk>
    <bk>
      <rc t="2" v="162"/>
    </bk>
    <bk>
      <rc t="2" v="163"/>
    </bk>
    <bk>
      <rc t="2" v="164"/>
    </bk>
    <bk>
      <rc t="2" v="165"/>
    </bk>
    <bk>
      <rc t="2" v="166"/>
    </bk>
    <bk>
      <rc t="2" v="167"/>
    </bk>
    <bk>
      <rc t="2" v="168"/>
    </bk>
    <bk>
      <rc t="2" v="169"/>
    </bk>
    <bk>
      <rc t="2" v="170"/>
    </bk>
    <bk>
      <rc t="2" v="171"/>
    </bk>
    <bk>
      <rc t="2" v="172"/>
    </bk>
    <bk>
      <rc t="2" v="173"/>
    </bk>
    <bk>
      <rc t="2" v="174"/>
    </bk>
    <bk>
      <rc t="2" v="175"/>
    </bk>
    <bk>
      <rc t="2" v="176"/>
    </bk>
    <bk>
      <rc t="2" v="177"/>
    </bk>
    <bk>
      <rc t="2" v="178"/>
    </bk>
    <bk>
      <rc t="2" v="179"/>
    </bk>
    <bk>
      <rc t="2" v="180"/>
    </bk>
    <bk>
      <rc t="2" v="181"/>
    </bk>
    <bk>
      <rc t="2" v="182"/>
    </bk>
    <bk>
      <rc t="2" v="183"/>
    </bk>
    <bk>
      <rc t="2" v="184"/>
    </bk>
    <bk>
      <rc t="2" v="185"/>
    </bk>
    <bk>
      <rc t="2" v="186"/>
    </bk>
    <bk>
      <rc t="2" v="187"/>
    </bk>
    <bk>
      <rc t="2" v="188"/>
    </bk>
    <bk>
      <rc t="2" v="189"/>
    </bk>
    <bk>
      <rc t="2" v="190"/>
    </bk>
    <bk>
      <rc t="2" v="191"/>
    </bk>
    <bk>
      <rc t="2" v="192"/>
    </bk>
    <bk>
      <rc t="2" v="193"/>
    </bk>
  </valueMetadata>
</metadata>
</file>

<file path=xl/sharedStrings.xml><?xml version="1.0" encoding="utf-8"?>
<sst xmlns="http://schemas.openxmlformats.org/spreadsheetml/2006/main" count="45" uniqueCount="27">
  <si>
    <t>Date</t>
  </si>
  <si>
    <t>13/02/2024</t>
  </si>
  <si>
    <t>31/01/2025</t>
  </si>
  <si>
    <t>Company</t>
  </si>
  <si>
    <t>Ticker</t>
  </si>
  <si>
    <t>Transaction Type</t>
  </si>
  <si>
    <t>Units</t>
  </si>
  <si>
    <t>Price</t>
  </si>
  <si>
    <t>Total Transaction Amount</t>
  </si>
  <si>
    <t>Currency</t>
  </si>
  <si>
    <t>17/04/2023</t>
  </si>
  <si>
    <t>15/09/2022</t>
  </si>
  <si>
    <t>18/03/2020</t>
  </si>
  <si>
    <t>22/11/2021</t>
  </si>
  <si>
    <t>30/06/2020</t>
  </si>
  <si>
    <t>BUY</t>
  </si>
  <si>
    <t>SELL</t>
  </si>
  <si>
    <t>USD</t>
  </si>
  <si>
    <t>STOCK PORTFOLIO TRACKER - Travel Industries</t>
  </si>
  <si>
    <t>Stock Lookup:</t>
  </si>
  <si>
    <t>ABNB</t>
  </si>
  <si>
    <t>Time Period (months):</t>
  </si>
  <si>
    <t>Actual</t>
  </si>
  <si>
    <t>Months</t>
  </si>
  <si>
    <t>Comparison</t>
  </si>
  <si>
    <t>Comparison:</t>
  </si>
  <si>
    <t>6 month Trailing Closing Prices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</si>
</sst>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4" formatCode="_(&quot;$&quot;* #,##0.00_);_(&quot;$&quot;* \(#,##0.00\);_(&quot;$&quot;* &quot;-&quot;??_);_(@_)"/>
    <numFmt numFmtId="164" formatCode="_([$$-409]* #,##0.00_);_([$$-409]* \(#,##0.00\);_([$$-409]* &quot;-&quot;??_);_(@_)"/>
    <numFmt numFmtId="165" formatCode="&quot;$&quot;#,##0.00"/>
  </numFmts>
  <fonts count="13" x14ac:knownFonts="1">
    <font>
      <sz val="11"/>
      <color theme="1"/>
      <name val="Aptos Narrow"/>
      <family val="2"/>
      <scheme val="minor"/>
    </font>
    <font>
      <sz val="11"/>
      <color theme="1"/>
      <name val="Aptos Narrow"/>
      <family val="2"/>
      <scheme val="minor"/>
    </font>
    <font>
      <b/>
      <sz val="11"/>
      <color theme="0"/>
      <name val="Aptos Narrow"/>
      <family val="2"/>
      <scheme val="minor"/>
    </font>
    <font>
      <sz val="11"/>
      <color theme="0" tint="-4.9989318521683403E-2"/>
      <name val="Aptos Narrow"/>
      <family val="2"/>
      <scheme val="minor"/>
    </font>
    <font>
      <sz val="11"/>
      <color theme="1"/>
      <name val="ADLaM Display"/>
    </font>
    <font>
      <b/>
      <sz val="11"/>
      <color theme="0" tint="-4.9989318521683403E-2"/>
      <name val="ADLaM Display"/>
    </font>
    <font>
      <b/>
      <sz val="11"/>
      <color theme="4" tint="-0.499984740745262"/>
      <name val="ADLaM Display"/>
    </font>
    <font>
      <b/>
      <sz val="11"/>
      <color theme="2" tint="-0.89999084444715716"/>
      <name val="ADLaM Display"/>
    </font>
    <font>
      <sz val="11"/>
      <color theme="8" tint="-0.499984740745262"/>
      <name val="Aptos Narrow"/>
      <family val="2"/>
      <scheme val="minor"/>
    </font>
    <font>
      <sz val="11"/>
      <color theme="3" tint="0.89999084444715716"/>
      <name val="Aptos Narrow"/>
      <family val="2"/>
      <scheme val="minor"/>
    </font>
    <font>
      <sz val="28"/>
      <color theme="3" tint="0.89999084444715716"/>
      <name val="ADLaM Display"/>
    </font>
    <font>
      <sz val="14"/>
      <color theme="3" tint="0.89999084444715716"/>
      <name val="ADLaM Display"/>
    </font>
    <font>
      <sz val="11"/>
      <color theme="4" tint="-0.499984740745262"/>
      <name val="ADLaM Display"/>
    </font>
  </fonts>
  <fills count="9">
    <fill>
      <patternFill patternType="none"/>
    </fill>
    <fill>
      <patternFill patternType="gray125"/>
    </fill>
    <fill>
      <patternFill patternType="solid">
        <fgColor theme="0"/>
        <bgColor theme="4" tint="0.79998168889431442"/>
      </patternFill>
    </fill>
    <fill>
      <patternFill patternType="solid">
        <fgColor theme="4" tint="-0.499984740745262"/>
        <bgColor indexed="64"/>
      </patternFill>
    </fill>
    <fill>
      <patternFill patternType="solid">
        <fgColor theme="8" tint="-0.499984740745262"/>
        <bgColor indexed="64"/>
      </patternFill>
    </fill>
    <fill>
      <patternFill patternType="solid">
        <fgColor rgb="FFFBF1A5"/>
        <bgColor indexed="64"/>
      </patternFill>
    </fill>
    <fill>
      <patternFill patternType="solid">
        <fgColor theme="3" tint="0.89999084444715716"/>
        <bgColor indexed="64"/>
      </patternFill>
    </fill>
    <fill>
      <patternFill patternType="solid">
        <fgColor theme="5" tint="0.39997558519241921"/>
        <bgColor indexed="64"/>
      </patternFill>
    </fill>
    <fill>
      <patternFill patternType="solid">
        <fgColor theme="0" tint="-4.9989318521683403E-2"/>
        <bgColor indexed="64"/>
      </patternFill>
    </fill>
  </fills>
  <borders count="18">
    <border>
      <left/>
      <right/>
      <top/>
      <bottom/>
      <diagonal/>
    </border>
    <border>
      <left/>
      <right/>
      <top style="thin">
        <color theme="4" tint="0.39997558519241921"/>
      </top>
      <bottom style="thin">
        <color theme="4" tint="0.39997558519241921"/>
      </bottom>
      <diagonal/>
    </border>
    <border>
      <left/>
      <right style="thin">
        <color theme="1" tint="4.9989318521683403E-2"/>
      </right>
      <top/>
      <bottom/>
      <diagonal/>
    </border>
    <border>
      <left/>
      <right/>
      <top/>
      <bottom style="thin">
        <color theme="1" tint="4.9989318521683403E-2"/>
      </bottom>
      <diagonal/>
    </border>
    <border>
      <left style="thin">
        <color theme="1" tint="4.9989318521683403E-2"/>
      </left>
      <right style="thin">
        <color theme="1" tint="4.9989318521683403E-2"/>
      </right>
      <top/>
      <bottom style="thin">
        <color theme="1" tint="4.9989318521683403E-2"/>
      </bottom>
      <diagonal/>
    </border>
    <border>
      <left style="thin">
        <color theme="1" tint="4.9989318521683403E-2"/>
      </left>
      <right style="thin">
        <color theme="1" tint="4.9989318521683403E-2"/>
      </right>
      <top/>
      <bottom/>
      <diagonal/>
    </border>
    <border>
      <left style="thin">
        <color theme="1" tint="4.9989318521683403E-2"/>
      </left>
      <right style="thin">
        <color theme="1" tint="4.9989318521683403E-2"/>
      </right>
      <top style="thin">
        <color theme="1" tint="4.9989318521683403E-2"/>
      </top>
      <bottom style="thin">
        <color theme="1" tint="4.9989318521683403E-2"/>
      </bottom>
      <diagonal/>
    </border>
    <border>
      <left/>
      <right style="thin">
        <color theme="1" tint="4.9989318521683403E-2"/>
      </right>
      <top style="thin">
        <color theme="1" tint="4.9989318521683403E-2"/>
      </top>
      <bottom style="thin">
        <color theme="1" tint="4.9989318521683403E-2"/>
      </bottom>
      <diagonal/>
    </border>
    <border>
      <left/>
      <right/>
      <top style="thin">
        <color theme="1" tint="4.9989318521683403E-2"/>
      </top>
      <bottom style="thin">
        <color theme="1" tint="4.9989318521683403E-2"/>
      </bottom>
      <diagonal/>
    </border>
    <border>
      <left style="thin">
        <color theme="1" tint="4.9989318521683403E-2"/>
      </left>
      <right/>
      <top style="thin">
        <color theme="1" tint="4.9989318521683403E-2"/>
      </top>
      <bottom style="thin">
        <color theme="1" tint="4.9989318521683403E-2"/>
      </bottom>
      <diagonal/>
    </border>
    <border>
      <left style="medium">
        <color theme="4" tint="-0.499984740745262"/>
      </left>
      <right/>
      <top style="medium">
        <color theme="4" tint="-0.499984740745262"/>
      </top>
      <bottom/>
      <diagonal/>
    </border>
    <border>
      <left/>
      <right/>
      <top style="medium">
        <color theme="4" tint="-0.499984740745262"/>
      </top>
      <bottom/>
      <diagonal/>
    </border>
    <border>
      <left/>
      <right style="medium">
        <color theme="4" tint="-0.499984740745262"/>
      </right>
      <top style="medium">
        <color theme="4" tint="-0.499984740745262"/>
      </top>
      <bottom/>
      <diagonal/>
    </border>
    <border>
      <left style="medium">
        <color theme="4" tint="-0.499984740745262"/>
      </left>
      <right/>
      <top/>
      <bottom/>
      <diagonal/>
    </border>
    <border>
      <left/>
      <right style="medium">
        <color theme="4" tint="-0.499984740745262"/>
      </right>
      <top/>
      <bottom/>
      <diagonal/>
    </border>
    <border>
      <left style="medium">
        <color theme="4" tint="-0.499984740745262"/>
      </left>
      <right/>
      <top/>
      <bottom style="medium">
        <color theme="4" tint="-0.499984740745262"/>
      </bottom>
      <diagonal/>
    </border>
    <border>
      <left/>
      <right/>
      <top/>
      <bottom style="medium">
        <color theme="4" tint="-0.499984740745262"/>
      </bottom>
      <diagonal/>
    </border>
    <border>
      <left/>
      <right style="medium">
        <color theme="4" tint="-0.499984740745262"/>
      </right>
      <top/>
      <bottom style="medium">
        <color theme="4" tint="-0.499984740745262"/>
      </bottom>
      <diagonal/>
    </border>
  </borders>
  <cellStyleXfs count="3">
    <xf numFmtId="0" fontId="0" fillId="0" borderId="0"/>
    <xf numFmtId="44" fontId="1" fillId="0" borderId="0" applyFont="0" applyFill="0" applyBorder="0" applyAlignment="0" applyProtection="0"/>
    <xf numFmtId="9" fontId="1" fillId="0" borderId="0" applyFont="0" applyFill="0" applyBorder="0" applyAlignment="0" applyProtection="0"/>
  </cellStyleXfs>
  <cellXfs count="48">
    <xf numFmtId="0" fontId="0" fillId="0" borderId="0" xfId="0"/>
    <xf numFmtId="14" fontId="0" fillId="0" borderId="0" xfId="0" applyNumberFormat="1"/>
    <xf numFmtId="164" fontId="0" fillId="0" borderId="0" xfId="0" applyNumberFormat="1"/>
    <xf numFmtId="44" fontId="0" fillId="0" borderId="0" xfId="1" applyFont="1"/>
    <xf numFmtId="0" fontId="0" fillId="2" borderId="1" xfId="0" applyFill="1" applyBorder="1"/>
    <xf numFmtId="165" fontId="0" fillId="0" borderId="0" xfId="0" applyNumberFormat="1"/>
    <xf numFmtId="0" fontId="2" fillId="4" borderId="0" xfId="0" applyFont="1" applyFill="1"/>
    <xf numFmtId="0" fontId="0" fillId="4" borderId="0" xfId="0" applyFill="1"/>
    <xf numFmtId="0" fontId="2" fillId="4" borderId="0" xfId="0" applyFont="1" applyFill="1" applyAlignment="1">
      <alignment horizontal="center"/>
    </xf>
    <xf numFmtId="0" fontId="0" fillId="0" borderId="2" xfId="0" applyBorder="1"/>
    <xf numFmtId="0" fontId="0" fillId="0" borderId="5" xfId="0" applyBorder="1"/>
    <xf numFmtId="0" fontId="7" fillId="5" borderId="4" xfId="0" applyFont="1" applyFill="1" applyBorder="1" applyAlignment="1">
      <alignment horizontal="center"/>
    </xf>
    <xf numFmtId="0" fontId="7" fillId="5" borderId="6" xfId="0" applyFont="1" applyFill="1" applyBorder="1" applyAlignment="1">
      <alignment horizontal="center"/>
    </xf>
    <xf numFmtId="0" fontId="7" fillId="0" borderId="3" xfId="0" applyFont="1" applyBorder="1" applyAlignment="1">
      <alignment horizontal="center"/>
    </xf>
    <xf numFmtId="0" fontId="0" fillId="5" borderId="7" xfId="0" applyFill="1" applyBorder="1"/>
    <xf numFmtId="0" fontId="0" fillId="5" borderId="8" xfId="0" applyFill="1" applyBorder="1"/>
    <xf numFmtId="0" fontId="7" fillId="0" borderId="0" xfId="0" applyFont="1" applyAlignment="1">
      <alignment horizontal="left" indent="11"/>
    </xf>
    <xf numFmtId="0" fontId="0" fillId="7" borderId="0" xfId="0" applyFill="1"/>
    <xf numFmtId="0" fontId="0" fillId="8" borderId="0" xfId="0" applyFill="1"/>
    <xf numFmtId="0" fontId="3" fillId="8" borderId="0" xfId="0" applyFont="1" applyFill="1"/>
    <xf numFmtId="0" fontId="8" fillId="4" borderId="0" xfId="0" applyFont="1" applyFill="1"/>
    <xf numFmtId="0" fontId="4" fillId="5" borderId="9" xfId="0" applyFont="1" applyFill="1" applyBorder="1"/>
    <xf numFmtId="0" fontId="0" fillId="3" borderId="0" xfId="0" applyFill="1"/>
    <xf numFmtId="165" fontId="11" fillId="3" borderId="0" xfId="0" applyNumberFormat="1" applyFont="1" applyFill="1" applyAlignment="1">
      <alignment horizontal="right" indent="1"/>
    </xf>
    <xf numFmtId="165" fontId="11" fillId="3" borderId="0" xfId="0" applyNumberFormat="1" applyFont="1" applyFill="1" applyAlignment="1">
      <alignment horizontal="right"/>
    </xf>
    <xf numFmtId="165" fontId="11" fillId="3" borderId="0" xfId="0" applyNumberFormat="1" applyFont="1" applyFill="1"/>
    <xf numFmtId="0" fontId="5" fillId="3" borderId="0" xfId="0" applyFont="1" applyFill="1"/>
    <xf numFmtId="0" fontId="12" fillId="0" borderId="0" xfId="0" applyFont="1"/>
    <xf numFmtId="165" fontId="12" fillId="0" borderId="0" xfId="0" applyNumberFormat="1" applyFont="1"/>
    <xf numFmtId="10" fontId="12" fillId="0" borderId="0" xfId="2" applyNumberFormat="1" applyFont="1" applyBorder="1" applyAlignment="1">
      <alignment horizontal="center"/>
    </xf>
    <xf numFmtId="165" fontId="12" fillId="0" borderId="0" xfId="1" applyNumberFormat="1" applyFont="1" applyBorder="1"/>
    <xf numFmtId="165" fontId="12" fillId="0" borderId="0" xfId="0" applyNumberFormat="1" applyFont="1" applyAlignment="1">
      <alignment horizontal="center"/>
    </xf>
    <xf numFmtId="0" fontId="9" fillId="0" borderId="0" xfId="0" applyFont="1"/>
    <xf numFmtId="0" fontId="0" fillId="6" borderId="0" xfId="0" applyFill="1"/>
    <xf numFmtId="0" fontId="6" fillId="6" borderId="0" xfId="0" applyFont="1" applyFill="1" applyAlignment="1">
      <alignment horizontal="left" indent="16"/>
    </xf>
    <xf numFmtId="0" fontId="0" fillId="3" borderId="10" xfId="0" applyFill="1" applyBorder="1"/>
    <xf numFmtId="0" fontId="0" fillId="3" borderId="11" xfId="0" applyFill="1" applyBorder="1"/>
    <xf numFmtId="0" fontId="0" fillId="3" borderId="12" xfId="0" applyFill="1" applyBorder="1"/>
    <xf numFmtId="0" fontId="0" fillId="3" borderId="13" xfId="0" applyFill="1" applyBorder="1"/>
    <xf numFmtId="0" fontId="0" fillId="3" borderId="14" xfId="0" applyFill="1" applyBorder="1"/>
    <xf numFmtId="0" fontId="10" fillId="3" borderId="13" xfId="0" applyFont="1" applyFill="1" applyBorder="1" applyAlignment="1">
      <alignment horizontal="left" indent="11"/>
    </xf>
    <xf numFmtId="0" fontId="0" fillId="0" borderId="13" xfId="0" applyBorder="1"/>
    <xf numFmtId="0" fontId="0" fillId="0" borderId="14" xfId="0" applyBorder="1"/>
    <xf numFmtId="0" fontId="12" fillId="0" borderId="13" xfId="0" applyFont="1" applyBorder="1"/>
    <xf numFmtId="0" fontId="0" fillId="0" borderId="16" xfId="0" applyBorder="1"/>
    <xf numFmtId="0" fontId="0" fillId="0" borderId="17" xfId="0" applyBorder="1"/>
    <xf numFmtId="0" fontId="0" fillId="3" borderId="15" xfId="0" applyFill="1" applyBorder="1"/>
    <xf numFmtId="0" fontId="0" fillId="3" borderId="16" xfId="0" applyFill="1" applyBorder="1"/>
  </cellXfs>
  <cellStyles count="3">
    <cellStyle name="Currency" xfId="1" builtinId="4"/>
    <cellStyle name="Normal" xfId="0" builtinId="0"/>
    <cellStyle name="Percent" xfId="2" builtinId="5"/>
  </cellStyles>
  <dxfs count="3">
    <dxf>
      <numFmt numFmtId="164" formatCode="_([$$-409]* #,##0.00_);_([$$-409]* \(#,##0.00\);_([$$-409]* &quot;-&quot;??_);_(@_)"/>
    </dxf>
    <dxf>
      <numFmt numFmtId="164" formatCode="_([$$-409]* #,##0.00_);_([$$-409]* \(#,##0.00\);_([$$-409]* &quot;-&quot;??_);_(@_)"/>
    </dxf>
    <dxf>
      <numFmt numFmtId="0" formatCode="General"/>
    </dxf>
  </dxfs>
  <tableStyles count="0" defaultTableStyle="TableStyleMedium2" defaultPivotStyle="PivotStyleLight16"/>
  <colors>
    <mruColors>
      <color rgb="FFFBF1A5"/>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 Target="richData/rdrichvalue.xml"/><Relationship Id="rId13" Type="http://schemas.microsoft.com/office/2017/06/relationships/rdSupportingPropertyBag" Target="richData/rdsupportingpropertybag.xml"/><Relationship Id="rId3" Type="http://schemas.openxmlformats.org/officeDocument/2006/relationships/worksheet" Target="worksheets/sheet3.xml"/><Relationship Id="rId7" Type="http://schemas.openxmlformats.org/officeDocument/2006/relationships/sheetMetadata" Target="metadata.xml"/><Relationship Id="rId12" Type="http://schemas.microsoft.com/office/2017/06/relationships/rdSupportingPropertyBagStructure" Target="richData/rdsupportingpropertybagstructure.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sharedStrings" Target="sharedStrings.xml"/><Relationship Id="rId11" Type="http://schemas.microsoft.com/office/2017/06/relationships/richStyles" Target="richData/richStyles.xml"/><Relationship Id="rId5" Type="http://schemas.openxmlformats.org/officeDocument/2006/relationships/styles" Target="styles.xml"/><Relationship Id="rId15" Type="http://schemas.microsoft.com/office/2017/10/relationships/person" Target="persons/person.xml"/><Relationship Id="rId10" Type="http://schemas.microsoft.com/office/2017/06/relationships/rdArray" Target="richData/rdarray.xml"/><Relationship Id="rId4" Type="http://schemas.openxmlformats.org/officeDocument/2006/relationships/theme" Target="theme/theme1.xml"/><Relationship Id="rId9" Type="http://schemas.microsoft.com/office/2017/06/relationships/rdRichValueStructure" Target="richData/rdrichvaluestructure.xml"/><Relationship Id="rId14" Type="http://schemas.microsoft.com/office/2017/06/relationships/rdRichValueTypes" Target="richData/rdRichValueTyp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lineChart>
        <c:grouping val="standard"/>
        <c:varyColors val="0"/>
        <c:ser>
          <c:idx val="0"/>
          <c:order val="0"/>
          <c:tx>
            <c:strRef>
              <c:f>Charting!$C$7</c:f>
              <c:strCache>
                <c:ptCount val="1"/>
                <c:pt idx="0">
                  <c:v>Close</c:v>
                </c:pt>
              </c:strCache>
            </c:strRef>
          </c:tx>
          <c:spPr>
            <a:ln w="28575" cap="rnd">
              <a:solidFill>
                <a:schemeClr val="accent1"/>
              </a:solidFill>
              <a:round/>
            </a:ln>
            <a:effectLst/>
          </c:spPr>
          <c:marker>
            <c:symbol val="none"/>
          </c:marker>
          <c:cat>
            <c:numRef>
              <c:f>Charting!$B$8:$B$68</c:f>
              <c:numCache>
                <c:formatCode>m/d/yyyy</c:formatCode>
                <c:ptCount val="61"/>
                <c:pt idx="0">
                  <c:v>45600</c:v>
                </c:pt>
                <c:pt idx="1">
                  <c:v>45601</c:v>
                </c:pt>
                <c:pt idx="2">
                  <c:v>45602</c:v>
                </c:pt>
                <c:pt idx="3">
                  <c:v>45603</c:v>
                </c:pt>
                <c:pt idx="4">
                  <c:v>45604</c:v>
                </c:pt>
                <c:pt idx="5">
                  <c:v>45607</c:v>
                </c:pt>
                <c:pt idx="6">
                  <c:v>45608</c:v>
                </c:pt>
                <c:pt idx="7">
                  <c:v>45609</c:v>
                </c:pt>
                <c:pt idx="8">
                  <c:v>45610</c:v>
                </c:pt>
                <c:pt idx="9">
                  <c:v>45611</c:v>
                </c:pt>
                <c:pt idx="10">
                  <c:v>45614</c:v>
                </c:pt>
                <c:pt idx="11">
                  <c:v>45615</c:v>
                </c:pt>
                <c:pt idx="12">
                  <c:v>45616</c:v>
                </c:pt>
                <c:pt idx="13">
                  <c:v>45617</c:v>
                </c:pt>
                <c:pt idx="14">
                  <c:v>45618</c:v>
                </c:pt>
                <c:pt idx="15">
                  <c:v>45621</c:v>
                </c:pt>
                <c:pt idx="16">
                  <c:v>45622</c:v>
                </c:pt>
                <c:pt idx="17">
                  <c:v>45623</c:v>
                </c:pt>
                <c:pt idx="18">
                  <c:v>45625</c:v>
                </c:pt>
                <c:pt idx="19">
                  <c:v>45628</c:v>
                </c:pt>
                <c:pt idx="20">
                  <c:v>45629</c:v>
                </c:pt>
                <c:pt idx="21">
                  <c:v>45630</c:v>
                </c:pt>
                <c:pt idx="22">
                  <c:v>45631</c:v>
                </c:pt>
                <c:pt idx="23">
                  <c:v>45632</c:v>
                </c:pt>
                <c:pt idx="24">
                  <c:v>45635</c:v>
                </c:pt>
                <c:pt idx="25">
                  <c:v>45636</c:v>
                </c:pt>
                <c:pt idx="26">
                  <c:v>45637</c:v>
                </c:pt>
                <c:pt idx="27">
                  <c:v>45638</c:v>
                </c:pt>
                <c:pt idx="28">
                  <c:v>45639</c:v>
                </c:pt>
                <c:pt idx="29">
                  <c:v>45642</c:v>
                </c:pt>
                <c:pt idx="30">
                  <c:v>45643</c:v>
                </c:pt>
                <c:pt idx="31">
                  <c:v>45644</c:v>
                </c:pt>
                <c:pt idx="32">
                  <c:v>45645</c:v>
                </c:pt>
                <c:pt idx="33">
                  <c:v>45646</c:v>
                </c:pt>
                <c:pt idx="34">
                  <c:v>45649</c:v>
                </c:pt>
                <c:pt idx="35">
                  <c:v>45650</c:v>
                </c:pt>
                <c:pt idx="36">
                  <c:v>45652</c:v>
                </c:pt>
                <c:pt idx="37">
                  <c:v>45653</c:v>
                </c:pt>
                <c:pt idx="38">
                  <c:v>45656</c:v>
                </c:pt>
                <c:pt idx="39">
                  <c:v>45657</c:v>
                </c:pt>
                <c:pt idx="40">
                  <c:v>45659</c:v>
                </c:pt>
                <c:pt idx="41">
                  <c:v>45660</c:v>
                </c:pt>
                <c:pt idx="42">
                  <c:v>45663</c:v>
                </c:pt>
                <c:pt idx="43">
                  <c:v>45664</c:v>
                </c:pt>
                <c:pt idx="44">
                  <c:v>45665</c:v>
                </c:pt>
                <c:pt idx="45">
                  <c:v>45667</c:v>
                </c:pt>
                <c:pt idx="46">
                  <c:v>45670</c:v>
                </c:pt>
                <c:pt idx="47">
                  <c:v>45671</c:v>
                </c:pt>
                <c:pt idx="48">
                  <c:v>45672</c:v>
                </c:pt>
                <c:pt idx="49">
                  <c:v>45673</c:v>
                </c:pt>
                <c:pt idx="50">
                  <c:v>45674</c:v>
                </c:pt>
                <c:pt idx="51">
                  <c:v>45678</c:v>
                </c:pt>
                <c:pt idx="52">
                  <c:v>45679</c:v>
                </c:pt>
                <c:pt idx="53">
                  <c:v>45680</c:v>
                </c:pt>
                <c:pt idx="54">
                  <c:v>45681</c:v>
                </c:pt>
                <c:pt idx="55">
                  <c:v>45684</c:v>
                </c:pt>
                <c:pt idx="56">
                  <c:v>45685</c:v>
                </c:pt>
                <c:pt idx="57">
                  <c:v>45686</c:v>
                </c:pt>
                <c:pt idx="58">
                  <c:v>45687</c:v>
                </c:pt>
                <c:pt idx="59">
                  <c:v>45688</c:v>
                </c:pt>
                <c:pt idx="60">
                  <c:v>45691</c:v>
                </c:pt>
              </c:numCache>
            </c:numRef>
          </c:cat>
          <c:val>
            <c:numRef>
              <c:f>Charting!$C$8:$C$68</c:f>
              <c:numCache>
                <c:formatCode>_([$$-409]* #,##0.00_);_([$$-409]* \(#,##0.00\);_([$$-409]* "-"??_);_(@_)</c:formatCode>
                <c:ptCount val="61"/>
                <c:pt idx="0">
                  <c:v>136.87</c:v>
                </c:pt>
                <c:pt idx="1">
                  <c:v>137.82</c:v>
                </c:pt>
                <c:pt idx="2">
                  <c:v>140.91</c:v>
                </c:pt>
                <c:pt idx="3">
                  <c:v>147.37</c:v>
                </c:pt>
                <c:pt idx="4">
                  <c:v>134.61000000000001</c:v>
                </c:pt>
                <c:pt idx="5">
                  <c:v>137.4</c:v>
                </c:pt>
                <c:pt idx="6">
                  <c:v>133.19999999999999</c:v>
                </c:pt>
                <c:pt idx="7">
                  <c:v>132.76</c:v>
                </c:pt>
                <c:pt idx="8">
                  <c:v>134.56</c:v>
                </c:pt>
                <c:pt idx="9">
                  <c:v>132.5</c:v>
                </c:pt>
                <c:pt idx="10">
                  <c:v>132.19</c:v>
                </c:pt>
                <c:pt idx="11">
                  <c:v>131.44</c:v>
                </c:pt>
                <c:pt idx="12">
                  <c:v>135.25</c:v>
                </c:pt>
                <c:pt idx="13">
                  <c:v>133.26</c:v>
                </c:pt>
                <c:pt idx="14">
                  <c:v>137.34</c:v>
                </c:pt>
                <c:pt idx="15">
                  <c:v>140.93</c:v>
                </c:pt>
                <c:pt idx="16">
                  <c:v>139.66999999999999</c:v>
                </c:pt>
                <c:pt idx="17">
                  <c:v>138.28</c:v>
                </c:pt>
                <c:pt idx="18">
                  <c:v>136.11000000000001</c:v>
                </c:pt>
                <c:pt idx="19">
                  <c:v>137.49</c:v>
                </c:pt>
                <c:pt idx="20">
                  <c:v>137.46</c:v>
                </c:pt>
                <c:pt idx="21">
                  <c:v>139.07</c:v>
                </c:pt>
                <c:pt idx="22">
                  <c:v>136.32</c:v>
                </c:pt>
                <c:pt idx="23">
                  <c:v>136.91999999999999</c:v>
                </c:pt>
                <c:pt idx="24">
                  <c:v>137.27000000000001</c:v>
                </c:pt>
                <c:pt idx="25">
                  <c:v>138.30000000000001</c:v>
                </c:pt>
                <c:pt idx="26">
                  <c:v>138.84</c:v>
                </c:pt>
                <c:pt idx="27">
                  <c:v>137.47</c:v>
                </c:pt>
                <c:pt idx="28">
                  <c:v>130.94999999999999</c:v>
                </c:pt>
                <c:pt idx="29">
                  <c:v>132.19999999999999</c:v>
                </c:pt>
                <c:pt idx="30">
                  <c:v>132.24</c:v>
                </c:pt>
                <c:pt idx="31">
                  <c:v>127.54</c:v>
                </c:pt>
                <c:pt idx="32">
                  <c:v>129.35</c:v>
                </c:pt>
                <c:pt idx="33">
                  <c:v>134.21</c:v>
                </c:pt>
                <c:pt idx="34">
                  <c:v>134.52000000000001</c:v>
                </c:pt>
                <c:pt idx="35">
                  <c:v>134.99</c:v>
                </c:pt>
                <c:pt idx="36">
                  <c:v>135.32</c:v>
                </c:pt>
                <c:pt idx="37">
                  <c:v>133.38499999999999</c:v>
                </c:pt>
                <c:pt idx="38">
                  <c:v>131.81</c:v>
                </c:pt>
                <c:pt idx="39">
                  <c:v>131.41</c:v>
                </c:pt>
                <c:pt idx="40">
                  <c:v>131.47999999999999</c:v>
                </c:pt>
                <c:pt idx="41">
                  <c:v>135.71</c:v>
                </c:pt>
                <c:pt idx="42">
                  <c:v>135.19999999999999</c:v>
                </c:pt>
                <c:pt idx="43">
                  <c:v>131.29</c:v>
                </c:pt>
                <c:pt idx="44">
                  <c:v>130.80000000000001</c:v>
                </c:pt>
                <c:pt idx="45">
                  <c:v>129.63</c:v>
                </c:pt>
                <c:pt idx="46">
                  <c:v>128.85</c:v>
                </c:pt>
                <c:pt idx="47">
                  <c:v>127.6</c:v>
                </c:pt>
                <c:pt idx="48">
                  <c:v>132.52000000000001</c:v>
                </c:pt>
                <c:pt idx="49">
                  <c:v>132.16</c:v>
                </c:pt>
                <c:pt idx="50">
                  <c:v>135.12</c:v>
                </c:pt>
                <c:pt idx="51">
                  <c:v>133.07</c:v>
                </c:pt>
                <c:pt idx="52">
                  <c:v>132.5</c:v>
                </c:pt>
                <c:pt idx="53">
                  <c:v>133.24</c:v>
                </c:pt>
                <c:pt idx="54">
                  <c:v>127.09</c:v>
                </c:pt>
                <c:pt idx="55">
                  <c:v>128.96</c:v>
                </c:pt>
                <c:pt idx="56">
                  <c:v>131.05000000000001</c:v>
                </c:pt>
                <c:pt idx="57">
                  <c:v>132.58000000000001</c:v>
                </c:pt>
                <c:pt idx="58">
                  <c:v>131.79</c:v>
                </c:pt>
                <c:pt idx="59">
                  <c:v>131.16999999999999</c:v>
                </c:pt>
                <c:pt idx="60">
                  <c:v>129.78</c:v>
                </c:pt>
              </c:numCache>
            </c:numRef>
          </c:val>
          <c:smooth val="0"/>
          <c:extLst>
            <c:ext xmlns:c16="http://schemas.microsoft.com/office/drawing/2014/chart" uri="{C3380CC4-5D6E-409C-BE32-E72D297353CC}">
              <c16:uniqueId val="{00000000-BB65-421E-B504-262D05A073C9}"/>
            </c:ext>
          </c:extLst>
        </c:ser>
        <c:dLbls>
          <c:showLegendKey val="0"/>
          <c:showVal val="0"/>
          <c:showCatName val="0"/>
          <c:showSerName val="0"/>
          <c:showPercent val="0"/>
          <c:showBubbleSize val="0"/>
        </c:dLbls>
        <c:smooth val="0"/>
        <c:axId val="697811528"/>
        <c:axId val="697811168"/>
      </c:lineChart>
      <c:dateAx>
        <c:axId val="697811528"/>
        <c:scaling>
          <c:orientation val="minMax"/>
        </c:scaling>
        <c:delete val="0"/>
        <c:axPos val="b"/>
        <c:numFmt formatCode="m/d/yy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97811168"/>
        <c:crosses val="autoZero"/>
        <c:auto val="1"/>
        <c:lblOffset val="100"/>
        <c:baseTimeUnit val="days"/>
      </c:dateAx>
      <c:valAx>
        <c:axId val="697811168"/>
        <c:scaling>
          <c:orientation val="minMax"/>
        </c:scaling>
        <c:delete val="0"/>
        <c:axPos val="l"/>
        <c:majorGridlines>
          <c:spPr>
            <a:ln w="9525" cap="flat" cmpd="sng" algn="ctr">
              <a:solidFill>
                <a:schemeClr val="tx1">
                  <a:lumMod val="15000"/>
                  <a:lumOff val="85000"/>
                </a:schemeClr>
              </a:solidFill>
              <a:round/>
            </a:ln>
            <a:effectLst/>
          </c:spPr>
        </c:majorGridlines>
        <c:numFmt formatCode="_([$$-409]* #,##0.00_);_([$$-409]* \(#,##0.00\);_([$$-409]*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9781152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Charting!$D$4</c:f>
              <c:strCache>
                <c:ptCount val="1"/>
                <c:pt idx="0">
                  <c:v>ABNB</c:v>
                </c:pt>
              </c:strCache>
            </c:strRef>
          </c:tx>
          <c:spPr>
            <a:ln w="28575" cap="rnd">
              <a:solidFill>
                <a:schemeClr val="accent1"/>
              </a:solidFill>
              <a:round/>
            </a:ln>
            <a:effectLst/>
          </c:spPr>
          <c:marker>
            <c:symbol val="none"/>
          </c:marker>
          <c:cat>
            <c:numRef>
              <c:f>Charting!$B$8:$B$68</c:f>
              <c:numCache>
                <c:formatCode>m/d/yyyy</c:formatCode>
                <c:ptCount val="61"/>
                <c:pt idx="0">
                  <c:v>45600</c:v>
                </c:pt>
                <c:pt idx="1">
                  <c:v>45601</c:v>
                </c:pt>
                <c:pt idx="2">
                  <c:v>45602</c:v>
                </c:pt>
                <c:pt idx="3">
                  <c:v>45603</c:v>
                </c:pt>
                <c:pt idx="4">
                  <c:v>45604</c:v>
                </c:pt>
                <c:pt idx="5">
                  <c:v>45607</c:v>
                </c:pt>
                <c:pt idx="6">
                  <c:v>45608</c:v>
                </c:pt>
                <c:pt idx="7">
                  <c:v>45609</c:v>
                </c:pt>
                <c:pt idx="8">
                  <c:v>45610</c:v>
                </c:pt>
                <c:pt idx="9">
                  <c:v>45611</c:v>
                </c:pt>
                <c:pt idx="10">
                  <c:v>45614</c:v>
                </c:pt>
                <c:pt idx="11">
                  <c:v>45615</c:v>
                </c:pt>
                <c:pt idx="12">
                  <c:v>45616</c:v>
                </c:pt>
                <c:pt idx="13">
                  <c:v>45617</c:v>
                </c:pt>
                <c:pt idx="14">
                  <c:v>45618</c:v>
                </c:pt>
                <c:pt idx="15">
                  <c:v>45621</c:v>
                </c:pt>
                <c:pt idx="16">
                  <c:v>45622</c:v>
                </c:pt>
                <c:pt idx="17">
                  <c:v>45623</c:v>
                </c:pt>
                <c:pt idx="18">
                  <c:v>45625</c:v>
                </c:pt>
                <c:pt idx="19">
                  <c:v>45628</c:v>
                </c:pt>
                <c:pt idx="20">
                  <c:v>45629</c:v>
                </c:pt>
                <c:pt idx="21">
                  <c:v>45630</c:v>
                </c:pt>
                <c:pt idx="22">
                  <c:v>45631</c:v>
                </c:pt>
                <c:pt idx="23">
                  <c:v>45632</c:v>
                </c:pt>
                <c:pt idx="24">
                  <c:v>45635</c:v>
                </c:pt>
                <c:pt idx="25">
                  <c:v>45636</c:v>
                </c:pt>
                <c:pt idx="26">
                  <c:v>45637</c:v>
                </c:pt>
                <c:pt idx="27">
                  <c:v>45638</c:v>
                </c:pt>
                <c:pt idx="28">
                  <c:v>45639</c:v>
                </c:pt>
                <c:pt idx="29">
                  <c:v>45642</c:v>
                </c:pt>
                <c:pt idx="30">
                  <c:v>45643</c:v>
                </c:pt>
                <c:pt idx="31">
                  <c:v>45644</c:v>
                </c:pt>
                <c:pt idx="32">
                  <c:v>45645</c:v>
                </c:pt>
                <c:pt idx="33">
                  <c:v>45646</c:v>
                </c:pt>
                <c:pt idx="34">
                  <c:v>45649</c:v>
                </c:pt>
                <c:pt idx="35">
                  <c:v>45650</c:v>
                </c:pt>
                <c:pt idx="36">
                  <c:v>45652</c:v>
                </c:pt>
                <c:pt idx="37">
                  <c:v>45653</c:v>
                </c:pt>
                <c:pt idx="38">
                  <c:v>45656</c:v>
                </c:pt>
                <c:pt idx="39">
                  <c:v>45657</c:v>
                </c:pt>
                <c:pt idx="40">
                  <c:v>45659</c:v>
                </c:pt>
                <c:pt idx="41">
                  <c:v>45660</c:v>
                </c:pt>
                <c:pt idx="42">
                  <c:v>45663</c:v>
                </c:pt>
                <c:pt idx="43">
                  <c:v>45664</c:v>
                </c:pt>
                <c:pt idx="44">
                  <c:v>45665</c:v>
                </c:pt>
                <c:pt idx="45">
                  <c:v>45667</c:v>
                </c:pt>
                <c:pt idx="46">
                  <c:v>45670</c:v>
                </c:pt>
                <c:pt idx="47">
                  <c:v>45671</c:v>
                </c:pt>
                <c:pt idx="48">
                  <c:v>45672</c:v>
                </c:pt>
                <c:pt idx="49">
                  <c:v>45673</c:v>
                </c:pt>
                <c:pt idx="50">
                  <c:v>45674</c:v>
                </c:pt>
                <c:pt idx="51">
                  <c:v>45678</c:v>
                </c:pt>
                <c:pt idx="52">
                  <c:v>45679</c:v>
                </c:pt>
                <c:pt idx="53">
                  <c:v>45680</c:v>
                </c:pt>
                <c:pt idx="54">
                  <c:v>45681</c:v>
                </c:pt>
                <c:pt idx="55">
                  <c:v>45684</c:v>
                </c:pt>
                <c:pt idx="56">
                  <c:v>45685</c:v>
                </c:pt>
                <c:pt idx="57">
                  <c:v>45686</c:v>
                </c:pt>
                <c:pt idx="58">
                  <c:v>45687</c:v>
                </c:pt>
                <c:pt idx="59">
                  <c:v>45688</c:v>
                </c:pt>
                <c:pt idx="60">
                  <c:v>45691</c:v>
                </c:pt>
              </c:numCache>
            </c:numRef>
          </c:cat>
          <c:val>
            <c:numRef>
              <c:f>Charting!$C$8:$C$68</c:f>
              <c:numCache>
                <c:formatCode>_([$$-409]* #,##0.00_);_([$$-409]* \(#,##0.00\);_([$$-409]* "-"??_);_(@_)</c:formatCode>
                <c:ptCount val="61"/>
                <c:pt idx="0">
                  <c:v>136.87</c:v>
                </c:pt>
                <c:pt idx="1">
                  <c:v>137.82</c:v>
                </c:pt>
                <c:pt idx="2">
                  <c:v>140.91</c:v>
                </c:pt>
                <c:pt idx="3">
                  <c:v>147.37</c:v>
                </c:pt>
                <c:pt idx="4">
                  <c:v>134.61000000000001</c:v>
                </c:pt>
                <c:pt idx="5">
                  <c:v>137.4</c:v>
                </c:pt>
                <c:pt idx="6">
                  <c:v>133.19999999999999</c:v>
                </c:pt>
                <c:pt idx="7">
                  <c:v>132.76</c:v>
                </c:pt>
                <c:pt idx="8">
                  <c:v>134.56</c:v>
                </c:pt>
                <c:pt idx="9">
                  <c:v>132.5</c:v>
                </c:pt>
                <c:pt idx="10">
                  <c:v>132.19</c:v>
                </c:pt>
                <c:pt idx="11">
                  <c:v>131.44</c:v>
                </c:pt>
                <c:pt idx="12">
                  <c:v>135.25</c:v>
                </c:pt>
                <c:pt idx="13">
                  <c:v>133.26</c:v>
                </c:pt>
                <c:pt idx="14">
                  <c:v>137.34</c:v>
                </c:pt>
                <c:pt idx="15">
                  <c:v>140.93</c:v>
                </c:pt>
                <c:pt idx="16">
                  <c:v>139.66999999999999</c:v>
                </c:pt>
                <c:pt idx="17">
                  <c:v>138.28</c:v>
                </c:pt>
                <c:pt idx="18">
                  <c:v>136.11000000000001</c:v>
                </c:pt>
                <c:pt idx="19">
                  <c:v>137.49</c:v>
                </c:pt>
                <c:pt idx="20">
                  <c:v>137.46</c:v>
                </c:pt>
                <c:pt idx="21">
                  <c:v>139.07</c:v>
                </c:pt>
                <c:pt idx="22">
                  <c:v>136.32</c:v>
                </c:pt>
                <c:pt idx="23">
                  <c:v>136.91999999999999</c:v>
                </c:pt>
                <c:pt idx="24">
                  <c:v>137.27000000000001</c:v>
                </c:pt>
                <c:pt idx="25">
                  <c:v>138.30000000000001</c:v>
                </c:pt>
                <c:pt idx="26">
                  <c:v>138.84</c:v>
                </c:pt>
                <c:pt idx="27">
                  <c:v>137.47</c:v>
                </c:pt>
                <c:pt idx="28">
                  <c:v>130.94999999999999</c:v>
                </c:pt>
                <c:pt idx="29">
                  <c:v>132.19999999999999</c:v>
                </c:pt>
                <c:pt idx="30">
                  <c:v>132.24</c:v>
                </c:pt>
                <c:pt idx="31">
                  <c:v>127.54</c:v>
                </c:pt>
                <c:pt idx="32">
                  <c:v>129.35</c:v>
                </c:pt>
                <c:pt idx="33">
                  <c:v>134.21</c:v>
                </c:pt>
                <c:pt idx="34">
                  <c:v>134.52000000000001</c:v>
                </c:pt>
                <c:pt idx="35">
                  <c:v>134.99</c:v>
                </c:pt>
                <c:pt idx="36">
                  <c:v>135.32</c:v>
                </c:pt>
                <c:pt idx="37">
                  <c:v>133.38499999999999</c:v>
                </c:pt>
                <c:pt idx="38">
                  <c:v>131.81</c:v>
                </c:pt>
                <c:pt idx="39">
                  <c:v>131.41</c:v>
                </c:pt>
                <c:pt idx="40">
                  <c:v>131.47999999999999</c:v>
                </c:pt>
                <c:pt idx="41">
                  <c:v>135.71</c:v>
                </c:pt>
                <c:pt idx="42">
                  <c:v>135.19999999999999</c:v>
                </c:pt>
                <c:pt idx="43">
                  <c:v>131.29</c:v>
                </c:pt>
                <c:pt idx="44">
                  <c:v>130.80000000000001</c:v>
                </c:pt>
                <c:pt idx="45">
                  <c:v>129.63</c:v>
                </c:pt>
                <c:pt idx="46">
                  <c:v>128.85</c:v>
                </c:pt>
                <c:pt idx="47">
                  <c:v>127.6</c:v>
                </c:pt>
                <c:pt idx="48">
                  <c:v>132.52000000000001</c:v>
                </c:pt>
                <c:pt idx="49">
                  <c:v>132.16</c:v>
                </c:pt>
                <c:pt idx="50">
                  <c:v>135.12</c:v>
                </c:pt>
                <c:pt idx="51">
                  <c:v>133.07</c:v>
                </c:pt>
                <c:pt idx="52">
                  <c:v>132.5</c:v>
                </c:pt>
                <c:pt idx="53">
                  <c:v>133.24</c:v>
                </c:pt>
                <c:pt idx="54">
                  <c:v>127.09</c:v>
                </c:pt>
                <c:pt idx="55">
                  <c:v>128.96</c:v>
                </c:pt>
                <c:pt idx="56">
                  <c:v>131.05000000000001</c:v>
                </c:pt>
                <c:pt idx="57">
                  <c:v>132.58000000000001</c:v>
                </c:pt>
                <c:pt idx="58">
                  <c:v>131.79</c:v>
                </c:pt>
                <c:pt idx="59">
                  <c:v>131.16999999999999</c:v>
                </c:pt>
                <c:pt idx="60">
                  <c:v>129.78</c:v>
                </c:pt>
              </c:numCache>
            </c:numRef>
          </c:val>
          <c:smooth val="0"/>
          <c:extLst>
            <c:ext xmlns:c16="http://schemas.microsoft.com/office/drawing/2014/chart" uri="{C3380CC4-5D6E-409C-BE32-E72D297353CC}">
              <c16:uniqueId val="{00000000-4907-4A5D-AD96-06BD21B33022}"/>
            </c:ext>
          </c:extLst>
        </c:ser>
        <c:dLbls>
          <c:showLegendKey val="0"/>
          <c:showVal val="0"/>
          <c:showCatName val="0"/>
          <c:showSerName val="0"/>
          <c:showPercent val="0"/>
          <c:showBubbleSize val="0"/>
        </c:dLbls>
        <c:marker val="1"/>
        <c:smooth val="0"/>
        <c:axId val="746923616"/>
        <c:axId val="746925776"/>
      </c:lineChart>
      <c:lineChart>
        <c:grouping val="standard"/>
        <c:varyColors val="0"/>
        <c:ser>
          <c:idx val="1"/>
          <c:order val="1"/>
          <c:tx>
            <c:strRef>
              <c:f>Charting!$H$4</c:f>
              <c:strCache>
                <c:ptCount val="1"/>
                <c:pt idx="0">
                  <c:v>RYANAIR HOLDINGS PUBLIC LIMITED COMPANY (XDUB:RYA)</c:v>
                </c:pt>
              </c:strCache>
            </c:strRef>
          </c:tx>
          <c:spPr>
            <a:ln w="28575" cap="rnd">
              <a:solidFill>
                <a:schemeClr val="accent2"/>
              </a:solidFill>
              <a:round/>
            </a:ln>
            <a:effectLst/>
          </c:spPr>
          <c:marker>
            <c:symbol val="none"/>
          </c:marker>
          <c:cat>
            <c:numRef>
              <c:f>Charting!$B$8:$B$68</c:f>
              <c:numCache>
                <c:formatCode>m/d/yyyy</c:formatCode>
                <c:ptCount val="61"/>
                <c:pt idx="0">
                  <c:v>45600</c:v>
                </c:pt>
                <c:pt idx="1">
                  <c:v>45601</c:v>
                </c:pt>
                <c:pt idx="2">
                  <c:v>45602</c:v>
                </c:pt>
                <c:pt idx="3">
                  <c:v>45603</c:v>
                </c:pt>
                <c:pt idx="4">
                  <c:v>45604</c:v>
                </c:pt>
                <c:pt idx="5">
                  <c:v>45607</c:v>
                </c:pt>
                <c:pt idx="6">
                  <c:v>45608</c:v>
                </c:pt>
                <c:pt idx="7">
                  <c:v>45609</c:v>
                </c:pt>
                <c:pt idx="8">
                  <c:v>45610</c:v>
                </c:pt>
                <c:pt idx="9">
                  <c:v>45611</c:v>
                </c:pt>
                <c:pt idx="10">
                  <c:v>45614</c:v>
                </c:pt>
                <c:pt idx="11">
                  <c:v>45615</c:v>
                </c:pt>
                <c:pt idx="12">
                  <c:v>45616</c:v>
                </c:pt>
                <c:pt idx="13">
                  <c:v>45617</c:v>
                </c:pt>
                <c:pt idx="14">
                  <c:v>45618</c:v>
                </c:pt>
                <c:pt idx="15">
                  <c:v>45621</c:v>
                </c:pt>
                <c:pt idx="16">
                  <c:v>45622</c:v>
                </c:pt>
                <c:pt idx="17">
                  <c:v>45623</c:v>
                </c:pt>
                <c:pt idx="18">
                  <c:v>45625</c:v>
                </c:pt>
                <c:pt idx="19">
                  <c:v>45628</c:v>
                </c:pt>
                <c:pt idx="20">
                  <c:v>45629</c:v>
                </c:pt>
                <c:pt idx="21">
                  <c:v>45630</c:v>
                </c:pt>
                <c:pt idx="22">
                  <c:v>45631</c:v>
                </c:pt>
                <c:pt idx="23">
                  <c:v>45632</c:v>
                </c:pt>
                <c:pt idx="24">
                  <c:v>45635</c:v>
                </c:pt>
                <c:pt idx="25">
                  <c:v>45636</c:v>
                </c:pt>
                <c:pt idx="26">
                  <c:v>45637</c:v>
                </c:pt>
                <c:pt idx="27">
                  <c:v>45638</c:v>
                </c:pt>
                <c:pt idx="28">
                  <c:v>45639</c:v>
                </c:pt>
                <c:pt idx="29">
                  <c:v>45642</c:v>
                </c:pt>
                <c:pt idx="30">
                  <c:v>45643</c:v>
                </c:pt>
                <c:pt idx="31">
                  <c:v>45644</c:v>
                </c:pt>
                <c:pt idx="32">
                  <c:v>45645</c:v>
                </c:pt>
                <c:pt idx="33">
                  <c:v>45646</c:v>
                </c:pt>
                <c:pt idx="34">
                  <c:v>45649</c:v>
                </c:pt>
                <c:pt idx="35">
                  <c:v>45650</c:v>
                </c:pt>
                <c:pt idx="36">
                  <c:v>45652</c:v>
                </c:pt>
                <c:pt idx="37">
                  <c:v>45653</c:v>
                </c:pt>
                <c:pt idx="38">
                  <c:v>45656</c:v>
                </c:pt>
                <c:pt idx="39">
                  <c:v>45657</c:v>
                </c:pt>
                <c:pt idx="40">
                  <c:v>45659</c:v>
                </c:pt>
                <c:pt idx="41">
                  <c:v>45660</c:v>
                </c:pt>
                <c:pt idx="42">
                  <c:v>45663</c:v>
                </c:pt>
                <c:pt idx="43">
                  <c:v>45664</c:v>
                </c:pt>
                <c:pt idx="44">
                  <c:v>45665</c:v>
                </c:pt>
                <c:pt idx="45">
                  <c:v>45667</c:v>
                </c:pt>
                <c:pt idx="46">
                  <c:v>45670</c:v>
                </c:pt>
                <c:pt idx="47">
                  <c:v>45671</c:v>
                </c:pt>
                <c:pt idx="48">
                  <c:v>45672</c:v>
                </c:pt>
                <c:pt idx="49">
                  <c:v>45673</c:v>
                </c:pt>
                <c:pt idx="50">
                  <c:v>45674</c:v>
                </c:pt>
                <c:pt idx="51">
                  <c:v>45678</c:v>
                </c:pt>
                <c:pt idx="52">
                  <c:v>45679</c:v>
                </c:pt>
                <c:pt idx="53">
                  <c:v>45680</c:v>
                </c:pt>
                <c:pt idx="54">
                  <c:v>45681</c:v>
                </c:pt>
                <c:pt idx="55">
                  <c:v>45684</c:v>
                </c:pt>
                <c:pt idx="56">
                  <c:v>45685</c:v>
                </c:pt>
                <c:pt idx="57">
                  <c:v>45686</c:v>
                </c:pt>
                <c:pt idx="58">
                  <c:v>45687</c:v>
                </c:pt>
                <c:pt idx="59">
                  <c:v>45688</c:v>
                </c:pt>
                <c:pt idx="60">
                  <c:v>45691</c:v>
                </c:pt>
              </c:numCache>
            </c:numRef>
          </c:cat>
          <c:val>
            <c:numRef>
              <c:f>Charting!$I$9:$I$70</c:f>
              <c:numCache>
                <c:formatCode>"$"#,##0.00</c:formatCode>
                <c:ptCount val="62"/>
                <c:pt idx="0">
                  <c:v>18.5</c:v>
                </c:pt>
                <c:pt idx="1">
                  <c:v>18.62</c:v>
                </c:pt>
                <c:pt idx="2">
                  <c:v>19.010000000000002</c:v>
                </c:pt>
                <c:pt idx="3">
                  <c:v>18.940000000000001</c:v>
                </c:pt>
                <c:pt idx="4">
                  <c:v>19.059999999999999</c:v>
                </c:pt>
                <c:pt idx="5">
                  <c:v>18.675000000000001</c:v>
                </c:pt>
                <c:pt idx="6">
                  <c:v>18.68</c:v>
                </c:pt>
                <c:pt idx="7">
                  <c:v>18.895</c:v>
                </c:pt>
                <c:pt idx="8">
                  <c:v>18.795000000000002</c:v>
                </c:pt>
                <c:pt idx="9">
                  <c:v>18.75</c:v>
                </c:pt>
                <c:pt idx="10">
                  <c:v>18.649999999999999</c:v>
                </c:pt>
                <c:pt idx="11">
                  <c:v>18.484999999999999</c:v>
                </c:pt>
                <c:pt idx="12">
                  <c:v>18.234999999999999</c:v>
                </c:pt>
                <c:pt idx="13">
                  <c:v>18.21</c:v>
                </c:pt>
                <c:pt idx="14">
                  <c:v>18.574999999999999</c:v>
                </c:pt>
                <c:pt idx="15">
                  <c:v>18.355</c:v>
                </c:pt>
                <c:pt idx="16">
                  <c:v>18.204999999999998</c:v>
                </c:pt>
                <c:pt idx="17">
                  <c:v>18.21</c:v>
                </c:pt>
                <c:pt idx="18">
                  <c:v>18.625</c:v>
                </c:pt>
                <c:pt idx="19">
                  <c:v>18.795000000000002</c:v>
                </c:pt>
                <c:pt idx="20">
                  <c:v>19.03</c:v>
                </c:pt>
                <c:pt idx="21">
                  <c:v>19.04</c:v>
                </c:pt>
                <c:pt idx="22">
                  <c:v>19.545000000000002</c:v>
                </c:pt>
                <c:pt idx="23">
                  <c:v>19.43</c:v>
                </c:pt>
                <c:pt idx="24">
                  <c:v>19.48</c:v>
                </c:pt>
                <c:pt idx="25">
                  <c:v>19.305</c:v>
                </c:pt>
                <c:pt idx="26">
                  <c:v>19.28</c:v>
                </c:pt>
                <c:pt idx="27">
                  <c:v>19.754999999999999</c:v>
                </c:pt>
                <c:pt idx="28">
                  <c:v>19.7</c:v>
                </c:pt>
                <c:pt idx="29">
                  <c:v>19.329999999999998</c:v>
                </c:pt>
                <c:pt idx="30">
                  <c:v>19.3</c:v>
                </c:pt>
                <c:pt idx="31">
                  <c:v>19.245000000000001</c:v>
                </c:pt>
                <c:pt idx="32">
                  <c:v>19.239999999999998</c:v>
                </c:pt>
                <c:pt idx="33">
                  <c:v>19.260000000000002</c:v>
                </c:pt>
                <c:pt idx="34">
                  <c:v>19.07</c:v>
                </c:pt>
                <c:pt idx="35">
                  <c:v>19.25</c:v>
                </c:pt>
                <c:pt idx="36">
                  <c:v>19.125</c:v>
                </c:pt>
                <c:pt idx="37">
                  <c:v>19.11</c:v>
                </c:pt>
                <c:pt idx="38">
                  <c:v>19.065000000000001</c:v>
                </c:pt>
                <c:pt idx="39">
                  <c:v>19.215</c:v>
                </c:pt>
                <c:pt idx="40">
                  <c:v>18.82</c:v>
                </c:pt>
                <c:pt idx="41">
                  <c:v>18.61</c:v>
                </c:pt>
                <c:pt idx="42">
                  <c:v>19.215</c:v>
                </c:pt>
                <c:pt idx="43">
                  <c:v>18.965</c:v>
                </c:pt>
                <c:pt idx="44">
                  <c:v>19</c:v>
                </c:pt>
                <c:pt idx="45">
                  <c:v>18.774999999999999</c:v>
                </c:pt>
                <c:pt idx="46">
                  <c:v>18.170000000000002</c:v>
                </c:pt>
                <c:pt idx="47">
                  <c:v>18.535</c:v>
                </c:pt>
                <c:pt idx="48">
                  <c:v>18.445</c:v>
                </c:pt>
                <c:pt idx="49">
                  <c:v>18.055</c:v>
                </c:pt>
                <c:pt idx="50">
                  <c:v>18.215</c:v>
                </c:pt>
                <c:pt idx="51">
                  <c:v>18.43</c:v>
                </c:pt>
                <c:pt idx="52">
                  <c:v>19.149999999999999</c:v>
                </c:pt>
                <c:pt idx="53">
                  <c:v>19.2</c:v>
                </c:pt>
                <c:pt idx="54">
                  <c:v>19.864999999999998</c:v>
                </c:pt>
                <c:pt idx="55">
                  <c:v>19.73</c:v>
                </c:pt>
                <c:pt idx="56">
                  <c:v>20.37</c:v>
                </c:pt>
                <c:pt idx="57">
                  <c:v>20.49</c:v>
                </c:pt>
                <c:pt idx="58">
                  <c:v>20.32</c:v>
                </c:pt>
                <c:pt idx="59">
                  <c:v>20.66</c:v>
                </c:pt>
                <c:pt idx="60">
                  <c:v>20.350000000000001</c:v>
                </c:pt>
                <c:pt idx="61">
                  <c:v>20.36</c:v>
                </c:pt>
              </c:numCache>
            </c:numRef>
          </c:val>
          <c:smooth val="0"/>
          <c:extLst>
            <c:ext xmlns:c16="http://schemas.microsoft.com/office/drawing/2014/chart" uri="{C3380CC4-5D6E-409C-BE32-E72D297353CC}">
              <c16:uniqueId val="{00000001-4907-4A5D-AD96-06BD21B33022}"/>
            </c:ext>
          </c:extLst>
        </c:ser>
        <c:dLbls>
          <c:showLegendKey val="0"/>
          <c:showVal val="0"/>
          <c:showCatName val="0"/>
          <c:showSerName val="0"/>
          <c:showPercent val="0"/>
          <c:showBubbleSize val="0"/>
        </c:dLbls>
        <c:marker val="1"/>
        <c:smooth val="0"/>
        <c:axId val="786046304"/>
        <c:axId val="789089848"/>
      </c:lineChart>
      <c:dateAx>
        <c:axId val="746923616"/>
        <c:scaling>
          <c:orientation val="minMax"/>
        </c:scaling>
        <c:delete val="0"/>
        <c:axPos val="b"/>
        <c:numFmt formatCode="m/d/yy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46925776"/>
        <c:crosses val="autoZero"/>
        <c:auto val="1"/>
        <c:lblOffset val="100"/>
        <c:baseTimeUnit val="days"/>
      </c:dateAx>
      <c:valAx>
        <c:axId val="746925776"/>
        <c:scaling>
          <c:orientation val="minMax"/>
        </c:scaling>
        <c:delete val="0"/>
        <c:axPos val="l"/>
        <c:majorGridlines>
          <c:spPr>
            <a:ln w="9525" cap="flat" cmpd="sng" algn="ctr">
              <a:solidFill>
                <a:schemeClr val="tx1">
                  <a:lumMod val="15000"/>
                  <a:lumOff val="85000"/>
                </a:schemeClr>
              </a:solidFill>
              <a:round/>
            </a:ln>
            <a:effectLst/>
          </c:spPr>
        </c:majorGridlines>
        <c:numFmt formatCode="_([$$-409]* #,##0.00_);_([$$-409]* \(#,##0.00\);_([$$-409]*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46923616"/>
        <c:crosses val="autoZero"/>
        <c:crossBetween val="between"/>
      </c:valAx>
      <c:valAx>
        <c:axId val="789089848"/>
        <c:scaling>
          <c:orientation val="minMax"/>
        </c:scaling>
        <c:delete val="0"/>
        <c:axPos val="r"/>
        <c:numFmt formatCode="&quot;$&quot;#,##0.0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6046304"/>
        <c:crosses val="max"/>
        <c:crossBetween val="between"/>
      </c:valAx>
      <c:dateAx>
        <c:axId val="786046304"/>
        <c:scaling>
          <c:orientation val="minMax"/>
        </c:scaling>
        <c:delete val="1"/>
        <c:axPos val="b"/>
        <c:numFmt formatCode="m/d/yyyy" sourceLinked="1"/>
        <c:majorTickMark val="out"/>
        <c:minorTickMark val="none"/>
        <c:tickLblPos val="nextTo"/>
        <c:crossAx val="789089848"/>
        <c:crosses val="autoZero"/>
        <c:auto val="1"/>
        <c:lblOffset val="100"/>
        <c:baseTimeUnit val="days"/>
      </c:date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pie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38D6-41F6-8753-87B1E65671D9}"/>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38D6-41F6-8753-87B1E65671D9}"/>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2-38D6-41F6-8753-87B1E65671D9}"/>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6-38D6-41F6-8753-87B1E65671D9}"/>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5-38D6-41F6-8753-87B1E65671D9}"/>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04-38D6-41F6-8753-87B1E65671D9}"/>
              </c:ext>
            </c:extLst>
          </c:dPt>
          <c:dLbls>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2">
                          <a:lumMod val="10000"/>
                          <a:lumOff val="90000"/>
                        </a:schemeClr>
                      </a:solidFill>
                      <a:latin typeface="ADLaM Display" panose="02010000000000000000" pitchFamily="2" charset="0"/>
                      <a:ea typeface="ADLaM Display" panose="02010000000000000000" pitchFamily="2" charset="0"/>
                      <a:cs typeface="ADLaM Display" panose="02010000000000000000" pitchFamily="2" charset="0"/>
                    </a:defRPr>
                  </a:pPr>
                  <a:endParaRPr lang="en-US"/>
                </a:p>
              </c:txPr>
              <c:dLblPos val="bestFit"/>
              <c:showLegendKey val="0"/>
              <c:showVal val="1"/>
              <c:showCatName val="0"/>
              <c:showSerName val="0"/>
              <c:showPercent val="0"/>
              <c:showBubbleSize val="0"/>
              <c:extLst>
                <c:ext xmlns:c16="http://schemas.microsoft.com/office/drawing/2014/chart" uri="{C3380CC4-5D6E-409C-BE32-E72D297353CC}">
                  <c16:uniqueId val="{00000001-38D6-41F6-8753-87B1E65671D9}"/>
                </c:ext>
              </c:extLst>
            </c:dLbl>
            <c:dLbl>
              <c:idx val="1"/>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accent1">
                          <a:lumMod val="50000"/>
                        </a:schemeClr>
                      </a:solidFill>
                      <a:latin typeface="ADLaM Display" panose="02010000000000000000" pitchFamily="2" charset="0"/>
                      <a:ea typeface="ADLaM Display" panose="02010000000000000000" pitchFamily="2" charset="0"/>
                      <a:cs typeface="ADLaM Display" panose="02010000000000000000" pitchFamily="2" charset="0"/>
                    </a:defRPr>
                  </a:pPr>
                  <a:endParaRPr lang="en-US"/>
                </a:p>
              </c:txPr>
              <c:dLblPos val="bestFit"/>
              <c:showLegendKey val="0"/>
              <c:showVal val="1"/>
              <c:showCatName val="0"/>
              <c:showSerName val="0"/>
              <c:showPercent val="0"/>
              <c:showBubbleSize val="0"/>
              <c:extLst>
                <c:ext xmlns:c16="http://schemas.microsoft.com/office/drawing/2014/chart" uri="{C3380CC4-5D6E-409C-BE32-E72D297353CC}">
                  <c16:uniqueId val="{00000003-38D6-41F6-8753-87B1E65671D9}"/>
                </c:ext>
              </c:extLst>
            </c:dLbl>
            <c:dLbl>
              <c:idx val="2"/>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2">
                          <a:lumMod val="10000"/>
                          <a:lumOff val="90000"/>
                        </a:schemeClr>
                      </a:solidFill>
                      <a:latin typeface="ADLaM Display" panose="02010000000000000000" pitchFamily="2" charset="0"/>
                      <a:ea typeface="ADLaM Display" panose="02010000000000000000" pitchFamily="2" charset="0"/>
                      <a:cs typeface="ADLaM Display" panose="02010000000000000000" pitchFamily="2" charset="0"/>
                    </a:defRPr>
                  </a:pPr>
                  <a:endParaRPr lang="en-US"/>
                </a:p>
              </c:txPr>
              <c:dLblPos val="bestFit"/>
              <c:showLegendKey val="0"/>
              <c:showVal val="1"/>
              <c:showCatName val="0"/>
              <c:showSerName val="0"/>
              <c:showPercent val="0"/>
              <c:showBubbleSize val="0"/>
              <c:extLst>
                <c:ext xmlns:c16="http://schemas.microsoft.com/office/drawing/2014/chart" uri="{C3380CC4-5D6E-409C-BE32-E72D297353CC}">
                  <c16:uniqueId val="{00000002-38D6-41F6-8753-87B1E65671D9}"/>
                </c:ext>
              </c:extLst>
            </c:dLbl>
            <c:dLbl>
              <c:idx val="3"/>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accent1">
                          <a:lumMod val="50000"/>
                        </a:schemeClr>
                      </a:solidFill>
                      <a:latin typeface="ADLaM Display" panose="02010000000000000000" pitchFamily="2" charset="0"/>
                      <a:ea typeface="ADLaM Display" panose="02010000000000000000" pitchFamily="2" charset="0"/>
                      <a:cs typeface="ADLaM Display" panose="02010000000000000000" pitchFamily="2" charset="0"/>
                    </a:defRPr>
                  </a:pPr>
                  <a:endParaRPr lang="en-US"/>
                </a:p>
              </c:txPr>
              <c:dLblPos val="bestFit"/>
              <c:showLegendKey val="0"/>
              <c:showVal val="1"/>
              <c:showCatName val="0"/>
              <c:showSerName val="0"/>
              <c:showPercent val="0"/>
              <c:showBubbleSize val="0"/>
              <c:extLst>
                <c:ext xmlns:c16="http://schemas.microsoft.com/office/drawing/2014/chart" uri="{C3380CC4-5D6E-409C-BE32-E72D297353CC}">
                  <c16:uniqueId val="{00000006-38D6-41F6-8753-87B1E65671D9}"/>
                </c:ext>
              </c:extLst>
            </c:dLbl>
            <c:dLbl>
              <c:idx val="4"/>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accent1">
                          <a:lumMod val="50000"/>
                        </a:schemeClr>
                      </a:solidFill>
                      <a:latin typeface="ADLaM Display" panose="02010000000000000000" pitchFamily="2" charset="0"/>
                      <a:ea typeface="ADLaM Display" panose="02010000000000000000" pitchFamily="2" charset="0"/>
                      <a:cs typeface="ADLaM Display" panose="02010000000000000000" pitchFamily="2" charset="0"/>
                    </a:defRPr>
                  </a:pPr>
                  <a:endParaRPr lang="en-US"/>
                </a:p>
              </c:txPr>
              <c:dLblPos val="bestFit"/>
              <c:showLegendKey val="0"/>
              <c:showVal val="1"/>
              <c:showCatName val="0"/>
              <c:showSerName val="0"/>
              <c:showPercent val="0"/>
              <c:showBubbleSize val="0"/>
              <c:extLst>
                <c:ext xmlns:c16="http://schemas.microsoft.com/office/drawing/2014/chart" uri="{C3380CC4-5D6E-409C-BE32-E72D297353CC}">
                  <c16:uniqueId val="{00000005-38D6-41F6-8753-87B1E65671D9}"/>
                </c:ext>
              </c:extLst>
            </c:dLbl>
            <c:dLbl>
              <c:idx val="5"/>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accent1">
                          <a:lumMod val="50000"/>
                        </a:schemeClr>
                      </a:solidFill>
                      <a:latin typeface="ADLaM Display" panose="02010000000000000000" pitchFamily="2" charset="0"/>
                      <a:ea typeface="ADLaM Display" panose="02010000000000000000" pitchFamily="2" charset="0"/>
                      <a:cs typeface="ADLaM Display" panose="02010000000000000000" pitchFamily="2" charset="0"/>
                    </a:defRPr>
                  </a:pPr>
                  <a:endParaRPr lang="en-US"/>
                </a:p>
              </c:txPr>
              <c:dLblPos val="bestFit"/>
              <c:showLegendKey val="0"/>
              <c:showVal val="1"/>
              <c:showCatName val="0"/>
              <c:showSerName val="0"/>
              <c:showPercent val="0"/>
              <c:showBubbleSize val="0"/>
              <c:extLst>
                <c:ext xmlns:c16="http://schemas.microsoft.com/office/drawing/2014/chart" uri="{C3380CC4-5D6E-409C-BE32-E72D297353CC}">
                  <c16:uniqueId val="{00000004-38D6-41F6-8753-87B1E65671D9}"/>
                </c:ext>
              </c:extLst>
            </c:dLbl>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95000"/>
                        <a:lumOff val="5000"/>
                      </a:schemeClr>
                    </a:solidFill>
                    <a:latin typeface="ADLaM Display" panose="02010000000000000000" pitchFamily="2" charset="0"/>
                    <a:ea typeface="ADLaM Display" panose="02010000000000000000" pitchFamily="2" charset="0"/>
                    <a:cs typeface="ADLaM Display" panose="02010000000000000000" pitchFamily="2" charset="0"/>
                  </a:defRPr>
                </a:pPr>
                <a:endParaRPr lang="en-US"/>
              </a:p>
            </c:txPr>
            <c:dLblPos val="bestFit"/>
            <c:showLegendKey val="0"/>
            <c:showVal val="1"/>
            <c:showCatName val="0"/>
            <c:showSerName val="0"/>
            <c:showPercent val="0"/>
            <c:showBubbleSize val="0"/>
            <c:showLeaderLines val="1"/>
            <c:leaderLines>
              <c:spPr>
                <a:ln w="9525" cap="flat" cmpd="sng" algn="ctr">
                  <a:solidFill>
                    <a:schemeClr val="accent1">
                      <a:lumMod val="50000"/>
                    </a:schemeClr>
                  </a:solidFill>
                  <a:round/>
                </a:ln>
                <a:effectLst/>
              </c:spPr>
            </c:leaderLines>
            <c:extLst>
              <c:ext xmlns:c15="http://schemas.microsoft.com/office/drawing/2012/chart" uri="{CE6537A1-D6FC-4f65-9D91-7224C49458BB}"/>
            </c:extLst>
          </c:dLbls>
          <c:cat>
            <c:strRef>
              <c:f>DASHBOARD!$C$10:$C$15</c:f>
              <c:strCache>
                <c:ptCount val="6"/>
                <c:pt idx="0">
                  <c:v>BKNG</c:v>
                </c:pt>
                <c:pt idx="1">
                  <c:v>ABNB</c:v>
                </c:pt>
                <c:pt idx="2">
                  <c:v>WIZZ</c:v>
                </c:pt>
                <c:pt idx="3">
                  <c:v>RBW</c:v>
                </c:pt>
                <c:pt idx="4">
                  <c:v>TVA0</c:v>
                </c:pt>
                <c:pt idx="5">
                  <c:v>PKP</c:v>
                </c:pt>
              </c:strCache>
            </c:strRef>
          </c:cat>
          <c:val>
            <c:numRef>
              <c:f>DASHBOARD!$M$10:$M$15</c:f>
              <c:numCache>
                <c:formatCode>0.00%</c:formatCode>
                <c:ptCount val="6"/>
                <c:pt idx="0">
                  <c:v>0.59200878720690431</c:v>
                </c:pt>
                <c:pt idx="1">
                  <c:v>4.60231568634398E-3</c:v>
                </c:pt>
                <c:pt idx="2">
                  <c:v>0.3870040074406213</c:v>
                </c:pt>
                <c:pt idx="3">
                  <c:v>1.5618263917473897E-2</c:v>
                </c:pt>
                <c:pt idx="4">
                  <c:v>1.84556655616452E-5</c:v>
                </c:pt>
                <c:pt idx="5">
                  <c:v>7.4817008309493917E-4</c:v>
                </c:pt>
              </c:numCache>
            </c:numRef>
          </c:val>
          <c:extLst>
            <c:ext xmlns:c16="http://schemas.microsoft.com/office/drawing/2014/chart" uri="{C3380CC4-5D6E-409C-BE32-E72D297353CC}">
              <c16:uniqueId val="{00000000-38D6-41F6-8753-87B1E65671D9}"/>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accent1">
                  <a:lumMod val="50000"/>
                </a:schemeClr>
              </a:solidFill>
              <a:latin typeface="ADLaM Display" panose="02010000000000000000" pitchFamily="2" charset="0"/>
              <a:ea typeface="ADLaM Display" panose="02010000000000000000" pitchFamily="2" charset="0"/>
              <a:cs typeface="ADLaM Display" panose="02010000000000000000" pitchFamily="2"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0"/>
          <c:order val="0"/>
          <c:spPr>
            <a:solidFill>
              <a:schemeClr val="tx2">
                <a:lumMod val="10000"/>
                <a:lumOff val="90000"/>
              </a:schemeClr>
            </a:solidFill>
            <a:ln>
              <a:noFill/>
            </a:ln>
            <a:effectLst/>
          </c:spPr>
          <c:invertIfNegative val="0"/>
          <c:dLbls>
            <c:dLbl>
              <c:idx val="0"/>
              <c:dLblPos val="outEnd"/>
              <c:showLegendKey val="0"/>
              <c:showVal val="1"/>
              <c:showCatName val="1"/>
              <c:showSerName val="0"/>
              <c:showPercent val="0"/>
              <c:showBubbleSize val="0"/>
              <c:extLst>
                <c:ext xmlns:c15="http://schemas.microsoft.com/office/drawing/2012/chart" uri="{CE6537A1-D6FC-4f65-9D91-7224C49458BB}">
                  <c15:layout>
                    <c:manualLayout>
                      <c:w val="0.22974664094747424"/>
                      <c:h val="0.17159300087489063"/>
                    </c:manualLayout>
                  </c15:layout>
                </c:ext>
                <c:ext xmlns:c16="http://schemas.microsoft.com/office/drawing/2014/chart" uri="{C3380CC4-5D6E-409C-BE32-E72D297353CC}">
                  <c16:uniqueId val="{00000002-D76F-4ED1-BDA8-3AB122F9AED2}"/>
                </c:ext>
              </c:extLst>
            </c:dLbl>
            <c:dLbl>
              <c:idx val="2"/>
              <c:dLblPos val="outEnd"/>
              <c:showLegendKey val="0"/>
              <c:showVal val="1"/>
              <c:showCatName val="1"/>
              <c:showSerName val="0"/>
              <c:showPercent val="0"/>
              <c:showBubbleSize val="0"/>
              <c:extLst>
                <c:ext xmlns:c15="http://schemas.microsoft.com/office/drawing/2012/chart" uri="{CE6537A1-D6FC-4f65-9D91-7224C49458BB}">
                  <c15:layout>
                    <c:manualLayout>
                      <c:w val="0.23590885941537412"/>
                      <c:h val="0.17159300087489063"/>
                    </c:manualLayout>
                  </c15:layout>
                </c:ext>
                <c:ext xmlns:c16="http://schemas.microsoft.com/office/drawing/2014/chart" uri="{C3380CC4-5D6E-409C-BE32-E72D297353CC}">
                  <c16:uniqueId val="{00000001-D76F-4ED1-BDA8-3AB122F9AED2}"/>
                </c:ext>
              </c:extLst>
            </c:dLbl>
            <c:spPr>
              <a:no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accent1">
                        <a:lumMod val="50000"/>
                      </a:schemeClr>
                    </a:solidFill>
                    <a:latin typeface="ADLaM Display" panose="02010000000000000000" pitchFamily="2" charset="0"/>
                    <a:ea typeface="ADLaM Display" panose="02010000000000000000" pitchFamily="2" charset="0"/>
                    <a:cs typeface="ADLaM Display" panose="02010000000000000000" pitchFamily="2" charset="0"/>
                  </a:defRPr>
                </a:pPr>
                <a:endParaRPr lang="en-US"/>
              </a:p>
            </c:txPr>
            <c:dLblPos val="outEnd"/>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cat>
            <c:strRef>
              <c:f>DASHBOARD!$C$10:$C$15</c:f>
              <c:strCache>
                <c:ptCount val="6"/>
                <c:pt idx="0">
                  <c:v>BKNG</c:v>
                </c:pt>
                <c:pt idx="1">
                  <c:v>ABNB</c:v>
                </c:pt>
                <c:pt idx="2">
                  <c:v>WIZZ</c:v>
                </c:pt>
                <c:pt idx="3">
                  <c:v>RBW</c:v>
                </c:pt>
                <c:pt idx="4">
                  <c:v>TVA0</c:v>
                </c:pt>
                <c:pt idx="5">
                  <c:v>PKP</c:v>
                </c:pt>
              </c:strCache>
            </c:strRef>
          </c:cat>
          <c:val>
            <c:numRef>
              <c:f>DASHBOARD!$Q$10:$Q$15</c:f>
              <c:numCache>
                <c:formatCode>"$"#,##0.00</c:formatCode>
                <c:ptCount val="6"/>
                <c:pt idx="0">
                  <c:v>459139</c:v>
                </c:pt>
                <c:pt idx="1">
                  <c:v>-14782.88</c:v>
                </c:pt>
                <c:pt idx="2">
                  <c:v>248845</c:v>
                </c:pt>
                <c:pt idx="3">
                  <c:v>-4709</c:v>
                </c:pt>
                <c:pt idx="4">
                  <c:v>-76880.3</c:v>
                </c:pt>
                <c:pt idx="5">
                  <c:v>-5841.8099999999995</c:v>
                </c:pt>
              </c:numCache>
            </c:numRef>
          </c:val>
          <c:extLst>
            <c:ext xmlns:c16="http://schemas.microsoft.com/office/drawing/2014/chart" uri="{C3380CC4-5D6E-409C-BE32-E72D297353CC}">
              <c16:uniqueId val="{00000000-D76F-4ED1-BDA8-3AB122F9AED2}"/>
            </c:ext>
          </c:extLst>
        </c:ser>
        <c:dLbls>
          <c:showLegendKey val="0"/>
          <c:showVal val="0"/>
          <c:showCatName val="0"/>
          <c:showSerName val="0"/>
          <c:showPercent val="0"/>
          <c:showBubbleSize val="0"/>
        </c:dLbls>
        <c:gapWidth val="219"/>
        <c:overlap val="-27"/>
        <c:axId val="751400088"/>
        <c:axId val="751401888"/>
      </c:barChart>
      <c:catAx>
        <c:axId val="751400088"/>
        <c:scaling>
          <c:orientation val="minMax"/>
        </c:scaling>
        <c:delete val="1"/>
        <c:axPos val="b"/>
        <c:numFmt formatCode="General" sourceLinked="1"/>
        <c:majorTickMark val="out"/>
        <c:minorTickMark val="none"/>
        <c:tickLblPos val="nextTo"/>
        <c:crossAx val="751401888"/>
        <c:crosses val="autoZero"/>
        <c:auto val="1"/>
        <c:lblAlgn val="ctr"/>
        <c:lblOffset val="100"/>
        <c:noMultiLvlLbl val="0"/>
      </c:catAx>
      <c:valAx>
        <c:axId val="751401888"/>
        <c:scaling>
          <c:orientation val="minMax"/>
        </c:scaling>
        <c:delete val="1"/>
        <c:axPos val="l"/>
        <c:majorGridlines>
          <c:spPr>
            <a:ln w="9525" cap="flat" cmpd="sng" algn="ctr">
              <a:solidFill>
                <a:schemeClr val="tx1">
                  <a:lumMod val="15000"/>
                  <a:lumOff val="85000"/>
                </a:schemeClr>
              </a:solidFill>
              <a:round/>
            </a:ln>
            <a:effectLst/>
          </c:spPr>
        </c:majorGridlines>
        <c:numFmt formatCode="&quot;$&quot;#,##0.00" sourceLinked="1"/>
        <c:majorTickMark val="out"/>
        <c:minorTickMark val="none"/>
        <c:tickLblPos val="nextTo"/>
        <c:crossAx val="751400088"/>
        <c:crosses val="autoZero"/>
        <c:crossBetween val="between"/>
      </c:valAx>
      <c:spPr>
        <a:noFill/>
        <a:ln>
          <a:noFill/>
        </a:ln>
        <a:effectLst/>
      </c:spPr>
    </c:plotArea>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lineChart>
        <c:grouping val="standard"/>
        <c:varyColors val="0"/>
        <c:ser>
          <c:idx val="0"/>
          <c:order val="0"/>
          <c:tx>
            <c:strRef>
              <c:f>Charting!$C$7</c:f>
              <c:strCache>
                <c:ptCount val="1"/>
                <c:pt idx="0">
                  <c:v>Close</c:v>
                </c:pt>
              </c:strCache>
            </c:strRef>
          </c:tx>
          <c:spPr>
            <a:ln w="28575" cap="rnd">
              <a:solidFill>
                <a:schemeClr val="accent1">
                  <a:lumMod val="50000"/>
                </a:schemeClr>
              </a:solidFill>
              <a:round/>
            </a:ln>
            <a:effectLst/>
          </c:spPr>
          <c:marker>
            <c:symbol val="none"/>
          </c:marker>
          <c:cat>
            <c:numRef>
              <c:f>Charting!$B$8:$B$68</c:f>
              <c:numCache>
                <c:formatCode>m/d/yyyy</c:formatCode>
                <c:ptCount val="61"/>
                <c:pt idx="0">
                  <c:v>45600</c:v>
                </c:pt>
                <c:pt idx="1">
                  <c:v>45601</c:v>
                </c:pt>
                <c:pt idx="2">
                  <c:v>45602</c:v>
                </c:pt>
                <c:pt idx="3">
                  <c:v>45603</c:v>
                </c:pt>
                <c:pt idx="4">
                  <c:v>45604</c:v>
                </c:pt>
                <c:pt idx="5">
                  <c:v>45607</c:v>
                </c:pt>
                <c:pt idx="6">
                  <c:v>45608</c:v>
                </c:pt>
                <c:pt idx="7">
                  <c:v>45609</c:v>
                </c:pt>
                <c:pt idx="8">
                  <c:v>45610</c:v>
                </c:pt>
                <c:pt idx="9">
                  <c:v>45611</c:v>
                </c:pt>
                <c:pt idx="10">
                  <c:v>45614</c:v>
                </c:pt>
                <c:pt idx="11">
                  <c:v>45615</c:v>
                </c:pt>
                <c:pt idx="12">
                  <c:v>45616</c:v>
                </c:pt>
                <c:pt idx="13">
                  <c:v>45617</c:v>
                </c:pt>
                <c:pt idx="14">
                  <c:v>45618</c:v>
                </c:pt>
                <c:pt idx="15">
                  <c:v>45621</c:v>
                </c:pt>
                <c:pt idx="16">
                  <c:v>45622</c:v>
                </c:pt>
                <c:pt idx="17">
                  <c:v>45623</c:v>
                </c:pt>
                <c:pt idx="18">
                  <c:v>45625</c:v>
                </c:pt>
                <c:pt idx="19">
                  <c:v>45628</c:v>
                </c:pt>
                <c:pt idx="20">
                  <c:v>45629</c:v>
                </c:pt>
                <c:pt idx="21">
                  <c:v>45630</c:v>
                </c:pt>
                <c:pt idx="22">
                  <c:v>45631</c:v>
                </c:pt>
                <c:pt idx="23">
                  <c:v>45632</c:v>
                </c:pt>
                <c:pt idx="24">
                  <c:v>45635</c:v>
                </c:pt>
                <c:pt idx="25">
                  <c:v>45636</c:v>
                </c:pt>
                <c:pt idx="26">
                  <c:v>45637</c:v>
                </c:pt>
                <c:pt idx="27">
                  <c:v>45638</c:v>
                </c:pt>
                <c:pt idx="28">
                  <c:v>45639</c:v>
                </c:pt>
                <c:pt idx="29">
                  <c:v>45642</c:v>
                </c:pt>
                <c:pt idx="30">
                  <c:v>45643</c:v>
                </c:pt>
                <c:pt idx="31">
                  <c:v>45644</c:v>
                </c:pt>
                <c:pt idx="32">
                  <c:v>45645</c:v>
                </c:pt>
                <c:pt idx="33">
                  <c:v>45646</c:v>
                </c:pt>
                <c:pt idx="34">
                  <c:v>45649</c:v>
                </c:pt>
                <c:pt idx="35">
                  <c:v>45650</c:v>
                </c:pt>
                <c:pt idx="36">
                  <c:v>45652</c:v>
                </c:pt>
                <c:pt idx="37">
                  <c:v>45653</c:v>
                </c:pt>
                <c:pt idx="38">
                  <c:v>45656</c:v>
                </c:pt>
                <c:pt idx="39">
                  <c:v>45657</c:v>
                </c:pt>
                <c:pt idx="40">
                  <c:v>45659</c:v>
                </c:pt>
                <c:pt idx="41">
                  <c:v>45660</c:v>
                </c:pt>
                <c:pt idx="42">
                  <c:v>45663</c:v>
                </c:pt>
                <c:pt idx="43">
                  <c:v>45664</c:v>
                </c:pt>
                <c:pt idx="44">
                  <c:v>45665</c:v>
                </c:pt>
                <c:pt idx="45">
                  <c:v>45667</c:v>
                </c:pt>
                <c:pt idx="46">
                  <c:v>45670</c:v>
                </c:pt>
                <c:pt idx="47">
                  <c:v>45671</c:v>
                </c:pt>
                <c:pt idx="48">
                  <c:v>45672</c:v>
                </c:pt>
                <c:pt idx="49">
                  <c:v>45673</c:v>
                </c:pt>
                <c:pt idx="50">
                  <c:v>45674</c:v>
                </c:pt>
                <c:pt idx="51">
                  <c:v>45678</c:v>
                </c:pt>
                <c:pt idx="52">
                  <c:v>45679</c:v>
                </c:pt>
                <c:pt idx="53">
                  <c:v>45680</c:v>
                </c:pt>
                <c:pt idx="54">
                  <c:v>45681</c:v>
                </c:pt>
                <c:pt idx="55">
                  <c:v>45684</c:v>
                </c:pt>
                <c:pt idx="56">
                  <c:v>45685</c:v>
                </c:pt>
                <c:pt idx="57">
                  <c:v>45686</c:v>
                </c:pt>
                <c:pt idx="58">
                  <c:v>45687</c:v>
                </c:pt>
                <c:pt idx="59">
                  <c:v>45688</c:v>
                </c:pt>
                <c:pt idx="60">
                  <c:v>45691</c:v>
                </c:pt>
              </c:numCache>
            </c:numRef>
          </c:cat>
          <c:val>
            <c:numRef>
              <c:f>Charting!$C$8:$C$68</c:f>
              <c:numCache>
                <c:formatCode>_([$$-409]* #,##0.00_);_([$$-409]* \(#,##0.00\);_([$$-409]* "-"??_);_(@_)</c:formatCode>
                <c:ptCount val="61"/>
                <c:pt idx="0">
                  <c:v>136.87</c:v>
                </c:pt>
                <c:pt idx="1">
                  <c:v>137.82</c:v>
                </c:pt>
                <c:pt idx="2">
                  <c:v>140.91</c:v>
                </c:pt>
                <c:pt idx="3">
                  <c:v>147.37</c:v>
                </c:pt>
                <c:pt idx="4">
                  <c:v>134.61000000000001</c:v>
                </c:pt>
                <c:pt idx="5">
                  <c:v>137.4</c:v>
                </c:pt>
                <c:pt idx="6">
                  <c:v>133.19999999999999</c:v>
                </c:pt>
                <c:pt idx="7">
                  <c:v>132.76</c:v>
                </c:pt>
                <c:pt idx="8">
                  <c:v>134.56</c:v>
                </c:pt>
                <c:pt idx="9">
                  <c:v>132.5</c:v>
                </c:pt>
                <c:pt idx="10">
                  <c:v>132.19</c:v>
                </c:pt>
                <c:pt idx="11">
                  <c:v>131.44</c:v>
                </c:pt>
                <c:pt idx="12">
                  <c:v>135.25</c:v>
                </c:pt>
                <c:pt idx="13">
                  <c:v>133.26</c:v>
                </c:pt>
                <c:pt idx="14">
                  <c:v>137.34</c:v>
                </c:pt>
                <c:pt idx="15">
                  <c:v>140.93</c:v>
                </c:pt>
                <c:pt idx="16">
                  <c:v>139.66999999999999</c:v>
                </c:pt>
                <c:pt idx="17">
                  <c:v>138.28</c:v>
                </c:pt>
                <c:pt idx="18">
                  <c:v>136.11000000000001</c:v>
                </c:pt>
                <c:pt idx="19">
                  <c:v>137.49</c:v>
                </c:pt>
                <c:pt idx="20">
                  <c:v>137.46</c:v>
                </c:pt>
                <c:pt idx="21">
                  <c:v>139.07</c:v>
                </c:pt>
                <c:pt idx="22">
                  <c:v>136.32</c:v>
                </c:pt>
                <c:pt idx="23">
                  <c:v>136.91999999999999</c:v>
                </c:pt>
                <c:pt idx="24">
                  <c:v>137.27000000000001</c:v>
                </c:pt>
                <c:pt idx="25">
                  <c:v>138.30000000000001</c:v>
                </c:pt>
                <c:pt idx="26">
                  <c:v>138.84</c:v>
                </c:pt>
                <c:pt idx="27">
                  <c:v>137.47</c:v>
                </c:pt>
                <c:pt idx="28">
                  <c:v>130.94999999999999</c:v>
                </c:pt>
                <c:pt idx="29">
                  <c:v>132.19999999999999</c:v>
                </c:pt>
                <c:pt idx="30">
                  <c:v>132.24</c:v>
                </c:pt>
                <c:pt idx="31">
                  <c:v>127.54</c:v>
                </c:pt>
                <c:pt idx="32">
                  <c:v>129.35</c:v>
                </c:pt>
                <c:pt idx="33">
                  <c:v>134.21</c:v>
                </c:pt>
                <c:pt idx="34">
                  <c:v>134.52000000000001</c:v>
                </c:pt>
                <c:pt idx="35">
                  <c:v>134.99</c:v>
                </c:pt>
                <c:pt idx="36">
                  <c:v>135.32</c:v>
                </c:pt>
                <c:pt idx="37">
                  <c:v>133.38499999999999</c:v>
                </c:pt>
                <c:pt idx="38">
                  <c:v>131.81</c:v>
                </c:pt>
                <c:pt idx="39">
                  <c:v>131.41</c:v>
                </c:pt>
                <c:pt idx="40">
                  <c:v>131.47999999999999</c:v>
                </c:pt>
                <c:pt idx="41">
                  <c:v>135.71</c:v>
                </c:pt>
                <c:pt idx="42">
                  <c:v>135.19999999999999</c:v>
                </c:pt>
                <c:pt idx="43">
                  <c:v>131.29</c:v>
                </c:pt>
                <c:pt idx="44">
                  <c:v>130.80000000000001</c:v>
                </c:pt>
                <c:pt idx="45">
                  <c:v>129.63</c:v>
                </c:pt>
                <c:pt idx="46">
                  <c:v>128.85</c:v>
                </c:pt>
                <c:pt idx="47">
                  <c:v>127.6</c:v>
                </c:pt>
                <c:pt idx="48">
                  <c:v>132.52000000000001</c:v>
                </c:pt>
                <c:pt idx="49">
                  <c:v>132.16</c:v>
                </c:pt>
                <c:pt idx="50">
                  <c:v>135.12</c:v>
                </c:pt>
                <c:pt idx="51">
                  <c:v>133.07</c:v>
                </c:pt>
                <c:pt idx="52">
                  <c:v>132.5</c:v>
                </c:pt>
                <c:pt idx="53">
                  <c:v>133.24</c:v>
                </c:pt>
                <c:pt idx="54">
                  <c:v>127.09</c:v>
                </c:pt>
                <c:pt idx="55">
                  <c:v>128.96</c:v>
                </c:pt>
                <c:pt idx="56">
                  <c:v>131.05000000000001</c:v>
                </c:pt>
                <c:pt idx="57">
                  <c:v>132.58000000000001</c:v>
                </c:pt>
                <c:pt idx="58">
                  <c:v>131.79</c:v>
                </c:pt>
                <c:pt idx="59">
                  <c:v>131.16999999999999</c:v>
                </c:pt>
                <c:pt idx="60">
                  <c:v>129.78</c:v>
                </c:pt>
              </c:numCache>
            </c:numRef>
          </c:val>
          <c:smooth val="0"/>
          <c:extLst>
            <c:ext xmlns:c16="http://schemas.microsoft.com/office/drawing/2014/chart" uri="{C3380CC4-5D6E-409C-BE32-E72D297353CC}">
              <c16:uniqueId val="{00000000-9367-44DF-A833-3DCBD4AEEE77}"/>
            </c:ext>
          </c:extLst>
        </c:ser>
        <c:dLbls>
          <c:showLegendKey val="0"/>
          <c:showVal val="0"/>
          <c:showCatName val="0"/>
          <c:showSerName val="0"/>
          <c:showPercent val="0"/>
          <c:showBubbleSize val="0"/>
        </c:dLbls>
        <c:smooth val="0"/>
        <c:axId val="697811528"/>
        <c:axId val="697811168"/>
      </c:lineChart>
      <c:dateAx>
        <c:axId val="697811528"/>
        <c:scaling>
          <c:orientation val="minMax"/>
        </c:scaling>
        <c:delete val="0"/>
        <c:axPos val="b"/>
        <c:numFmt formatCode="m/d/yy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accent1">
                    <a:lumMod val="50000"/>
                  </a:schemeClr>
                </a:solidFill>
                <a:latin typeface="ADLaM Display" panose="02010000000000000000" pitchFamily="2" charset="0"/>
                <a:ea typeface="ADLaM Display" panose="02010000000000000000" pitchFamily="2" charset="0"/>
                <a:cs typeface="ADLaM Display" panose="02010000000000000000" pitchFamily="2" charset="0"/>
              </a:defRPr>
            </a:pPr>
            <a:endParaRPr lang="en-US"/>
          </a:p>
        </c:txPr>
        <c:crossAx val="697811168"/>
        <c:crosses val="autoZero"/>
        <c:auto val="1"/>
        <c:lblOffset val="100"/>
        <c:baseTimeUnit val="days"/>
      </c:dateAx>
      <c:valAx>
        <c:axId val="697811168"/>
        <c:scaling>
          <c:orientation val="minMax"/>
        </c:scaling>
        <c:delete val="0"/>
        <c:axPos val="l"/>
        <c:majorGridlines>
          <c:spPr>
            <a:ln w="9525" cap="flat" cmpd="sng" algn="ctr">
              <a:solidFill>
                <a:schemeClr val="tx1">
                  <a:lumMod val="15000"/>
                  <a:lumOff val="85000"/>
                </a:schemeClr>
              </a:solidFill>
              <a:round/>
            </a:ln>
            <a:effectLst/>
          </c:spPr>
        </c:majorGridlines>
        <c:numFmt formatCode="_([$$-409]* #,##0.00_);_([$$-409]* \(#,##0.00\);_([$$-409]* &quot;-&quot;??_);_(@_)"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accent1">
                    <a:lumMod val="50000"/>
                  </a:schemeClr>
                </a:solidFill>
                <a:latin typeface="ADLaM Display" panose="02010000000000000000" pitchFamily="2" charset="0"/>
                <a:ea typeface="ADLaM Display" panose="02010000000000000000" pitchFamily="2" charset="0"/>
                <a:cs typeface="ADLaM Display" panose="02010000000000000000" pitchFamily="2" charset="0"/>
              </a:defRPr>
            </a:pPr>
            <a:endParaRPr lang="en-US"/>
          </a:p>
        </c:txPr>
        <c:crossAx val="697811528"/>
        <c:crosses val="autoZero"/>
        <c:crossBetween val="between"/>
      </c:valAx>
      <c:spPr>
        <a:noFill/>
        <a:ln>
          <a:noFill/>
        </a:ln>
        <a:effectLst/>
      </c:spPr>
    </c:plotArea>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lineChart>
        <c:grouping val="standard"/>
        <c:varyColors val="0"/>
        <c:ser>
          <c:idx val="0"/>
          <c:order val="0"/>
          <c:tx>
            <c:strRef>
              <c:f>Charting!$D$4</c:f>
              <c:strCache>
                <c:ptCount val="1"/>
                <c:pt idx="0">
                  <c:v>ABNB</c:v>
                </c:pt>
              </c:strCache>
            </c:strRef>
          </c:tx>
          <c:spPr>
            <a:ln w="28575" cap="rnd">
              <a:solidFill>
                <a:schemeClr val="tx2">
                  <a:lumMod val="10000"/>
                  <a:lumOff val="90000"/>
                </a:schemeClr>
              </a:solidFill>
              <a:round/>
            </a:ln>
            <a:effectLst/>
          </c:spPr>
          <c:marker>
            <c:symbol val="none"/>
          </c:marker>
          <c:cat>
            <c:numRef>
              <c:f>Charting!$B$8:$B$68</c:f>
              <c:numCache>
                <c:formatCode>m/d/yyyy</c:formatCode>
                <c:ptCount val="61"/>
                <c:pt idx="0">
                  <c:v>45600</c:v>
                </c:pt>
                <c:pt idx="1">
                  <c:v>45601</c:v>
                </c:pt>
                <c:pt idx="2">
                  <c:v>45602</c:v>
                </c:pt>
                <c:pt idx="3">
                  <c:v>45603</c:v>
                </c:pt>
                <c:pt idx="4">
                  <c:v>45604</c:v>
                </c:pt>
                <c:pt idx="5">
                  <c:v>45607</c:v>
                </c:pt>
                <c:pt idx="6">
                  <c:v>45608</c:v>
                </c:pt>
                <c:pt idx="7">
                  <c:v>45609</c:v>
                </c:pt>
                <c:pt idx="8">
                  <c:v>45610</c:v>
                </c:pt>
                <c:pt idx="9">
                  <c:v>45611</c:v>
                </c:pt>
                <c:pt idx="10">
                  <c:v>45614</c:v>
                </c:pt>
                <c:pt idx="11">
                  <c:v>45615</c:v>
                </c:pt>
                <c:pt idx="12">
                  <c:v>45616</c:v>
                </c:pt>
                <c:pt idx="13">
                  <c:v>45617</c:v>
                </c:pt>
                <c:pt idx="14">
                  <c:v>45618</c:v>
                </c:pt>
                <c:pt idx="15">
                  <c:v>45621</c:v>
                </c:pt>
                <c:pt idx="16">
                  <c:v>45622</c:v>
                </c:pt>
                <c:pt idx="17">
                  <c:v>45623</c:v>
                </c:pt>
                <c:pt idx="18">
                  <c:v>45625</c:v>
                </c:pt>
                <c:pt idx="19">
                  <c:v>45628</c:v>
                </c:pt>
                <c:pt idx="20">
                  <c:v>45629</c:v>
                </c:pt>
                <c:pt idx="21">
                  <c:v>45630</c:v>
                </c:pt>
                <c:pt idx="22">
                  <c:v>45631</c:v>
                </c:pt>
                <c:pt idx="23">
                  <c:v>45632</c:v>
                </c:pt>
                <c:pt idx="24">
                  <c:v>45635</c:v>
                </c:pt>
                <c:pt idx="25">
                  <c:v>45636</c:v>
                </c:pt>
                <c:pt idx="26">
                  <c:v>45637</c:v>
                </c:pt>
                <c:pt idx="27">
                  <c:v>45638</c:v>
                </c:pt>
                <c:pt idx="28">
                  <c:v>45639</c:v>
                </c:pt>
                <c:pt idx="29">
                  <c:v>45642</c:v>
                </c:pt>
                <c:pt idx="30">
                  <c:v>45643</c:v>
                </c:pt>
                <c:pt idx="31">
                  <c:v>45644</c:v>
                </c:pt>
                <c:pt idx="32">
                  <c:v>45645</c:v>
                </c:pt>
                <c:pt idx="33">
                  <c:v>45646</c:v>
                </c:pt>
                <c:pt idx="34">
                  <c:v>45649</c:v>
                </c:pt>
                <c:pt idx="35">
                  <c:v>45650</c:v>
                </c:pt>
                <c:pt idx="36">
                  <c:v>45652</c:v>
                </c:pt>
                <c:pt idx="37">
                  <c:v>45653</c:v>
                </c:pt>
                <c:pt idx="38">
                  <c:v>45656</c:v>
                </c:pt>
                <c:pt idx="39">
                  <c:v>45657</c:v>
                </c:pt>
                <c:pt idx="40">
                  <c:v>45659</c:v>
                </c:pt>
                <c:pt idx="41">
                  <c:v>45660</c:v>
                </c:pt>
                <c:pt idx="42">
                  <c:v>45663</c:v>
                </c:pt>
                <c:pt idx="43">
                  <c:v>45664</c:v>
                </c:pt>
                <c:pt idx="44">
                  <c:v>45665</c:v>
                </c:pt>
                <c:pt idx="45">
                  <c:v>45667</c:v>
                </c:pt>
                <c:pt idx="46">
                  <c:v>45670</c:v>
                </c:pt>
                <c:pt idx="47">
                  <c:v>45671</c:v>
                </c:pt>
                <c:pt idx="48">
                  <c:v>45672</c:v>
                </c:pt>
                <c:pt idx="49">
                  <c:v>45673</c:v>
                </c:pt>
                <c:pt idx="50">
                  <c:v>45674</c:v>
                </c:pt>
                <c:pt idx="51">
                  <c:v>45678</c:v>
                </c:pt>
                <c:pt idx="52">
                  <c:v>45679</c:v>
                </c:pt>
                <c:pt idx="53">
                  <c:v>45680</c:v>
                </c:pt>
                <c:pt idx="54">
                  <c:v>45681</c:v>
                </c:pt>
                <c:pt idx="55">
                  <c:v>45684</c:v>
                </c:pt>
                <c:pt idx="56">
                  <c:v>45685</c:v>
                </c:pt>
                <c:pt idx="57">
                  <c:v>45686</c:v>
                </c:pt>
                <c:pt idx="58">
                  <c:v>45687</c:v>
                </c:pt>
                <c:pt idx="59">
                  <c:v>45688</c:v>
                </c:pt>
                <c:pt idx="60">
                  <c:v>45691</c:v>
                </c:pt>
              </c:numCache>
            </c:numRef>
          </c:cat>
          <c:val>
            <c:numRef>
              <c:f>Charting!$C$8:$C$68</c:f>
              <c:numCache>
                <c:formatCode>_([$$-409]* #,##0.00_);_([$$-409]* \(#,##0.00\);_([$$-409]* "-"??_);_(@_)</c:formatCode>
                <c:ptCount val="61"/>
                <c:pt idx="0">
                  <c:v>136.87</c:v>
                </c:pt>
                <c:pt idx="1">
                  <c:v>137.82</c:v>
                </c:pt>
                <c:pt idx="2">
                  <c:v>140.91</c:v>
                </c:pt>
                <c:pt idx="3">
                  <c:v>147.37</c:v>
                </c:pt>
                <c:pt idx="4">
                  <c:v>134.61000000000001</c:v>
                </c:pt>
                <c:pt idx="5">
                  <c:v>137.4</c:v>
                </c:pt>
                <c:pt idx="6">
                  <c:v>133.19999999999999</c:v>
                </c:pt>
                <c:pt idx="7">
                  <c:v>132.76</c:v>
                </c:pt>
                <c:pt idx="8">
                  <c:v>134.56</c:v>
                </c:pt>
                <c:pt idx="9">
                  <c:v>132.5</c:v>
                </c:pt>
                <c:pt idx="10">
                  <c:v>132.19</c:v>
                </c:pt>
                <c:pt idx="11">
                  <c:v>131.44</c:v>
                </c:pt>
                <c:pt idx="12">
                  <c:v>135.25</c:v>
                </c:pt>
                <c:pt idx="13">
                  <c:v>133.26</c:v>
                </c:pt>
                <c:pt idx="14">
                  <c:v>137.34</c:v>
                </c:pt>
                <c:pt idx="15">
                  <c:v>140.93</c:v>
                </c:pt>
                <c:pt idx="16">
                  <c:v>139.66999999999999</c:v>
                </c:pt>
                <c:pt idx="17">
                  <c:v>138.28</c:v>
                </c:pt>
                <c:pt idx="18">
                  <c:v>136.11000000000001</c:v>
                </c:pt>
                <c:pt idx="19">
                  <c:v>137.49</c:v>
                </c:pt>
                <c:pt idx="20">
                  <c:v>137.46</c:v>
                </c:pt>
                <c:pt idx="21">
                  <c:v>139.07</c:v>
                </c:pt>
                <c:pt idx="22">
                  <c:v>136.32</c:v>
                </c:pt>
                <c:pt idx="23">
                  <c:v>136.91999999999999</c:v>
                </c:pt>
                <c:pt idx="24">
                  <c:v>137.27000000000001</c:v>
                </c:pt>
                <c:pt idx="25">
                  <c:v>138.30000000000001</c:v>
                </c:pt>
                <c:pt idx="26">
                  <c:v>138.84</c:v>
                </c:pt>
                <c:pt idx="27">
                  <c:v>137.47</c:v>
                </c:pt>
                <c:pt idx="28">
                  <c:v>130.94999999999999</c:v>
                </c:pt>
                <c:pt idx="29">
                  <c:v>132.19999999999999</c:v>
                </c:pt>
                <c:pt idx="30">
                  <c:v>132.24</c:v>
                </c:pt>
                <c:pt idx="31">
                  <c:v>127.54</c:v>
                </c:pt>
                <c:pt idx="32">
                  <c:v>129.35</c:v>
                </c:pt>
                <c:pt idx="33">
                  <c:v>134.21</c:v>
                </c:pt>
                <c:pt idx="34">
                  <c:v>134.52000000000001</c:v>
                </c:pt>
                <c:pt idx="35">
                  <c:v>134.99</c:v>
                </c:pt>
                <c:pt idx="36">
                  <c:v>135.32</c:v>
                </c:pt>
                <c:pt idx="37">
                  <c:v>133.38499999999999</c:v>
                </c:pt>
                <c:pt idx="38">
                  <c:v>131.81</c:v>
                </c:pt>
                <c:pt idx="39">
                  <c:v>131.41</c:v>
                </c:pt>
                <c:pt idx="40">
                  <c:v>131.47999999999999</c:v>
                </c:pt>
                <c:pt idx="41">
                  <c:v>135.71</c:v>
                </c:pt>
                <c:pt idx="42">
                  <c:v>135.19999999999999</c:v>
                </c:pt>
                <c:pt idx="43">
                  <c:v>131.29</c:v>
                </c:pt>
                <c:pt idx="44">
                  <c:v>130.80000000000001</c:v>
                </c:pt>
                <c:pt idx="45">
                  <c:v>129.63</c:v>
                </c:pt>
                <c:pt idx="46">
                  <c:v>128.85</c:v>
                </c:pt>
                <c:pt idx="47">
                  <c:v>127.6</c:v>
                </c:pt>
                <c:pt idx="48">
                  <c:v>132.52000000000001</c:v>
                </c:pt>
                <c:pt idx="49">
                  <c:v>132.16</c:v>
                </c:pt>
                <c:pt idx="50">
                  <c:v>135.12</c:v>
                </c:pt>
                <c:pt idx="51">
                  <c:v>133.07</c:v>
                </c:pt>
                <c:pt idx="52">
                  <c:v>132.5</c:v>
                </c:pt>
                <c:pt idx="53">
                  <c:v>133.24</c:v>
                </c:pt>
                <c:pt idx="54">
                  <c:v>127.09</c:v>
                </c:pt>
                <c:pt idx="55">
                  <c:v>128.96</c:v>
                </c:pt>
                <c:pt idx="56">
                  <c:v>131.05000000000001</c:v>
                </c:pt>
                <c:pt idx="57">
                  <c:v>132.58000000000001</c:v>
                </c:pt>
                <c:pt idx="58">
                  <c:v>131.79</c:v>
                </c:pt>
                <c:pt idx="59">
                  <c:v>131.16999999999999</c:v>
                </c:pt>
                <c:pt idx="60">
                  <c:v>129.78</c:v>
                </c:pt>
              </c:numCache>
            </c:numRef>
          </c:val>
          <c:smooth val="0"/>
          <c:extLst>
            <c:ext xmlns:c16="http://schemas.microsoft.com/office/drawing/2014/chart" uri="{C3380CC4-5D6E-409C-BE32-E72D297353CC}">
              <c16:uniqueId val="{00000000-1D29-43EA-A42F-44ED5E2AA53C}"/>
            </c:ext>
          </c:extLst>
        </c:ser>
        <c:dLbls>
          <c:showLegendKey val="0"/>
          <c:showVal val="0"/>
          <c:showCatName val="0"/>
          <c:showSerName val="0"/>
          <c:showPercent val="0"/>
          <c:showBubbleSize val="0"/>
        </c:dLbls>
        <c:marker val="1"/>
        <c:smooth val="0"/>
        <c:axId val="746923616"/>
        <c:axId val="746925776"/>
      </c:lineChart>
      <c:lineChart>
        <c:grouping val="standard"/>
        <c:varyColors val="0"/>
        <c:ser>
          <c:idx val="1"/>
          <c:order val="1"/>
          <c:tx>
            <c:strRef>
              <c:f>Charting!$H$4</c:f>
              <c:strCache>
                <c:ptCount val="1"/>
                <c:pt idx="0">
                  <c:v>RYANAIR HOLDINGS PUBLIC LIMITED COMPANY (XDUB:RYA)</c:v>
                </c:pt>
              </c:strCache>
            </c:strRef>
          </c:tx>
          <c:spPr>
            <a:ln w="28575" cap="rnd">
              <a:solidFill>
                <a:schemeClr val="accent1">
                  <a:lumMod val="50000"/>
                </a:schemeClr>
              </a:solidFill>
              <a:round/>
            </a:ln>
            <a:effectLst/>
          </c:spPr>
          <c:marker>
            <c:symbol val="none"/>
          </c:marker>
          <c:cat>
            <c:numRef>
              <c:f>Charting!$B$8:$B$68</c:f>
              <c:numCache>
                <c:formatCode>m/d/yyyy</c:formatCode>
                <c:ptCount val="61"/>
                <c:pt idx="0">
                  <c:v>45600</c:v>
                </c:pt>
                <c:pt idx="1">
                  <c:v>45601</c:v>
                </c:pt>
                <c:pt idx="2">
                  <c:v>45602</c:v>
                </c:pt>
                <c:pt idx="3">
                  <c:v>45603</c:v>
                </c:pt>
                <c:pt idx="4">
                  <c:v>45604</c:v>
                </c:pt>
                <c:pt idx="5">
                  <c:v>45607</c:v>
                </c:pt>
                <c:pt idx="6">
                  <c:v>45608</c:v>
                </c:pt>
                <c:pt idx="7">
                  <c:v>45609</c:v>
                </c:pt>
                <c:pt idx="8">
                  <c:v>45610</c:v>
                </c:pt>
                <c:pt idx="9">
                  <c:v>45611</c:v>
                </c:pt>
                <c:pt idx="10">
                  <c:v>45614</c:v>
                </c:pt>
                <c:pt idx="11">
                  <c:v>45615</c:v>
                </c:pt>
                <c:pt idx="12">
                  <c:v>45616</c:v>
                </c:pt>
                <c:pt idx="13">
                  <c:v>45617</c:v>
                </c:pt>
                <c:pt idx="14">
                  <c:v>45618</c:v>
                </c:pt>
                <c:pt idx="15">
                  <c:v>45621</c:v>
                </c:pt>
                <c:pt idx="16">
                  <c:v>45622</c:v>
                </c:pt>
                <c:pt idx="17">
                  <c:v>45623</c:v>
                </c:pt>
                <c:pt idx="18">
                  <c:v>45625</c:v>
                </c:pt>
                <c:pt idx="19">
                  <c:v>45628</c:v>
                </c:pt>
                <c:pt idx="20">
                  <c:v>45629</c:v>
                </c:pt>
                <c:pt idx="21">
                  <c:v>45630</c:v>
                </c:pt>
                <c:pt idx="22">
                  <c:v>45631</c:v>
                </c:pt>
                <c:pt idx="23">
                  <c:v>45632</c:v>
                </c:pt>
                <c:pt idx="24">
                  <c:v>45635</c:v>
                </c:pt>
                <c:pt idx="25">
                  <c:v>45636</c:v>
                </c:pt>
                <c:pt idx="26">
                  <c:v>45637</c:v>
                </c:pt>
                <c:pt idx="27">
                  <c:v>45638</c:v>
                </c:pt>
                <c:pt idx="28">
                  <c:v>45639</c:v>
                </c:pt>
                <c:pt idx="29">
                  <c:v>45642</c:v>
                </c:pt>
                <c:pt idx="30">
                  <c:v>45643</c:v>
                </c:pt>
                <c:pt idx="31">
                  <c:v>45644</c:v>
                </c:pt>
                <c:pt idx="32">
                  <c:v>45645</c:v>
                </c:pt>
                <c:pt idx="33">
                  <c:v>45646</c:v>
                </c:pt>
                <c:pt idx="34">
                  <c:v>45649</c:v>
                </c:pt>
                <c:pt idx="35">
                  <c:v>45650</c:v>
                </c:pt>
                <c:pt idx="36">
                  <c:v>45652</c:v>
                </c:pt>
                <c:pt idx="37">
                  <c:v>45653</c:v>
                </c:pt>
                <c:pt idx="38">
                  <c:v>45656</c:v>
                </c:pt>
                <c:pt idx="39">
                  <c:v>45657</c:v>
                </c:pt>
                <c:pt idx="40">
                  <c:v>45659</c:v>
                </c:pt>
                <c:pt idx="41">
                  <c:v>45660</c:v>
                </c:pt>
                <c:pt idx="42">
                  <c:v>45663</c:v>
                </c:pt>
                <c:pt idx="43">
                  <c:v>45664</c:v>
                </c:pt>
                <c:pt idx="44">
                  <c:v>45665</c:v>
                </c:pt>
                <c:pt idx="45">
                  <c:v>45667</c:v>
                </c:pt>
                <c:pt idx="46">
                  <c:v>45670</c:v>
                </c:pt>
                <c:pt idx="47">
                  <c:v>45671</c:v>
                </c:pt>
                <c:pt idx="48">
                  <c:v>45672</c:v>
                </c:pt>
                <c:pt idx="49">
                  <c:v>45673</c:v>
                </c:pt>
                <c:pt idx="50">
                  <c:v>45674</c:v>
                </c:pt>
                <c:pt idx="51">
                  <c:v>45678</c:v>
                </c:pt>
                <c:pt idx="52">
                  <c:v>45679</c:v>
                </c:pt>
                <c:pt idx="53">
                  <c:v>45680</c:v>
                </c:pt>
                <c:pt idx="54">
                  <c:v>45681</c:v>
                </c:pt>
                <c:pt idx="55">
                  <c:v>45684</c:v>
                </c:pt>
                <c:pt idx="56">
                  <c:v>45685</c:v>
                </c:pt>
                <c:pt idx="57">
                  <c:v>45686</c:v>
                </c:pt>
                <c:pt idx="58">
                  <c:v>45687</c:v>
                </c:pt>
                <c:pt idx="59">
                  <c:v>45688</c:v>
                </c:pt>
                <c:pt idx="60">
                  <c:v>45691</c:v>
                </c:pt>
              </c:numCache>
            </c:numRef>
          </c:cat>
          <c:val>
            <c:numRef>
              <c:f>Charting!$I$9:$I$70</c:f>
              <c:numCache>
                <c:formatCode>"$"#,##0.00</c:formatCode>
                <c:ptCount val="62"/>
                <c:pt idx="0">
                  <c:v>18.5</c:v>
                </c:pt>
                <c:pt idx="1">
                  <c:v>18.62</c:v>
                </c:pt>
                <c:pt idx="2">
                  <c:v>19.010000000000002</c:v>
                </c:pt>
                <c:pt idx="3">
                  <c:v>18.940000000000001</c:v>
                </c:pt>
                <c:pt idx="4">
                  <c:v>19.059999999999999</c:v>
                </c:pt>
                <c:pt idx="5">
                  <c:v>18.675000000000001</c:v>
                </c:pt>
                <c:pt idx="6">
                  <c:v>18.68</c:v>
                </c:pt>
                <c:pt idx="7">
                  <c:v>18.895</c:v>
                </c:pt>
                <c:pt idx="8">
                  <c:v>18.795000000000002</c:v>
                </c:pt>
                <c:pt idx="9">
                  <c:v>18.75</c:v>
                </c:pt>
                <c:pt idx="10">
                  <c:v>18.649999999999999</c:v>
                </c:pt>
                <c:pt idx="11">
                  <c:v>18.484999999999999</c:v>
                </c:pt>
                <c:pt idx="12">
                  <c:v>18.234999999999999</c:v>
                </c:pt>
                <c:pt idx="13">
                  <c:v>18.21</c:v>
                </c:pt>
                <c:pt idx="14">
                  <c:v>18.574999999999999</c:v>
                </c:pt>
                <c:pt idx="15">
                  <c:v>18.355</c:v>
                </c:pt>
                <c:pt idx="16">
                  <c:v>18.204999999999998</c:v>
                </c:pt>
                <c:pt idx="17">
                  <c:v>18.21</c:v>
                </c:pt>
                <c:pt idx="18">
                  <c:v>18.625</c:v>
                </c:pt>
                <c:pt idx="19">
                  <c:v>18.795000000000002</c:v>
                </c:pt>
                <c:pt idx="20">
                  <c:v>19.03</c:v>
                </c:pt>
                <c:pt idx="21">
                  <c:v>19.04</c:v>
                </c:pt>
                <c:pt idx="22">
                  <c:v>19.545000000000002</c:v>
                </c:pt>
                <c:pt idx="23">
                  <c:v>19.43</c:v>
                </c:pt>
                <c:pt idx="24">
                  <c:v>19.48</c:v>
                </c:pt>
                <c:pt idx="25">
                  <c:v>19.305</c:v>
                </c:pt>
                <c:pt idx="26">
                  <c:v>19.28</c:v>
                </c:pt>
                <c:pt idx="27">
                  <c:v>19.754999999999999</c:v>
                </c:pt>
                <c:pt idx="28">
                  <c:v>19.7</c:v>
                </c:pt>
                <c:pt idx="29">
                  <c:v>19.329999999999998</c:v>
                </c:pt>
                <c:pt idx="30">
                  <c:v>19.3</c:v>
                </c:pt>
                <c:pt idx="31">
                  <c:v>19.245000000000001</c:v>
                </c:pt>
                <c:pt idx="32">
                  <c:v>19.239999999999998</c:v>
                </c:pt>
                <c:pt idx="33">
                  <c:v>19.260000000000002</c:v>
                </c:pt>
                <c:pt idx="34">
                  <c:v>19.07</c:v>
                </c:pt>
                <c:pt idx="35">
                  <c:v>19.25</c:v>
                </c:pt>
                <c:pt idx="36">
                  <c:v>19.125</c:v>
                </c:pt>
                <c:pt idx="37">
                  <c:v>19.11</c:v>
                </c:pt>
                <c:pt idx="38">
                  <c:v>19.065000000000001</c:v>
                </c:pt>
                <c:pt idx="39">
                  <c:v>19.215</c:v>
                </c:pt>
                <c:pt idx="40">
                  <c:v>18.82</c:v>
                </c:pt>
                <c:pt idx="41">
                  <c:v>18.61</c:v>
                </c:pt>
                <c:pt idx="42">
                  <c:v>19.215</c:v>
                </c:pt>
                <c:pt idx="43">
                  <c:v>18.965</c:v>
                </c:pt>
                <c:pt idx="44">
                  <c:v>19</c:v>
                </c:pt>
                <c:pt idx="45">
                  <c:v>18.774999999999999</c:v>
                </c:pt>
                <c:pt idx="46">
                  <c:v>18.170000000000002</c:v>
                </c:pt>
                <c:pt idx="47">
                  <c:v>18.535</c:v>
                </c:pt>
                <c:pt idx="48">
                  <c:v>18.445</c:v>
                </c:pt>
                <c:pt idx="49">
                  <c:v>18.055</c:v>
                </c:pt>
                <c:pt idx="50">
                  <c:v>18.215</c:v>
                </c:pt>
                <c:pt idx="51">
                  <c:v>18.43</c:v>
                </c:pt>
                <c:pt idx="52">
                  <c:v>19.149999999999999</c:v>
                </c:pt>
                <c:pt idx="53">
                  <c:v>19.2</c:v>
                </c:pt>
                <c:pt idx="54">
                  <c:v>19.864999999999998</c:v>
                </c:pt>
                <c:pt idx="55">
                  <c:v>19.73</c:v>
                </c:pt>
                <c:pt idx="56">
                  <c:v>20.37</c:v>
                </c:pt>
                <c:pt idx="57">
                  <c:v>20.49</c:v>
                </c:pt>
                <c:pt idx="58">
                  <c:v>20.32</c:v>
                </c:pt>
                <c:pt idx="59">
                  <c:v>20.66</c:v>
                </c:pt>
                <c:pt idx="60">
                  <c:v>20.350000000000001</c:v>
                </c:pt>
                <c:pt idx="61">
                  <c:v>20.36</c:v>
                </c:pt>
              </c:numCache>
            </c:numRef>
          </c:val>
          <c:smooth val="0"/>
          <c:extLst>
            <c:ext xmlns:c16="http://schemas.microsoft.com/office/drawing/2014/chart" uri="{C3380CC4-5D6E-409C-BE32-E72D297353CC}">
              <c16:uniqueId val="{00000001-1D29-43EA-A42F-44ED5E2AA53C}"/>
            </c:ext>
          </c:extLst>
        </c:ser>
        <c:dLbls>
          <c:showLegendKey val="0"/>
          <c:showVal val="0"/>
          <c:showCatName val="0"/>
          <c:showSerName val="0"/>
          <c:showPercent val="0"/>
          <c:showBubbleSize val="0"/>
        </c:dLbls>
        <c:marker val="1"/>
        <c:smooth val="0"/>
        <c:axId val="786046304"/>
        <c:axId val="789089848"/>
      </c:lineChart>
      <c:dateAx>
        <c:axId val="746923616"/>
        <c:scaling>
          <c:orientation val="minMax"/>
        </c:scaling>
        <c:delete val="0"/>
        <c:axPos val="b"/>
        <c:numFmt formatCode="m/d/yy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accent1">
                    <a:lumMod val="50000"/>
                  </a:schemeClr>
                </a:solidFill>
                <a:latin typeface="ADLaM Display" panose="02010000000000000000" pitchFamily="2" charset="0"/>
                <a:ea typeface="ADLaM Display" panose="02010000000000000000" pitchFamily="2" charset="0"/>
                <a:cs typeface="ADLaM Display" panose="02010000000000000000" pitchFamily="2" charset="0"/>
              </a:defRPr>
            </a:pPr>
            <a:endParaRPr lang="en-US"/>
          </a:p>
        </c:txPr>
        <c:crossAx val="746925776"/>
        <c:crosses val="autoZero"/>
        <c:auto val="1"/>
        <c:lblOffset val="100"/>
        <c:baseTimeUnit val="days"/>
      </c:dateAx>
      <c:valAx>
        <c:axId val="746925776"/>
        <c:scaling>
          <c:orientation val="minMax"/>
        </c:scaling>
        <c:delete val="0"/>
        <c:axPos val="l"/>
        <c:majorGridlines>
          <c:spPr>
            <a:ln w="9525" cap="flat" cmpd="sng" algn="ctr">
              <a:solidFill>
                <a:schemeClr val="tx1">
                  <a:lumMod val="15000"/>
                  <a:lumOff val="85000"/>
                </a:schemeClr>
              </a:solidFill>
              <a:round/>
            </a:ln>
            <a:effectLst/>
          </c:spPr>
        </c:majorGridlines>
        <c:numFmt formatCode="_([$$-409]* #,##0.00_);_([$$-409]* \(#,##0.00\);_([$$-409]* &quot;-&quot;??_);_(@_)"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accent1">
                    <a:lumMod val="50000"/>
                  </a:schemeClr>
                </a:solidFill>
                <a:latin typeface="ADLaM Display" panose="02010000000000000000" pitchFamily="2" charset="0"/>
                <a:ea typeface="ADLaM Display" panose="02010000000000000000" pitchFamily="2" charset="0"/>
                <a:cs typeface="ADLaM Display" panose="02010000000000000000" pitchFamily="2" charset="0"/>
              </a:defRPr>
            </a:pPr>
            <a:endParaRPr lang="en-US"/>
          </a:p>
        </c:txPr>
        <c:crossAx val="746923616"/>
        <c:crosses val="autoZero"/>
        <c:crossBetween val="between"/>
      </c:valAx>
      <c:valAx>
        <c:axId val="789089848"/>
        <c:scaling>
          <c:orientation val="minMax"/>
        </c:scaling>
        <c:delete val="0"/>
        <c:axPos val="r"/>
        <c:numFmt formatCode="&quot;$&quot;#,##0.0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accent1">
                    <a:lumMod val="50000"/>
                  </a:schemeClr>
                </a:solidFill>
                <a:latin typeface="ADLaM Display" panose="02010000000000000000" pitchFamily="2" charset="0"/>
                <a:ea typeface="ADLaM Display" panose="02010000000000000000" pitchFamily="2" charset="0"/>
                <a:cs typeface="ADLaM Display" panose="02010000000000000000" pitchFamily="2" charset="0"/>
              </a:defRPr>
            </a:pPr>
            <a:endParaRPr lang="en-US"/>
          </a:p>
        </c:txPr>
        <c:crossAx val="786046304"/>
        <c:crosses val="max"/>
        <c:crossBetween val="between"/>
      </c:valAx>
      <c:dateAx>
        <c:axId val="786046304"/>
        <c:scaling>
          <c:orientation val="minMax"/>
        </c:scaling>
        <c:delete val="1"/>
        <c:axPos val="t"/>
        <c:numFmt formatCode="m/d/yyyy" sourceLinked="1"/>
        <c:majorTickMark val="out"/>
        <c:minorTickMark val="none"/>
        <c:tickLblPos val="nextTo"/>
        <c:crossAx val="789089848"/>
        <c:crosses val="max"/>
        <c:auto val="1"/>
        <c:lblOffset val="100"/>
        <c:baseTimeUnit val="days"/>
      </c:date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accent1">
                  <a:lumMod val="50000"/>
                </a:schemeClr>
              </a:solidFill>
              <a:latin typeface="ADLaM Display" panose="02010000000000000000" pitchFamily="2" charset="0"/>
              <a:ea typeface="ADLaM Display" panose="02010000000000000000" pitchFamily="2" charset="0"/>
              <a:cs typeface="ADLaM Display" panose="02010000000000000000" pitchFamily="2"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8" Type="http://schemas.openxmlformats.org/officeDocument/2006/relationships/image" Target="../media/image3.png"/><Relationship Id="rId13" Type="http://schemas.openxmlformats.org/officeDocument/2006/relationships/hyperlink" Target="#DASHBOARD!A1"/><Relationship Id="rId3" Type="http://schemas.openxmlformats.org/officeDocument/2006/relationships/chart" Target="../charts/chart3.xml"/><Relationship Id="rId7" Type="http://schemas.openxmlformats.org/officeDocument/2006/relationships/hyperlink" Target="#Charting!A1"/><Relationship Id="rId12" Type="http://schemas.openxmlformats.org/officeDocument/2006/relationships/image" Target="../media/image6.svg"/><Relationship Id="rId17" Type="http://schemas.openxmlformats.org/officeDocument/2006/relationships/image" Target="../media/image10.svg"/><Relationship Id="rId2" Type="http://schemas.openxmlformats.org/officeDocument/2006/relationships/image" Target="../media/image2.svg"/><Relationship Id="rId16" Type="http://schemas.openxmlformats.org/officeDocument/2006/relationships/image" Target="../media/image9.png"/><Relationship Id="rId1" Type="http://schemas.openxmlformats.org/officeDocument/2006/relationships/image" Target="../media/image1.png"/><Relationship Id="rId6" Type="http://schemas.openxmlformats.org/officeDocument/2006/relationships/chart" Target="../charts/chart6.xml"/><Relationship Id="rId11" Type="http://schemas.openxmlformats.org/officeDocument/2006/relationships/image" Target="../media/image5.png"/><Relationship Id="rId5" Type="http://schemas.openxmlformats.org/officeDocument/2006/relationships/chart" Target="../charts/chart5.xml"/><Relationship Id="rId15" Type="http://schemas.openxmlformats.org/officeDocument/2006/relationships/image" Target="../media/image8.svg"/><Relationship Id="rId10" Type="http://schemas.openxmlformats.org/officeDocument/2006/relationships/hyperlink" Target="#DATA!A1"/><Relationship Id="rId4" Type="http://schemas.openxmlformats.org/officeDocument/2006/relationships/chart" Target="../charts/chart4.xml"/><Relationship Id="rId9" Type="http://schemas.openxmlformats.org/officeDocument/2006/relationships/image" Target="../media/image4.svg"/><Relationship Id="rId14" Type="http://schemas.openxmlformats.org/officeDocument/2006/relationships/image" Target="../media/image7.png"/></Relationships>
</file>

<file path=xl/drawings/drawing1.xml><?xml version="1.0" encoding="utf-8"?>
<xdr:wsDr xmlns:xdr="http://schemas.openxmlformats.org/drawingml/2006/spreadsheetDrawing" xmlns:a="http://schemas.openxmlformats.org/drawingml/2006/main">
  <xdr:twoCellAnchor>
    <xdr:from>
      <xdr:col>14</xdr:col>
      <xdr:colOff>0</xdr:colOff>
      <xdr:row>1</xdr:row>
      <xdr:rowOff>0</xdr:rowOff>
    </xdr:from>
    <xdr:to>
      <xdr:col>22</xdr:col>
      <xdr:colOff>0</xdr:colOff>
      <xdr:row>16</xdr:row>
      <xdr:rowOff>0</xdr:rowOff>
    </xdr:to>
    <xdr:graphicFrame macro="">
      <xdr:nvGraphicFramePr>
        <xdr:cNvPr id="2" name="Chart 1">
          <a:extLst>
            <a:ext uri="{FF2B5EF4-FFF2-40B4-BE49-F238E27FC236}">
              <a16:creationId xmlns:a16="http://schemas.microsoft.com/office/drawing/2014/main" id="{0E60D670-1A81-4A5D-C50B-32D04DF2E60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14</xdr:col>
      <xdr:colOff>0</xdr:colOff>
      <xdr:row>18</xdr:row>
      <xdr:rowOff>0</xdr:rowOff>
    </xdr:from>
    <xdr:to>
      <xdr:col>22</xdr:col>
      <xdr:colOff>0</xdr:colOff>
      <xdr:row>32</xdr:row>
      <xdr:rowOff>0</xdr:rowOff>
    </xdr:to>
    <xdr:graphicFrame macro="">
      <xdr:nvGraphicFramePr>
        <xdr:cNvPr id="3" name="Chart 2">
          <a:extLst>
            <a:ext uri="{FF2B5EF4-FFF2-40B4-BE49-F238E27FC236}">
              <a16:creationId xmlns:a16="http://schemas.microsoft.com/office/drawing/2014/main" id="{98063982-DAE2-F3E6-E34D-A474E85B90A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0</xdr:col>
      <xdr:colOff>115302</xdr:colOff>
      <xdr:row>7</xdr:row>
      <xdr:rowOff>0</xdr:rowOff>
    </xdr:from>
    <xdr:to>
      <xdr:col>21</xdr:col>
      <xdr:colOff>611604</xdr:colOff>
      <xdr:row>8</xdr:row>
      <xdr:rowOff>0</xdr:rowOff>
    </xdr:to>
    <xdr:sp macro="" textlink="">
      <xdr:nvSpPr>
        <xdr:cNvPr id="3" name="Rectangle 2">
          <a:extLst>
            <a:ext uri="{FF2B5EF4-FFF2-40B4-BE49-F238E27FC236}">
              <a16:creationId xmlns:a16="http://schemas.microsoft.com/office/drawing/2014/main" id="{02D6E801-A6F6-4A4B-89F4-A15280B987A7}"/>
            </a:ext>
          </a:extLst>
        </xdr:cNvPr>
        <xdr:cNvSpPr/>
      </xdr:nvSpPr>
      <xdr:spPr>
        <a:xfrm>
          <a:off x="115302" y="1198145"/>
          <a:ext cx="12232105" cy="190500"/>
        </a:xfrm>
        <a:prstGeom prst="rect">
          <a:avLst/>
        </a:prstGeom>
        <a:solidFill>
          <a:schemeClr val="accent1">
            <a:lumMod val="50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b="1">
              <a:solidFill>
                <a:schemeClr val="bg1">
                  <a:lumMod val="95000"/>
                </a:schemeClr>
              </a:solidFill>
              <a:latin typeface="ADLaM Display" panose="02010000000000000000" pitchFamily="2" charset="0"/>
              <a:ea typeface="ADLaM Display" panose="02010000000000000000" pitchFamily="2" charset="0"/>
              <a:cs typeface="ADLaM Display" panose="02010000000000000000" pitchFamily="2" charset="0"/>
            </a:rPr>
            <a:t>Current</a:t>
          </a:r>
          <a:r>
            <a:rPr lang="en-US" sz="1100" b="1" baseline="0">
              <a:solidFill>
                <a:schemeClr val="bg1">
                  <a:lumMod val="95000"/>
                </a:schemeClr>
              </a:solidFill>
              <a:latin typeface="ADLaM Display" panose="02010000000000000000" pitchFamily="2" charset="0"/>
              <a:ea typeface="ADLaM Display" panose="02010000000000000000" pitchFamily="2" charset="0"/>
              <a:cs typeface="ADLaM Display" panose="02010000000000000000" pitchFamily="2" charset="0"/>
            </a:rPr>
            <a:t> Holdings</a:t>
          </a:r>
          <a:endParaRPr lang="en-US" sz="1100" b="1">
            <a:solidFill>
              <a:schemeClr val="bg1">
                <a:lumMod val="95000"/>
              </a:schemeClr>
            </a:solidFill>
            <a:latin typeface="ADLaM Display" panose="02010000000000000000" pitchFamily="2" charset="0"/>
            <a:ea typeface="ADLaM Display" panose="02010000000000000000" pitchFamily="2" charset="0"/>
            <a:cs typeface="ADLaM Display" panose="02010000000000000000" pitchFamily="2" charset="0"/>
          </a:endParaRPr>
        </a:p>
      </xdr:txBody>
    </xdr:sp>
    <xdr:clientData/>
  </xdr:twoCellAnchor>
  <xdr:twoCellAnchor editAs="oneCell">
    <xdr:from>
      <xdr:col>1</xdr:col>
      <xdr:colOff>0</xdr:colOff>
      <xdr:row>2</xdr:row>
      <xdr:rowOff>127316</xdr:rowOff>
    </xdr:from>
    <xdr:to>
      <xdr:col>1</xdr:col>
      <xdr:colOff>914400</xdr:colOff>
      <xdr:row>5</xdr:row>
      <xdr:rowOff>100852</xdr:rowOff>
    </xdr:to>
    <xdr:pic>
      <xdr:nvPicPr>
        <xdr:cNvPr id="5" name="Graphic 4" descr="Upward trend with solid fill">
          <a:extLst>
            <a:ext uri="{FF2B5EF4-FFF2-40B4-BE49-F238E27FC236}">
              <a16:creationId xmlns:a16="http://schemas.microsoft.com/office/drawing/2014/main" id="{B15CA3A4-24CC-C0A8-2B2B-3A575265703F}"/>
            </a:ext>
          </a:extLst>
        </xdr:cNvPr>
        <xdr:cNvPicPr>
          <a:picLocks noChangeAspect="1"/>
        </xdr:cNvPicPr>
      </xdr:nvPicPr>
      <xdr:blipFill>
        <a:blip xmlns:r="http://schemas.openxmlformats.org/officeDocument/2006/relationships" r:embed="rId1">
          <a:extLst>
            <a:ext uri="{96DAC541-7B7A-43D3-8B79-37D633B846F1}">
              <asvg:svgBlip xmlns:asvg="http://schemas.microsoft.com/office/drawing/2016/SVG/main" r:embed="rId2"/>
            </a:ext>
          </a:extLst>
        </a:blip>
        <a:stretch>
          <a:fillRect/>
        </a:stretch>
      </xdr:blipFill>
      <xdr:spPr>
        <a:xfrm>
          <a:off x="112059" y="373845"/>
          <a:ext cx="914400" cy="914831"/>
        </a:xfrm>
        <a:prstGeom prst="rect">
          <a:avLst/>
        </a:prstGeom>
      </xdr:spPr>
    </xdr:pic>
    <xdr:clientData/>
  </xdr:twoCellAnchor>
  <xdr:twoCellAnchor>
    <xdr:from>
      <xdr:col>0</xdr:col>
      <xdr:colOff>115302</xdr:colOff>
      <xdr:row>8</xdr:row>
      <xdr:rowOff>0</xdr:rowOff>
    </xdr:from>
    <xdr:to>
      <xdr:col>21</xdr:col>
      <xdr:colOff>611604</xdr:colOff>
      <xdr:row>9</xdr:row>
      <xdr:rowOff>0</xdr:rowOff>
    </xdr:to>
    <xdr:sp macro="" textlink="">
      <xdr:nvSpPr>
        <xdr:cNvPr id="6" name="Rectangle 5">
          <a:extLst>
            <a:ext uri="{FF2B5EF4-FFF2-40B4-BE49-F238E27FC236}">
              <a16:creationId xmlns:a16="http://schemas.microsoft.com/office/drawing/2014/main" id="{E4DD57D7-F51F-4708-B2E5-E36AF6CE0B08}"/>
            </a:ext>
          </a:extLst>
        </xdr:cNvPr>
        <xdr:cNvSpPr/>
      </xdr:nvSpPr>
      <xdr:spPr>
        <a:xfrm>
          <a:off x="115302" y="1388645"/>
          <a:ext cx="12232105" cy="190500"/>
        </a:xfrm>
        <a:prstGeom prst="rect">
          <a:avLst/>
        </a:prstGeom>
        <a:solidFill>
          <a:schemeClr val="tx2">
            <a:lumMod val="10000"/>
            <a:lumOff val="90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l"/>
          <a:r>
            <a:rPr lang="en-US" sz="1100" b="0">
              <a:solidFill>
                <a:schemeClr val="accent1">
                  <a:lumMod val="50000"/>
                </a:schemeClr>
              </a:solidFill>
              <a:latin typeface="ADLaM Display" panose="02010000000000000000" pitchFamily="2" charset="0"/>
              <a:ea typeface="ADLaM Display" panose="02010000000000000000" pitchFamily="2" charset="0"/>
              <a:cs typeface="ADLaM Display" panose="02010000000000000000" pitchFamily="2" charset="0"/>
            </a:rPr>
            <a:t>Company		</a:t>
          </a:r>
          <a:r>
            <a:rPr lang="en-US" sz="1100" b="0" baseline="0">
              <a:solidFill>
                <a:schemeClr val="accent1">
                  <a:lumMod val="50000"/>
                </a:schemeClr>
              </a:solidFill>
              <a:latin typeface="ADLaM Display" panose="02010000000000000000" pitchFamily="2" charset="0"/>
              <a:ea typeface="ADLaM Display" panose="02010000000000000000" pitchFamily="2" charset="0"/>
              <a:cs typeface="ADLaM Display" panose="02010000000000000000" pitchFamily="2" charset="0"/>
            </a:rPr>
            <a:t>                           </a:t>
          </a:r>
          <a:r>
            <a:rPr lang="en-US" sz="1100" b="0">
              <a:solidFill>
                <a:schemeClr val="accent1">
                  <a:lumMod val="50000"/>
                </a:schemeClr>
              </a:solidFill>
              <a:latin typeface="ADLaM Display" panose="02010000000000000000" pitchFamily="2" charset="0"/>
              <a:ea typeface="ADLaM Display" panose="02010000000000000000" pitchFamily="2" charset="0"/>
              <a:cs typeface="ADLaM Display" panose="02010000000000000000" pitchFamily="2" charset="0"/>
            </a:rPr>
            <a:t>Ticker	       Industry			 </a:t>
          </a:r>
          <a:r>
            <a:rPr lang="en-US" sz="1100" b="0" baseline="0">
              <a:solidFill>
                <a:schemeClr val="accent1">
                  <a:lumMod val="50000"/>
                </a:schemeClr>
              </a:solidFill>
              <a:latin typeface="ADLaM Display" panose="02010000000000000000" pitchFamily="2" charset="0"/>
              <a:ea typeface="ADLaM Display" panose="02010000000000000000" pitchFamily="2" charset="0"/>
              <a:cs typeface="ADLaM Display" panose="02010000000000000000" pitchFamily="2" charset="0"/>
            </a:rPr>
            <a:t>        </a:t>
          </a:r>
          <a:r>
            <a:rPr lang="en-US" sz="1100" b="0">
              <a:solidFill>
                <a:schemeClr val="accent1">
                  <a:lumMod val="50000"/>
                </a:schemeClr>
              </a:solidFill>
              <a:latin typeface="ADLaM Display" panose="02010000000000000000" pitchFamily="2" charset="0"/>
              <a:ea typeface="ADLaM Display" panose="02010000000000000000" pitchFamily="2" charset="0"/>
              <a:cs typeface="ADLaM Display" panose="02010000000000000000" pitchFamily="2" charset="0"/>
            </a:rPr>
            <a:t>Quantity</a:t>
          </a:r>
          <a:r>
            <a:rPr lang="en-US" sz="1100" b="0" baseline="0">
              <a:solidFill>
                <a:schemeClr val="accent1">
                  <a:lumMod val="50000"/>
                </a:schemeClr>
              </a:solidFill>
              <a:latin typeface="ADLaM Display" panose="02010000000000000000" pitchFamily="2" charset="0"/>
              <a:ea typeface="ADLaM Display" panose="02010000000000000000" pitchFamily="2" charset="0"/>
              <a:cs typeface="ADLaM Display" panose="02010000000000000000" pitchFamily="2" charset="0"/>
            </a:rPr>
            <a:t>          </a:t>
          </a:r>
          <a:r>
            <a:rPr lang="en-US" sz="1100" b="0">
              <a:solidFill>
                <a:schemeClr val="accent1">
                  <a:lumMod val="50000"/>
                </a:schemeClr>
              </a:solidFill>
              <a:latin typeface="ADLaM Display" panose="02010000000000000000" pitchFamily="2" charset="0"/>
              <a:ea typeface="ADLaM Display" panose="02010000000000000000" pitchFamily="2" charset="0"/>
              <a:cs typeface="ADLaM Display" panose="02010000000000000000" pitchFamily="2" charset="0"/>
            </a:rPr>
            <a:t>Current</a:t>
          </a:r>
          <a:r>
            <a:rPr lang="en-US" sz="1100" b="0" baseline="0">
              <a:solidFill>
                <a:schemeClr val="accent1">
                  <a:lumMod val="50000"/>
                </a:schemeClr>
              </a:solidFill>
              <a:latin typeface="ADLaM Display" panose="02010000000000000000" pitchFamily="2" charset="0"/>
              <a:ea typeface="ADLaM Display" panose="02010000000000000000" pitchFamily="2" charset="0"/>
              <a:cs typeface="ADLaM Display" panose="02010000000000000000" pitchFamily="2" charset="0"/>
            </a:rPr>
            <a:t> Price          Market Value              % Breakdown        $ Day Change                         Gain (Loss)                              52 Week Low</a:t>
          </a:r>
          <a:endParaRPr lang="en-US" sz="1100" b="0">
            <a:solidFill>
              <a:schemeClr val="accent1">
                <a:lumMod val="50000"/>
              </a:schemeClr>
            </a:solidFill>
            <a:latin typeface="ADLaM Display" panose="02010000000000000000" pitchFamily="2" charset="0"/>
            <a:ea typeface="ADLaM Display" panose="02010000000000000000" pitchFamily="2" charset="0"/>
            <a:cs typeface="ADLaM Display" panose="02010000000000000000" pitchFamily="2" charset="0"/>
          </a:endParaRPr>
        </a:p>
      </xdr:txBody>
    </xdr:sp>
    <xdr:clientData/>
  </xdr:twoCellAnchor>
  <xdr:twoCellAnchor>
    <xdr:from>
      <xdr:col>0</xdr:col>
      <xdr:colOff>115302</xdr:colOff>
      <xdr:row>6</xdr:row>
      <xdr:rowOff>187667</xdr:rowOff>
    </xdr:from>
    <xdr:to>
      <xdr:col>21</xdr:col>
      <xdr:colOff>611604</xdr:colOff>
      <xdr:row>7</xdr:row>
      <xdr:rowOff>187667</xdr:rowOff>
    </xdr:to>
    <xdr:sp macro="" textlink="">
      <xdr:nvSpPr>
        <xdr:cNvPr id="7" name="Rectangle 6">
          <a:extLst>
            <a:ext uri="{FF2B5EF4-FFF2-40B4-BE49-F238E27FC236}">
              <a16:creationId xmlns:a16="http://schemas.microsoft.com/office/drawing/2014/main" id="{EAB3D56C-066D-47E6-A8E8-CA1BFD2BF3AF}"/>
            </a:ext>
          </a:extLst>
        </xdr:cNvPr>
        <xdr:cNvSpPr/>
      </xdr:nvSpPr>
      <xdr:spPr>
        <a:xfrm>
          <a:off x="115302" y="1198145"/>
          <a:ext cx="12257606" cy="190500"/>
        </a:xfrm>
        <a:prstGeom prst="rect">
          <a:avLst/>
        </a:prstGeom>
        <a:solidFill>
          <a:schemeClr val="accent1">
            <a:lumMod val="50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b="1">
              <a:solidFill>
                <a:schemeClr val="tx2">
                  <a:lumMod val="10000"/>
                  <a:lumOff val="90000"/>
                </a:schemeClr>
              </a:solidFill>
              <a:latin typeface="ADLaM Display" panose="02010000000000000000" pitchFamily="2" charset="0"/>
              <a:ea typeface="ADLaM Display" panose="02010000000000000000" pitchFamily="2" charset="0"/>
              <a:cs typeface="ADLaM Display" panose="02010000000000000000" pitchFamily="2" charset="0"/>
            </a:rPr>
            <a:t>Current</a:t>
          </a:r>
          <a:r>
            <a:rPr lang="en-US" sz="1100" b="1" baseline="0">
              <a:solidFill>
                <a:schemeClr val="tx2">
                  <a:lumMod val="10000"/>
                  <a:lumOff val="90000"/>
                </a:schemeClr>
              </a:solidFill>
              <a:latin typeface="ADLaM Display" panose="02010000000000000000" pitchFamily="2" charset="0"/>
              <a:ea typeface="ADLaM Display" panose="02010000000000000000" pitchFamily="2" charset="0"/>
              <a:cs typeface="ADLaM Display" panose="02010000000000000000" pitchFamily="2" charset="0"/>
            </a:rPr>
            <a:t> Holdings</a:t>
          </a:r>
          <a:endParaRPr lang="en-US" sz="1100" b="1">
            <a:solidFill>
              <a:schemeClr val="tx2">
                <a:lumMod val="10000"/>
                <a:lumOff val="90000"/>
              </a:schemeClr>
            </a:solidFill>
            <a:latin typeface="ADLaM Display" panose="02010000000000000000" pitchFamily="2" charset="0"/>
            <a:ea typeface="ADLaM Display" panose="02010000000000000000" pitchFamily="2" charset="0"/>
            <a:cs typeface="ADLaM Display" panose="02010000000000000000" pitchFamily="2" charset="0"/>
          </a:endParaRPr>
        </a:p>
      </xdr:txBody>
    </xdr:sp>
    <xdr:clientData/>
  </xdr:twoCellAnchor>
  <xdr:twoCellAnchor>
    <xdr:from>
      <xdr:col>1</xdr:col>
      <xdr:colOff>0</xdr:colOff>
      <xdr:row>16</xdr:row>
      <xdr:rowOff>190500</xdr:rowOff>
    </xdr:from>
    <xdr:to>
      <xdr:col>4</xdr:col>
      <xdr:colOff>0</xdr:colOff>
      <xdr:row>17</xdr:row>
      <xdr:rowOff>190500</xdr:rowOff>
    </xdr:to>
    <xdr:sp macro="" textlink="">
      <xdr:nvSpPr>
        <xdr:cNvPr id="8" name="Rectangle 7">
          <a:extLst>
            <a:ext uri="{FF2B5EF4-FFF2-40B4-BE49-F238E27FC236}">
              <a16:creationId xmlns:a16="http://schemas.microsoft.com/office/drawing/2014/main" id="{247307D7-1B1F-4457-A587-06152677C5D8}"/>
            </a:ext>
          </a:extLst>
        </xdr:cNvPr>
        <xdr:cNvSpPr/>
      </xdr:nvSpPr>
      <xdr:spPr>
        <a:xfrm>
          <a:off x="117231" y="3480288"/>
          <a:ext cx="3641481" cy="190500"/>
        </a:xfrm>
        <a:prstGeom prst="rect">
          <a:avLst/>
        </a:prstGeom>
        <a:solidFill>
          <a:schemeClr val="accent1">
            <a:lumMod val="50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b="1">
              <a:solidFill>
                <a:schemeClr val="tx2">
                  <a:lumMod val="10000"/>
                  <a:lumOff val="90000"/>
                </a:schemeClr>
              </a:solidFill>
              <a:latin typeface="ADLaM Display" panose="02010000000000000000" pitchFamily="2" charset="0"/>
              <a:ea typeface="ADLaM Display" panose="02010000000000000000" pitchFamily="2" charset="0"/>
              <a:cs typeface="ADLaM Display" panose="02010000000000000000" pitchFamily="2" charset="0"/>
            </a:rPr>
            <a:t>Portfolio</a:t>
          </a:r>
          <a:r>
            <a:rPr lang="en-US" sz="1100" b="1" baseline="0">
              <a:solidFill>
                <a:schemeClr val="tx2">
                  <a:lumMod val="10000"/>
                  <a:lumOff val="90000"/>
                </a:schemeClr>
              </a:solidFill>
              <a:latin typeface="ADLaM Display" panose="02010000000000000000" pitchFamily="2" charset="0"/>
              <a:ea typeface="ADLaM Display" panose="02010000000000000000" pitchFamily="2" charset="0"/>
              <a:cs typeface="ADLaM Display" panose="02010000000000000000" pitchFamily="2" charset="0"/>
            </a:rPr>
            <a:t> Breakdown</a:t>
          </a:r>
          <a:endParaRPr lang="en-US" sz="1100" b="1">
            <a:solidFill>
              <a:schemeClr val="tx2">
                <a:lumMod val="10000"/>
                <a:lumOff val="90000"/>
              </a:schemeClr>
            </a:solidFill>
            <a:latin typeface="ADLaM Display" panose="02010000000000000000" pitchFamily="2" charset="0"/>
            <a:ea typeface="ADLaM Display" panose="02010000000000000000" pitchFamily="2" charset="0"/>
            <a:cs typeface="ADLaM Display" panose="02010000000000000000" pitchFamily="2" charset="0"/>
          </a:endParaRPr>
        </a:p>
      </xdr:txBody>
    </xdr:sp>
    <xdr:clientData/>
  </xdr:twoCellAnchor>
  <xdr:twoCellAnchor>
    <xdr:from>
      <xdr:col>4</xdr:col>
      <xdr:colOff>2125197</xdr:colOff>
      <xdr:row>17</xdr:row>
      <xdr:rowOff>0</xdr:rowOff>
    </xdr:from>
    <xdr:to>
      <xdr:col>11</xdr:col>
      <xdr:colOff>0</xdr:colOff>
      <xdr:row>18</xdr:row>
      <xdr:rowOff>0</xdr:rowOff>
    </xdr:to>
    <xdr:sp macro="" textlink="">
      <xdr:nvSpPr>
        <xdr:cNvPr id="9" name="Rectangle 8">
          <a:extLst>
            <a:ext uri="{FF2B5EF4-FFF2-40B4-BE49-F238E27FC236}">
              <a16:creationId xmlns:a16="http://schemas.microsoft.com/office/drawing/2014/main" id="{12B59B45-FC1C-4D68-8590-87146E63F55B}"/>
            </a:ext>
          </a:extLst>
        </xdr:cNvPr>
        <xdr:cNvSpPr/>
      </xdr:nvSpPr>
      <xdr:spPr>
        <a:xfrm>
          <a:off x="5879168" y="3473824"/>
          <a:ext cx="3466538" cy="190500"/>
        </a:xfrm>
        <a:prstGeom prst="rect">
          <a:avLst/>
        </a:prstGeom>
        <a:solidFill>
          <a:schemeClr val="accent1">
            <a:lumMod val="50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b="1">
              <a:solidFill>
                <a:schemeClr val="tx2">
                  <a:lumMod val="10000"/>
                  <a:lumOff val="90000"/>
                </a:schemeClr>
              </a:solidFill>
              <a:latin typeface="ADLaM Display" panose="02010000000000000000" pitchFamily="2" charset="0"/>
              <a:ea typeface="ADLaM Display" panose="02010000000000000000" pitchFamily="2" charset="0"/>
              <a:cs typeface="ADLaM Display" panose="02010000000000000000" pitchFamily="2" charset="0"/>
            </a:rPr>
            <a:t>Gain/(Loss)</a:t>
          </a:r>
          <a:r>
            <a:rPr lang="en-US" sz="1100" b="1" baseline="0">
              <a:solidFill>
                <a:schemeClr val="tx2">
                  <a:lumMod val="10000"/>
                  <a:lumOff val="90000"/>
                </a:schemeClr>
              </a:solidFill>
              <a:latin typeface="ADLaM Display" panose="02010000000000000000" pitchFamily="2" charset="0"/>
              <a:ea typeface="ADLaM Display" panose="02010000000000000000" pitchFamily="2" charset="0"/>
              <a:cs typeface="ADLaM Display" panose="02010000000000000000" pitchFamily="2" charset="0"/>
            </a:rPr>
            <a:t> Breakdown</a:t>
          </a:r>
        </a:p>
        <a:p>
          <a:pPr algn="ctr"/>
          <a:endParaRPr lang="en-US" sz="1100" b="1">
            <a:solidFill>
              <a:schemeClr val="tx2">
                <a:lumMod val="10000"/>
                <a:lumOff val="90000"/>
              </a:schemeClr>
            </a:solidFill>
            <a:latin typeface="ADLaM Display" panose="02010000000000000000" pitchFamily="2" charset="0"/>
            <a:ea typeface="ADLaM Display" panose="02010000000000000000" pitchFamily="2" charset="0"/>
            <a:cs typeface="ADLaM Display" panose="02010000000000000000" pitchFamily="2" charset="0"/>
          </a:endParaRPr>
        </a:p>
      </xdr:txBody>
    </xdr:sp>
    <xdr:clientData/>
  </xdr:twoCellAnchor>
  <xdr:twoCellAnchor>
    <xdr:from>
      <xdr:col>11</xdr:col>
      <xdr:colOff>437010</xdr:colOff>
      <xdr:row>1</xdr:row>
      <xdr:rowOff>123264</xdr:rowOff>
    </xdr:from>
    <xdr:to>
      <xdr:col>19</xdr:col>
      <xdr:colOff>767067</xdr:colOff>
      <xdr:row>3</xdr:row>
      <xdr:rowOff>56589</xdr:rowOff>
    </xdr:to>
    <xdr:sp macro="" textlink="">
      <xdr:nvSpPr>
        <xdr:cNvPr id="12" name="TextBox 11">
          <a:extLst>
            <a:ext uri="{FF2B5EF4-FFF2-40B4-BE49-F238E27FC236}">
              <a16:creationId xmlns:a16="http://schemas.microsoft.com/office/drawing/2014/main" id="{D348C8F8-C08B-2BBD-53F0-314599E8EE34}"/>
            </a:ext>
          </a:extLst>
        </xdr:cNvPr>
        <xdr:cNvSpPr txBox="1"/>
      </xdr:nvSpPr>
      <xdr:spPr>
        <a:xfrm>
          <a:off x="9782716" y="179293"/>
          <a:ext cx="6313998" cy="3143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a:solidFill>
                <a:schemeClr val="tx2">
                  <a:lumMod val="10000"/>
                  <a:lumOff val="90000"/>
                </a:schemeClr>
              </a:solidFill>
              <a:latin typeface="ADLaM Display" panose="02010000000000000000" pitchFamily="2" charset="0"/>
              <a:ea typeface="ADLaM Display" panose="02010000000000000000" pitchFamily="2" charset="0"/>
              <a:cs typeface="ADLaM Display" panose="02010000000000000000" pitchFamily="2" charset="0"/>
            </a:rPr>
            <a:t>Portfolio</a:t>
          </a:r>
          <a:r>
            <a:rPr lang="en-US" sz="1200" baseline="0">
              <a:solidFill>
                <a:schemeClr val="tx2">
                  <a:lumMod val="10000"/>
                  <a:lumOff val="90000"/>
                </a:schemeClr>
              </a:solidFill>
              <a:latin typeface="ADLaM Display" panose="02010000000000000000" pitchFamily="2" charset="0"/>
              <a:ea typeface="ADLaM Display" panose="02010000000000000000" pitchFamily="2" charset="0"/>
              <a:cs typeface="ADLaM Display" panose="02010000000000000000" pitchFamily="2" charset="0"/>
            </a:rPr>
            <a:t> Value 	   $ Day Change 	     Gain/(Loss)</a:t>
          </a:r>
          <a:endParaRPr lang="en-US" sz="1200">
            <a:solidFill>
              <a:schemeClr val="tx2">
                <a:lumMod val="10000"/>
                <a:lumOff val="90000"/>
              </a:schemeClr>
            </a:solidFill>
            <a:latin typeface="ADLaM Display" panose="02010000000000000000" pitchFamily="2" charset="0"/>
            <a:ea typeface="ADLaM Display" panose="02010000000000000000" pitchFamily="2" charset="0"/>
            <a:cs typeface="ADLaM Display" panose="02010000000000000000" pitchFamily="2" charset="0"/>
          </a:endParaRPr>
        </a:p>
      </xdr:txBody>
    </xdr:sp>
    <xdr:clientData/>
  </xdr:twoCellAnchor>
  <xdr:twoCellAnchor>
    <xdr:from>
      <xdr:col>1</xdr:col>
      <xdr:colOff>0</xdr:colOff>
      <xdr:row>17</xdr:row>
      <xdr:rowOff>190500</xdr:rowOff>
    </xdr:from>
    <xdr:to>
      <xdr:col>4</xdr:col>
      <xdr:colOff>0</xdr:colOff>
      <xdr:row>32</xdr:row>
      <xdr:rowOff>190500</xdr:rowOff>
    </xdr:to>
    <xdr:graphicFrame macro="">
      <xdr:nvGraphicFramePr>
        <xdr:cNvPr id="14" name="Chart 13">
          <a:extLst>
            <a:ext uri="{FF2B5EF4-FFF2-40B4-BE49-F238E27FC236}">
              <a16:creationId xmlns:a16="http://schemas.microsoft.com/office/drawing/2014/main" id="{D2C0A0A2-C6B4-8002-999D-262D1BF5FAD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4</xdr:col>
      <xdr:colOff>2132133</xdr:colOff>
      <xdr:row>17</xdr:row>
      <xdr:rowOff>190500</xdr:rowOff>
    </xdr:from>
    <xdr:to>
      <xdr:col>10</xdr:col>
      <xdr:colOff>754672</xdr:colOff>
      <xdr:row>32</xdr:row>
      <xdr:rowOff>190500</xdr:rowOff>
    </xdr:to>
    <xdr:graphicFrame macro="">
      <xdr:nvGraphicFramePr>
        <xdr:cNvPr id="15" name="Chart 14">
          <a:extLst>
            <a:ext uri="{FF2B5EF4-FFF2-40B4-BE49-F238E27FC236}">
              <a16:creationId xmlns:a16="http://schemas.microsoft.com/office/drawing/2014/main" id="{66D11775-757B-436F-FB05-DC3DD4EA60E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12</xdr:col>
      <xdr:colOff>1228396</xdr:colOff>
      <xdr:row>17</xdr:row>
      <xdr:rowOff>0</xdr:rowOff>
    </xdr:from>
    <xdr:to>
      <xdr:col>19</xdr:col>
      <xdr:colOff>1169274</xdr:colOff>
      <xdr:row>18</xdr:row>
      <xdr:rowOff>0</xdr:rowOff>
    </xdr:to>
    <xdr:sp macro="" textlink="">
      <xdr:nvSpPr>
        <xdr:cNvPr id="16" name="Rectangle 15">
          <a:extLst>
            <a:ext uri="{FF2B5EF4-FFF2-40B4-BE49-F238E27FC236}">
              <a16:creationId xmlns:a16="http://schemas.microsoft.com/office/drawing/2014/main" id="{4175EE50-CABD-444B-AB09-B601B13E419F}"/>
            </a:ext>
          </a:extLst>
        </xdr:cNvPr>
        <xdr:cNvSpPr/>
      </xdr:nvSpPr>
      <xdr:spPr>
        <a:xfrm>
          <a:off x="11068706" y="3474983"/>
          <a:ext cx="5425965" cy="190500"/>
        </a:xfrm>
        <a:prstGeom prst="rect">
          <a:avLst/>
        </a:prstGeom>
        <a:solidFill>
          <a:schemeClr val="accent1">
            <a:lumMod val="50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b="1" baseline="0">
              <a:solidFill>
                <a:schemeClr val="tx2">
                  <a:lumMod val="10000"/>
                  <a:lumOff val="90000"/>
                </a:schemeClr>
              </a:solidFill>
              <a:latin typeface="ADLaM Display" panose="02010000000000000000" pitchFamily="2" charset="0"/>
              <a:ea typeface="ADLaM Display" panose="02010000000000000000" pitchFamily="2" charset="0"/>
              <a:cs typeface="ADLaM Display" panose="02010000000000000000" pitchFamily="2" charset="0"/>
            </a:rPr>
            <a:t>Historical Performance</a:t>
          </a:r>
        </a:p>
      </xdr:txBody>
    </xdr:sp>
    <xdr:clientData/>
  </xdr:twoCellAnchor>
  <xdr:twoCellAnchor>
    <xdr:from>
      <xdr:col>13</xdr:col>
      <xdr:colOff>0</xdr:colOff>
      <xdr:row>23</xdr:row>
      <xdr:rowOff>0</xdr:rowOff>
    </xdr:from>
    <xdr:to>
      <xdr:col>20</xdr:col>
      <xdr:colOff>0</xdr:colOff>
      <xdr:row>38</xdr:row>
      <xdr:rowOff>0</xdr:rowOff>
    </xdr:to>
    <xdr:graphicFrame macro="">
      <xdr:nvGraphicFramePr>
        <xdr:cNvPr id="17" name="Chart 16">
          <a:extLst>
            <a:ext uri="{FF2B5EF4-FFF2-40B4-BE49-F238E27FC236}">
              <a16:creationId xmlns:a16="http://schemas.microsoft.com/office/drawing/2014/main" id="{1F575DA7-5129-40A7-8163-B2C77B8498B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13</xdr:col>
      <xdr:colOff>180974</xdr:colOff>
      <xdr:row>44</xdr:row>
      <xdr:rowOff>0</xdr:rowOff>
    </xdr:from>
    <xdr:to>
      <xdr:col>19</xdr:col>
      <xdr:colOff>1171574</xdr:colOff>
      <xdr:row>59</xdr:row>
      <xdr:rowOff>0</xdr:rowOff>
    </xdr:to>
    <xdr:graphicFrame macro="">
      <xdr:nvGraphicFramePr>
        <xdr:cNvPr id="20" name="Chart 19">
          <a:extLst>
            <a:ext uri="{FF2B5EF4-FFF2-40B4-BE49-F238E27FC236}">
              <a16:creationId xmlns:a16="http://schemas.microsoft.com/office/drawing/2014/main" id="{F11902A7-D46A-426A-AD44-850D9E17A75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editAs="oneCell">
    <xdr:from>
      <xdr:col>20</xdr:col>
      <xdr:colOff>247780</xdr:colOff>
      <xdr:row>20</xdr:row>
      <xdr:rowOff>44824</xdr:rowOff>
    </xdr:from>
    <xdr:to>
      <xdr:col>21</xdr:col>
      <xdr:colOff>363682</xdr:colOff>
      <xdr:row>23</xdr:row>
      <xdr:rowOff>148501</xdr:rowOff>
    </xdr:to>
    <xdr:pic>
      <xdr:nvPicPr>
        <xdr:cNvPr id="22" name="Graphic 21" descr="Charting">
          <a:hlinkClick xmlns:r="http://schemas.openxmlformats.org/officeDocument/2006/relationships" r:id="rId7"/>
          <a:extLst>
            <a:ext uri="{FF2B5EF4-FFF2-40B4-BE49-F238E27FC236}">
              <a16:creationId xmlns:a16="http://schemas.microsoft.com/office/drawing/2014/main" id="{971B8A08-7C83-8A83-2055-04894010DC87}"/>
            </a:ext>
          </a:extLst>
        </xdr:cNvPr>
        <xdr:cNvPicPr>
          <a:picLocks noChangeAspect="1"/>
        </xdr:cNvPicPr>
      </xdr:nvPicPr>
      <xdr:blipFill>
        <a:blip xmlns:r="http://schemas.openxmlformats.org/officeDocument/2006/relationships" r:embed="rId8">
          <a:extLst>
            <a:ext uri="{96DAC541-7B7A-43D3-8B79-37D633B846F1}">
              <asvg:svgBlip xmlns:asvg="http://schemas.microsoft.com/office/drawing/2016/SVG/main" r:embed="rId9"/>
            </a:ext>
          </a:extLst>
        </a:blip>
        <a:stretch>
          <a:fillRect/>
        </a:stretch>
      </xdr:blipFill>
      <xdr:spPr>
        <a:xfrm>
          <a:off x="17860371" y="4218506"/>
          <a:ext cx="722038" cy="709813"/>
        </a:xfrm>
        <a:prstGeom prst="rect">
          <a:avLst/>
        </a:prstGeom>
      </xdr:spPr>
    </xdr:pic>
    <xdr:clientData/>
  </xdr:twoCellAnchor>
  <xdr:twoCellAnchor editAs="oneCell">
    <xdr:from>
      <xdr:col>20</xdr:col>
      <xdr:colOff>247780</xdr:colOff>
      <xdr:row>15</xdr:row>
      <xdr:rowOff>42000</xdr:rowOff>
    </xdr:from>
    <xdr:to>
      <xdr:col>21</xdr:col>
      <xdr:colOff>363682</xdr:colOff>
      <xdr:row>19</xdr:row>
      <xdr:rowOff>0</xdr:rowOff>
    </xdr:to>
    <xdr:pic>
      <xdr:nvPicPr>
        <xdr:cNvPr id="24" name="Graphic 23" descr="Database">
          <a:hlinkClick xmlns:r="http://schemas.openxmlformats.org/officeDocument/2006/relationships" r:id="rId10"/>
          <a:extLst>
            <a:ext uri="{FF2B5EF4-FFF2-40B4-BE49-F238E27FC236}">
              <a16:creationId xmlns:a16="http://schemas.microsoft.com/office/drawing/2014/main" id="{53E5167D-A1C0-A419-D10A-9E35011B7BD2}"/>
            </a:ext>
          </a:extLst>
        </xdr:cNvPr>
        <xdr:cNvPicPr>
          <a:picLocks noChangeAspect="1"/>
        </xdr:cNvPicPr>
      </xdr:nvPicPr>
      <xdr:blipFill>
        <a:blip xmlns:r="http://schemas.openxmlformats.org/officeDocument/2006/relationships" r:embed="rId11">
          <a:extLst>
            <a:ext uri="{96DAC541-7B7A-43D3-8B79-37D633B846F1}">
              <asvg:svgBlip xmlns:asvg="http://schemas.microsoft.com/office/drawing/2016/SVG/main" r:embed="rId12"/>
            </a:ext>
          </a:extLst>
        </a:blip>
        <a:stretch>
          <a:fillRect/>
        </a:stretch>
      </xdr:blipFill>
      <xdr:spPr>
        <a:xfrm>
          <a:off x="17860371" y="3245864"/>
          <a:ext cx="722038" cy="720000"/>
        </a:xfrm>
        <a:prstGeom prst="rect">
          <a:avLst/>
        </a:prstGeom>
      </xdr:spPr>
    </xdr:pic>
    <xdr:clientData/>
  </xdr:twoCellAnchor>
  <xdr:twoCellAnchor editAs="oneCell">
    <xdr:from>
      <xdr:col>20</xdr:col>
      <xdr:colOff>247780</xdr:colOff>
      <xdr:row>10</xdr:row>
      <xdr:rowOff>0</xdr:rowOff>
    </xdr:from>
    <xdr:to>
      <xdr:col>21</xdr:col>
      <xdr:colOff>363682</xdr:colOff>
      <xdr:row>13</xdr:row>
      <xdr:rowOff>81264</xdr:rowOff>
    </xdr:to>
    <xdr:pic>
      <xdr:nvPicPr>
        <xdr:cNvPr id="26" name="Graphic 25" descr="Dashboard">
          <a:hlinkClick xmlns:r="http://schemas.openxmlformats.org/officeDocument/2006/relationships" r:id="rId13"/>
          <a:extLst>
            <a:ext uri="{FF2B5EF4-FFF2-40B4-BE49-F238E27FC236}">
              <a16:creationId xmlns:a16="http://schemas.microsoft.com/office/drawing/2014/main" id="{CE1A8160-9952-CF7E-E5AD-37354CB9A766}"/>
            </a:ext>
          </a:extLst>
        </xdr:cNvPr>
        <xdr:cNvPicPr>
          <a:picLocks noChangeAspect="1"/>
        </xdr:cNvPicPr>
      </xdr:nvPicPr>
      <xdr:blipFill>
        <a:blip xmlns:r="http://schemas.openxmlformats.org/officeDocument/2006/relationships" r:embed="rId14">
          <a:extLst>
            <a:ext uri="{96DAC541-7B7A-43D3-8B79-37D633B846F1}">
              <asvg:svgBlip xmlns:asvg="http://schemas.microsoft.com/office/drawing/2016/SVG/main" r:embed="rId15"/>
            </a:ext>
          </a:extLst>
        </a:blip>
        <a:stretch>
          <a:fillRect/>
        </a:stretch>
      </xdr:blipFill>
      <xdr:spPr>
        <a:xfrm>
          <a:off x="17860371" y="2164773"/>
          <a:ext cx="722038" cy="704718"/>
        </a:xfrm>
        <a:prstGeom prst="rect">
          <a:avLst/>
        </a:prstGeom>
      </xdr:spPr>
    </xdr:pic>
    <xdr:clientData/>
  </xdr:twoCellAnchor>
  <xdr:twoCellAnchor editAs="oneCell">
    <xdr:from>
      <xdr:col>19</xdr:col>
      <xdr:colOff>1049553</xdr:colOff>
      <xdr:row>1</xdr:row>
      <xdr:rowOff>0</xdr:rowOff>
    </xdr:from>
    <xdr:to>
      <xdr:col>22</xdr:col>
      <xdr:colOff>0</xdr:colOff>
      <xdr:row>6</xdr:row>
      <xdr:rowOff>1</xdr:rowOff>
    </xdr:to>
    <xdr:pic>
      <xdr:nvPicPr>
        <xdr:cNvPr id="28" name="Graphic 27" descr="Travel with solid fill">
          <a:extLst>
            <a:ext uri="{FF2B5EF4-FFF2-40B4-BE49-F238E27FC236}">
              <a16:creationId xmlns:a16="http://schemas.microsoft.com/office/drawing/2014/main" id="{EAF39600-1BD4-B03C-2187-A5448003023A}"/>
            </a:ext>
          </a:extLst>
        </xdr:cNvPr>
        <xdr:cNvPicPr>
          <a:picLocks noChangeAspect="1"/>
        </xdr:cNvPicPr>
      </xdr:nvPicPr>
      <xdr:blipFill>
        <a:blip xmlns:r="http://schemas.openxmlformats.org/officeDocument/2006/relationships" r:embed="rId16">
          <a:extLst>
            <a:ext uri="{96DAC541-7B7A-43D3-8B79-37D633B846F1}">
              <asvg:svgBlip xmlns:asvg="http://schemas.microsoft.com/office/drawing/2016/SVG/main" r:embed="rId17"/>
            </a:ext>
          </a:extLst>
        </a:blip>
        <a:stretch>
          <a:fillRect/>
        </a:stretch>
      </xdr:blipFill>
      <xdr:spPr>
        <a:xfrm>
          <a:off x="16446435" y="56029"/>
          <a:ext cx="1337300" cy="1322296"/>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array.xml><?xml version="1.0" encoding="utf-8"?>
<arrayData xmlns="http://schemas.microsoft.com/office/spreadsheetml/2017/richdata2" count="4">
  <a r="1" c="61">
    <v t="i">0</v>
    <v t="i">1</v>
    <v t="i">2</v>
    <v t="i">3</v>
    <v t="i">4</v>
    <v t="i">7</v>
    <v t="i">8</v>
    <v t="i">9</v>
    <v t="i">10</v>
    <v t="i">11</v>
    <v t="i">14</v>
    <v t="i">15</v>
    <v t="i">16</v>
    <v t="i">17</v>
    <v t="i">18</v>
    <v t="i">21</v>
    <v t="i">22</v>
    <v t="i">23</v>
    <v t="i">25</v>
    <v t="i">28</v>
    <v t="i">29</v>
    <v t="i">30</v>
    <v t="i">31</v>
    <v t="i">32</v>
    <v t="i">35</v>
    <v t="i">36</v>
    <v t="i">37</v>
    <v t="i">38</v>
    <v t="i">39</v>
    <v t="i">42</v>
    <v t="i">43</v>
    <v t="i">44</v>
    <v t="i">45</v>
    <v t="i">46</v>
    <v t="i">49</v>
    <v t="i">50</v>
    <v t="i">52</v>
    <v t="i">53</v>
    <v t="i">56</v>
    <v t="i">57</v>
    <v t="i">59</v>
    <v t="i">60</v>
    <v t="i">63</v>
    <v t="i">64</v>
    <v t="i">65</v>
    <v t="i">67</v>
    <v t="i">70</v>
    <v t="i">71</v>
    <v t="i">72</v>
    <v t="i">73</v>
    <v t="i">74</v>
    <v t="i">78</v>
    <v t="i">79</v>
    <v t="i">80</v>
    <v t="i">81</v>
    <v t="i">84</v>
    <v t="i">85</v>
    <v t="i">86</v>
    <v t="i">87</v>
    <v t="i">88</v>
    <v t="i">91</v>
  </a>
  <a r="1" c="61">
    <v>136.87</v>
    <v>137.82</v>
    <v>140.91</v>
    <v>147.37</v>
    <v>134.61000000000001</v>
    <v>137.4</v>
    <v>133.19999999999999</v>
    <v>132.76</v>
    <v>134.56</v>
    <v>132.5</v>
    <v>132.19</v>
    <v>131.44</v>
    <v>135.25</v>
    <v>133.26</v>
    <v>137.34</v>
    <v>140.93</v>
    <v>139.66999999999999</v>
    <v>138.28</v>
    <v>136.11000000000001</v>
    <v>137.49</v>
    <v>137.46</v>
    <v>139.07</v>
    <v>136.32</v>
    <v>136.91999999999999</v>
    <v>137.27000000000001</v>
    <v>138.30000000000001</v>
    <v>138.84</v>
    <v>137.47</v>
    <v>130.94999999999999</v>
    <v>132.19999999999999</v>
    <v>132.24</v>
    <v>127.54</v>
    <v>129.35</v>
    <v>134.21</v>
    <v>134.52000000000001</v>
    <v>134.99</v>
    <v>135.32</v>
    <v>133.38499999999999</v>
    <v>131.81</v>
    <v>131.41</v>
    <v>131.47999999999999</v>
    <v>135.71</v>
    <v>135.19999999999999</v>
    <v>131.29</v>
    <v>130.80000000000001</v>
    <v>129.63</v>
    <v>128.85</v>
    <v>127.6</v>
    <v>132.52000000000001</v>
    <v>132.16</v>
    <v>135.12</v>
    <v>133.07</v>
    <v>132.5</v>
    <v>133.24</v>
    <v>127.09</v>
    <v>128.96</v>
    <v>131.05000000000001</v>
    <v>132.58000000000001</v>
    <v>131.79</v>
    <v>131.16999999999999</v>
    <v>129.78</v>
  </a>
  <a r="1" c="63">
    <v t="i">0</v>
    <v t="i">1</v>
    <v t="i">2</v>
    <v t="i">3</v>
    <v t="i">4</v>
    <v t="i">7</v>
    <v t="i">8</v>
    <v t="i">9</v>
    <v t="i">10</v>
    <v t="i">11</v>
    <v t="i">14</v>
    <v t="i">15</v>
    <v t="i">16</v>
    <v t="i">17</v>
    <v t="i">18</v>
    <v t="i">21</v>
    <v t="i">22</v>
    <v t="i">23</v>
    <v t="i">24</v>
    <v t="i">25</v>
    <v t="i">28</v>
    <v t="i">29</v>
    <v t="i">30</v>
    <v t="i">31</v>
    <v t="i">32</v>
    <v t="i">35</v>
    <v t="i">36</v>
    <v t="i">37</v>
    <v t="i">38</v>
    <v t="i">39</v>
    <v t="i">42</v>
    <v t="i">43</v>
    <v t="i">44</v>
    <v t="i">45</v>
    <v t="i">46</v>
    <v t="i">49</v>
    <v t="i">50</v>
    <v t="i">53</v>
    <v t="i">56</v>
    <v t="i">57</v>
    <v t="i">59</v>
    <v t="i">60</v>
    <v t="i">63</v>
    <v t="i">64</v>
    <v t="i">65</v>
    <v t="i">66</v>
    <v t="i">67</v>
    <v t="i">70</v>
    <v t="i">71</v>
    <v t="i">72</v>
    <v t="i">73</v>
    <v t="i">74</v>
    <v t="i">77</v>
    <v t="i">78</v>
    <v t="i">79</v>
    <v t="i">80</v>
    <v t="i">81</v>
    <v t="i">84</v>
    <v t="i">85</v>
    <v t="i">86</v>
    <v t="i">87</v>
    <v t="i">88</v>
    <v t="i">91</v>
  </a>
  <a r="1" c="63">
    <v>18</v>
    <v>18.5</v>
    <v>18.62</v>
    <v>19.010000000000002</v>
    <v>18.940000000000001</v>
    <v>19.059999999999999</v>
    <v>18.675000000000001</v>
    <v>18.68</v>
    <v>18.895</v>
    <v>18.795000000000002</v>
    <v>18.75</v>
    <v>18.649999999999999</v>
    <v>18.484999999999999</v>
    <v>18.234999999999999</v>
    <v>18.21</v>
    <v>18.574999999999999</v>
    <v>18.355</v>
    <v>18.204999999999998</v>
    <v>18.21</v>
    <v>18.625</v>
    <v>18.795000000000002</v>
    <v>19.03</v>
    <v>19.04</v>
    <v>19.545000000000002</v>
    <v>19.43</v>
    <v>19.48</v>
    <v>19.305</v>
    <v>19.28</v>
    <v>19.754999999999999</v>
    <v>19.7</v>
    <v>19.329999999999998</v>
    <v>19.3</v>
    <v>19.245000000000001</v>
    <v>19.239999999999998</v>
    <v>19.260000000000002</v>
    <v>19.07</v>
    <v>19.25</v>
    <v>19.125</v>
    <v>19.11</v>
    <v>19.065000000000001</v>
    <v>19.215</v>
    <v>18.82</v>
    <v>18.61</v>
    <v>19.215</v>
    <v>18.965</v>
    <v>19</v>
    <v>18.774999999999999</v>
    <v>18.170000000000002</v>
    <v>18.535</v>
    <v>18.445</v>
    <v>18.055</v>
    <v>18.215</v>
    <v>18.43</v>
    <v>19.149999999999999</v>
    <v>19.2</v>
    <v>19.864999999999998</v>
    <v>19.73</v>
    <v>20.37</v>
    <v>20.49</v>
    <v>20.32</v>
    <v>20.66</v>
    <v>20.350000000000001</v>
    <v>20.36</v>
  </a>
</arrayData>
</file>

<file path=xl/richData/rdrichvalue.xml><?xml version="1.0" encoding="utf-8"?>
<rvData xmlns="http://schemas.microsoft.com/office/spreadsheetml/2017/richdata" count="215">
  <rv s="0">
    <v>https://www.bing.com/financeapi/forcetrigger?t=az6g8m&amp;q=XNAS%3aBKNG&amp;form=skydnc</v>
    <v>Learn more on Bing</v>
  </rv>
  <rv s="1">
    <v>en-US</v>
    <v>az6g8m</v>
    <v>268435456</v>
    <v>1</v>
    <v>Powered by Refinitiv</v>
    <v>0</v>
    <v>BOOKING HOLDINGS INC. (XNAS:BKNG)</v>
    <v>2</v>
    <v>3</v>
    <v>Finance</v>
    <v>4</v>
    <v>5337.24</v>
    <v>3180</v>
    <v>1.4172</v>
    <v>22.47</v>
    <v>4.7879999999999997E-3</v>
    <v>USD</v>
    <v>Booking Holdings Inc. is a provider of travel and restaurant online reservation and related services. The Company offers its services through five consumer-facing brands: Booking.com, Priceline.com, agoda.com, KAYAK and OpenTable, Inc. (OpenTable). Through the Company's brands, consumers can: book a range of accommodations (including hotels, motels, resorts, homes, apartments, bed and breakfasts, hostels, and other accommodation properties) and a flight to their destinations; make a car rental reservation or arrange for an airport taxi; make a dinner reservation; or book a vacation package, tour, activity, or cruise. Consumers can also use the Company’s meta-search services to easily compare travel reservation information, such as flight, hotel, and rental car reservations from online travel platforms at once. Booking.com offers accommodation reservation services for approximately 3.4 million properties in over 220 countries and territories, and in over 40 languages.</v>
    <v>23600</v>
    <v>Nasdaq Stock Market</v>
    <v>XNAS</v>
    <v>XNAS</v>
    <v>800 CONNECTICUT AVE, NORWALK, CT, 06854-1631 US</v>
    <v>4722.33</v>
    <v>Hotels &amp; Entertainment Services</v>
    <v>Stock</v>
    <v>45692.724203008591</v>
    <v>0</v>
    <v>4658.0450000000001</v>
    <v>156063233432</v>
    <v>BOOKING HOLDINGS INC.</v>
    <v>BOOKING HOLDINGS INC.</v>
    <v>4670.51</v>
    <v>31.842600000000001</v>
    <v>4692.8999999999996</v>
    <v>4715.37</v>
    <v>33096710</v>
    <v>BKNG</v>
    <v>BOOKING HOLDINGS INC. (XNAS:BKNG)</v>
    <v>100636</v>
    <v>235083</v>
    <v>1998</v>
  </rv>
  <rv s="2">
    <v>1</v>
  </rv>
  <rv s="0">
    <v>https://www.bing.com/financeapi/forcetrigger?t=bwvem7&amp;q=XNAS%3aABNB&amp;form=skydnc</v>
    <v>Learn more on Bing</v>
  </rv>
  <rv s="1">
    <v>en-US</v>
    <v>bwvem7</v>
    <v>268435456</v>
    <v>1</v>
    <v>Powered by Refinitiv</v>
    <v>0</v>
    <v>AIRBNB, INC. (XNAS:ABNB)</v>
    <v>2</v>
    <v>3</v>
    <v>Finance</v>
    <v>4</v>
    <v>170.1</v>
    <v>110.38</v>
    <v>1.1267</v>
    <v>1.1399999999999999</v>
    <v>8.7840000000000001E-3</v>
    <v>USD</v>
    <v>Airbnb, Inc. operates a global platform for stays and experiences. The Company’s marketplace model connects hosts and guests online or through mobile devices to book spaces and experiences around the world. It built its platform to onboard new hosts, especially those who previously had not considered hosting. It partners with hosts throughout the process of setting up their listing and provides them with a suite of tools to manage their listings, including scheduling, merchandising, integrated payments, community support, host protection, pricing guidance, and feedback from reviews. Its Website and mobile applications provide its guests with a way to explore a variety of homes and experiences and an easy way to book them. Its technology platform powers its two-sided marketplace and enables its global network of hosts and guests. The Company owns a trademark portfolio with protection in 170 countries in which it operates for its primary brands, AIRBNB, and its Belo logo.</v>
    <v>6907</v>
    <v>Nasdaq Stock Market</v>
    <v>XNAS</v>
    <v>XNAS</v>
    <v>888 Brannan St., SAN FRANCISCO, CA, 94103 US</v>
    <v>131.49</v>
    <v>Software &amp; IT Services</v>
    <v>Stock</v>
    <v>45692.724202349222</v>
    <v>3</v>
    <v>129.22999999999999</v>
    <v>81795110963</v>
    <v>AIRBNB, INC.</v>
    <v>AIRBNB, INC.</v>
    <v>129.58000000000001</v>
    <v>45.552999999999997</v>
    <v>129.78</v>
    <v>130.91999999999999</v>
    <v>624771700</v>
    <v>ABNB</v>
    <v>AIRBNB, INC. (XNAS:ABNB)</v>
    <v>1125630</v>
    <v>3742193</v>
    <v>2008</v>
  </rv>
  <rv s="2">
    <v>4</v>
  </rv>
  <rv s="0">
    <v>https://www.bing.com/financeapi/forcetrigger?t=aofdgh&amp;q=XLON%3aWIZZ&amp;form=skydnc</v>
    <v>Learn more on Bing</v>
  </rv>
  <rv s="1">
    <v>en-US</v>
    <v>aofdgh</v>
    <v>268435456</v>
    <v>1</v>
    <v>Powered by Refinitiv</v>
    <v>0</v>
    <v>WIZZ AIR HOLDINGS PLC (XLON:WIZZ)</v>
    <v>2</v>
    <v>5</v>
    <v>Finance</v>
    <v>6</v>
    <v>2548</v>
    <v>1135</v>
    <v>2.6</v>
    <v>-5</v>
    <v>-4.0390000000000001E-3</v>
    <v>GBp</v>
    <v>Wizz Air Holdings Plc is a Hungary-based airline company. The Company provides low-cost low-fare passenger air transportation services on scheduled, short-haul and medium-haul point-to-point routes across Europe and into the Caucasus and the Middle East as well as North Africa and North-West Asia, connecting 155 destinations across 45 countries. Wizz Air Holdings Plc operates a fleet of more than 206 ultramodern Airbus A320 family aircraft. Airbus A321neo aircraft’s new generation engines offer environmental benefits with the lower environmental footprint per passenger. Wizz Air Holdings Plc works along with its subsidiaries: Wizz Air Hungary Ltd., Wizz Air UK Ltd., Wizz Air Abu Dhabi LLC, and Wizz Air Malta Ltd.</v>
    <v>8044</v>
    <v>London Stock Exchange</v>
    <v>XLON</v>
    <v>XLON</v>
    <v>Laurus Offices Koer u. 2/A B epulet, BUDAPEST, BUDAPEST, 1103 HU</v>
    <v>1304</v>
    <v>Passenger Transportation Services</v>
    <v>Stock</v>
    <v>45692.632162962502</v>
    <v>6</v>
    <v>1221</v>
    <v>1271609000</v>
    <v>WIZZ AIR HOLDINGS PLC</v>
    <v>WIZZ AIR HOLDINGS PLC</v>
    <v>1236</v>
    <v>9.4352</v>
    <v>1238</v>
    <v>1233</v>
    <v>103392000</v>
    <v>WIZZ</v>
    <v>WIZZ AIR HOLDINGS PLC (XLON:WIZZ)</v>
    <v>663456</v>
    <v>730270</v>
    <v>2009</v>
  </rv>
  <rv s="2">
    <v>7</v>
  </rv>
  <rv s="0">
    <v>https://www.bing.com/financeapi/forcetrigger?t=a22dvh&amp;q=XNAS%3aRYAAY&amp;form=skydnc</v>
    <v>Learn more on Bing</v>
  </rv>
  <rv s="1">
    <v>en-US</v>
    <v>a22dvh</v>
    <v>268435456</v>
    <v>1</v>
    <v>Powered by Refinitiv</v>
    <v>0</v>
    <v>RYANAIR HOLDINGS PUBLIC LIMITED COMPANY (XNAS:RYAAY)</v>
    <v>2</v>
    <v>3</v>
    <v>Finance</v>
    <v>4</v>
    <v>60.292000000000002</v>
    <v>36.956000000000003</v>
    <v>1.4719</v>
    <v>0.67</v>
    <v>1.4455000000000001E-2</v>
    <v>USD</v>
    <v>Ryanair Holdings PLC is an Ireland-based airline company. It comprises five separate airlines: Buzz, Lauda Europe (Lauda), Malta Air, Ryanair DAC and Ryanair UK Limited. It has an operating fleet of approximately 594, including Boeing 737s and Airbus A320 aircraft. The fleet comprises approximately 300 Boeing 737 MAX 10, 156 Gamechangers, 335 B737- Next Gen, and 27 A320 aircraft. It provides various ancillary services and engages in other activities connected with its core air passenger service, including non-flight scheduled services, Internet-related services, and the in-flight sale of beverages, food, duty-free, and merchandise. It markets car hire, travel insurance and accommodation services through its website and mobile application. It offers car hire services via a contract with Rental Cars. It markets car parking, fast-track, airport transfers, and attractions through online. It provides its own aircraft and passenger handling and ticketing services at Dublin Airport.</v>
    <v>27076</v>
    <v>Nasdaq Stock Market</v>
    <v>XNAS</v>
    <v>XNAS</v>
    <v>C/O Ryanair Ltd Corporate Head Office, Dublin Airport, DUBLIN, DUBLIN, K67 NY94 IE</v>
    <v>47.49</v>
    <v>Passenger Transportation Services</v>
    <v>Stock</v>
    <v>45692.724173390627</v>
    <v>9</v>
    <v>46.99</v>
    <v>22766250000</v>
    <v>RYANAIR HOLDINGS PUBLIC LIMITED COMPANY</v>
    <v>RYANAIR HOLDINGS PUBLIC LIMITED COMPANY</v>
    <v>47.23</v>
    <v>14.993</v>
    <v>46.35</v>
    <v>47.02</v>
    <v>539557900</v>
    <v>RYAAY</v>
    <v>RYANAIR HOLDINGS PUBLIC LIMITED COMPANY (XNAS:RYAAY)</v>
    <v>453206</v>
    <v>1183894</v>
    <v>1996</v>
  </rv>
  <rv s="2">
    <v>10</v>
  </rv>
  <rv s="0">
    <v>https://www.bing.com/financeapi/forcetrigger?t=a24ha2&amp;q=XNAS%3aTRIP&amp;form=skydnc</v>
    <v>Learn more on Bing</v>
  </rv>
  <rv s="1">
    <v>en-US</v>
    <v>a24ha2</v>
    <v>268435456</v>
    <v>1</v>
    <v>Powered by Refinitiv</v>
    <v>0</v>
    <v>TRIPADVISOR, INC. (XNAS:TRIP)</v>
    <v>2</v>
    <v>3</v>
    <v>Finance</v>
    <v>4</v>
    <v>28.76</v>
    <v>12.925000000000001</v>
    <v>1.3341000000000001</v>
    <v>0.26</v>
    <v>1.5055000000000001E-2</v>
    <v>USD</v>
    <v>TripAdvisor, Inc. is an online travel company. The Company leverage its brands, technology, and capabilities to connect its global audience with partners through content, travel guidance, and two-sided marketplaces for experiences, accommodations, restaurants, and other travel categories. The Company operates through three segments: Brand Tripadvisor, Viator, and TheFork. Its Brand Tripadvisor segment is engaged in providing an online global platform for travelers to discover, generate, and share authentic user-generated content (UGC) in the form of ratings and reviews for destinations, points-of-interest (POIs), experiences, accommodations, restaurants, and cruises. The Viator segment offers travelers a comprehensive online marketplace that provides access to over 350,000 experiences and more than 55,000 experience operators. The Fork segment offers an online marketplace that enables diners to discover and book online reservations at approximately 55,000 restaurants in 11 countries.</v>
    <v>2890</v>
    <v>Nasdaq Stock Market</v>
    <v>XNAS</v>
    <v>XNAS</v>
    <v>400 1St Avenue, NEEDHAM, MA, 02494 US</v>
    <v>17.574999999999999</v>
    <v>Hotels &amp; Entertainment Services</v>
    <v>Stock</v>
    <v>45692.724230774998</v>
    <v>12</v>
    <v>16.98</v>
    <v>2406330000</v>
    <v>TRIPADVISOR, INC.</v>
    <v>TRIPADVISOR, INC.</v>
    <v>17.559999999999999</v>
    <v>78.9114</v>
    <v>17.27</v>
    <v>17.53</v>
    <v>139335900</v>
    <v>TRIP</v>
    <v>TRIPADVISOR, INC. (XNAS:TRIP)</v>
    <v>638244</v>
    <v>2499548</v>
    <v>2011</v>
  </rv>
  <rv s="2">
    <v>13</v>
  </rv>
  <rv s="0">
    <v>https://www.bing.com/financeapi/forcetrigger?t=aqd2a2&amp;q=XWAR%3aRBW&amp;form=skydnc</v>
    <v>Learn more on Bing</v>
  </rv>
  <rv s="1">
    <v>en-US</v>
    <v>aqd2a2</v>
    <v>268435456</v>
    <v>1</v>
    <v>Powered by Refinitiv</v>
    <v>0</v>
    <v>Rainbow Tours SA (XWAR:RBW)</v>
    <v>2</v>
    <v>7</v>
    <v>Finance</v>
    <v>8</v>
    <v>139.6</v>
    <v>59.4</v>
    <v>1.9618</v>
    <v>1.8</v>
    <v>1.4681999999999999E-2</v>
    <v>PLN</v>
    <v>Rainbow Tours SA is a Poland-based tour operator. The Company provides a range of tour options, including city tours, long-distance airplane trips, package holidays, last minute and last second trips, to various destinations worldwide. In addition, it offers online flight ticket reservation services. The Company has 77 branch offices throughout Poland. Additionally, the Company designs information technology (IT) solutions for tourist industry. As of December 31, 2011, the Company operated sevens subsidiaries, Portal Turystyczny Sp. z o.o., Rainbour Tours Biuro Podrozy Sp. z o.o., Travelovo Sp. z o.o., Traveltech Sp. z o.o., ABC Swiat Podrozy Sp. z o.o., Bee&amp;Free sp. z o.o. and TravelLab sp. z o.o. On December 4, 2012, the Company sold its entire stake in TravelTech Sp. z o.o.</v>
    <v>848</v>
    <v>Warsaw Stock Exchange</v>
    <v>XWAR</v>
    <v>XWAR</v>
    <v>ul. Piotrkowska 270, LODZ, WOJ. LODZKIE, 90-361 PL</v>
    <v>126</v>
    <v>Hotels &amp; Entertainment Services</v>
    <v>Stock</v>
    <v>45692.668279687503</v>
    <v>15</v>
    <v>122.4</v>
    <v>1784075000</v>
    <v>Rainbow Tours SA</v>
    <v>Rainbow Tours SA</v>
    <v>122.6</v>
    <v>6.9074</v>
    <v>122.6</v>
    <v>124.4</v>
    <v>14552000</v>
    <v>RBW</v>
    <v>Rainbow Tours SA (XWAR:RBW)</v>
    <v>15261</v>
    <v>25440</v>
    <v>2003</v>
  </rv>
  <rv s="2">
    <v>16</v>
  </rv>
  <rv s="3">
    <v>en-US</v>
    <v>cesf77</v>
    <v>268435456</v>
    <v>1</v>
    <v>Powered by Refinitiv</v>
    <v>9</v>
    <v>TUI AG (XFRA:TUI)</v>
    <v>10</v>
    <v>11</v>
    <v>Finance</v>
    <v>12</v>
    <v>1.8827</v>
    <v>EUR</v>
    <v>TUI AG is a Germany-based global integrated tourism group. It operates through the segments: Hotels &amp; Resorts, Cruises and TUI Musement, three regions: Northern, Central and Western Region, and all other segments. The Hotels &amp; Resorts segment comprises of all group-owned hotel brands and hotel companies. The Cruises segment comprises the joint venture TUI Cruises, which operates cruise ships under the brands Mein Schiff and Hapag-Lloyd Cruises, and Marella Cruises. The TUI Musement segment delivers local services at its holiday destinations. The Northern Region segment comprises of the Group's tour operator activities and airlines in the United Kingdom, Ireland and the Nordics. The Central Region segment consists of tour operators and airlines in Germany and tour operator activities in Austria, Poland and Switzerland. The Western Region segment comprises the tour operators and airlines in Belgium and the Netherlands and France. 'All other segments' takes care of all other operations.</v>
    <v>66845</v>
    <v>Deutsche Boerse AG</v>
    <v>XFRA</v>
    <v>XFRA</v>
    <v>Karl-Wiechert-Allee 23, HANNOVER, NIEDERSACHSEN, 30625 DE</v>
    <v>Hotels &amp; Entertainment Services</v>
    <v>Stock</v>
    <v>1-01-01T05:44:00.0000000</v>
    <v>TUI AG</v>
    <v>TUI AG</v>
    <v>507431000</v>
    <v>TUI</v>
    <v>TUI AG (XFRA:TUI)</v>
    <v>2330990</v>
    <v>1923</v>
  </rv>
  <rv s="2">
    <v>18</v>
  </rv>
  <rv s="0">
    <v>https://www.bing.com/financeapi/forcetrigger?t=afmm1h&amp;q=XFRA%3aTVAG&amp;form=skydnc</v>
    <v>Learn more on Bing</v>
  </rv>
  <rv s="4">
    <v>en-US</v>
    <v>afmm1h</v>
    <v>268435456</v>
    <v>1</v>
    <v>Powered by Refinitiv</v>
    <v>13</v>
    <v>Trivago NV (XFRA:TVA0)</v>
    <v>2</v>
    <v>14</v>
    <v>Finance</v>
    <v>15</v>
    <v>7.45</v>
    <v>0.56999999999999995</v>
    <v>1.5678000000000001</v>
    <v>-1.7999999999999999E-2</v>
    <v>-2.9703E-2</v>
    <v>EUR</v>
    <v>Trivago NV is a Germany-based company that operates an online hotel search platform. The Company and its subsidiaries offer online meta-search for hotel and accommodation through online travel agencies (OTAs), hotel chains and independent hotels. The company is focused on focused on reshaping the way travelers search for and compare hotels while enabling hotel advertisers to grow their businesses by providing access to a broad audience of travelers through the Company's websites and apps. The platform allows travelers to make informed decisions by personalizing their hotel search and providing access to a deep supply of hotel information and prices. The company operates in three operating segments namely the Americas, Developed Europe and the Rest of the World. The Company offer marketing tools to help promote their listings on platform and drive traffic to their websites. The tools and services, including the subscription-based trivago Business Studio Pro Apps Package.</v>
    <v>651</v>
    <v>Deutsche Boerse AG</v>
    <v>XFRA</v>
    <v>XFRA</v>
    <v>Kesselstrasse 5 - 7, DUESSELDORF, NORDRHEIN-WESTFALEN, 40221 DE</v>
    <v>0.61599999999999999</v>
    <v>Software &amp; IT Services</v>
    <v>Stock</v>
    <v>45246.878472222219</v>
    <v>20</v>
    <v>0.58799999999999997</v>
    <v>225047800</v>
    <v>Trivago NV</v>
    <v>Trivago NV</v>
    <v>0.59</v>
    <v>0.60599999999999998</v>
    <v>0.58799999999999997</v>
    <v>13935850</v>
    <v>TVA0</v>
    <v>Trivago NV (XFRA:TVA0)</v>
    <v>4500</v>
    <v>62400</v>
    <v>2016</v>
  </rv>
  <rv s="2">
    <v>21</v>
  </rv>
  <rv s="0">
    <v>https://www.bing.com/financeapi/forcetrigger?t=aqcxa2&amp;q=XWAR%3aPKP&amp;form=skydnc</v>
    <v>Learn more on Bing</v>
  </rv>
  <rv s="4">
    <v>en-US</v>
    <v>aqcxa2</v>
    <v>268435456</v>
    <v>1</v>
    <v>Powered by Refinitiv</v>
    <v>13</v>
    <v>PKP CARGO S.A. (XWAR:PKP)</v>
    <v>2</v>
    <v>16</v>
    <v>Finance</v>
    <v>8</v>
    <v>22.25</v>
    <v>11.88</v>
    <v>1.0357000000000001</v>
    <v>-0.12</v>
    <v>-7.7920000000000003E-3</v>
    <v>PLN</v>
    <v>PKP Cargo SA is a Poland-based company active in the transportation sector. The Company’s main activity is domestic and international transport of goods by rail and provision of logistic services in the field of railway cargo transport services. The Company divides its services into six divisions: Transport, offering rail transport carried out by PKP Cargo, road transport and ferry transport; Intermodal, providing intermodal rail transport; Forwarding, services carried out by Trade Trans, Cargosped and PKP Cargo International; Terminals, offering service of reloading terminals; Sidings, providing railway sidings; and Rolling Stock, which provides repairs of the rolling stock. It operates through Advanced World Transport BV (AWT).</v>
    <v>16623</v>
    <v>Warsaw Stock Exchange</v>
    <v>XWAR</v>
    <v>XWAR</v>
    <v>ul. Grojecka 17, WARSZAWA, WOJ. MAZOWIECKIE, 02-021 PL</v>
    <v>15.5</v>
    <v>Freight &amp; Logistics Services</v>
    <v>Stock</v>
    <v>45692.669406064066</v>
    <v>23</v>
    <v>15.16</v>
    <v>689718500</v>
    <v>PKP CARGO S.A.</v>
    <v>PKP CARGO S.A.</v>
    <v>15.38</v>
    <v>15.4</v>
    <v>15.28</v>
    <v>44786920</v>
    <v>PKP</v>
    <v>PKP CARGO S.A. (XWAR:PKP)</v>
    <v>37822</v>
    <v>92250</v>
    <v>2001</v>
  </rv>
  <rv s="2">
    <v>24</v>
  </rv>
  <rv s="0">
    <v>https://www.bing.com/financeapi/forcetrigger?t=ai48rw&amp;q=XDUB%3aRYA&amp;form=skydnc</v>
    <v>Learn more on Bing</v>
  </rv>
  <rv s="1">
    <v>en-US</v>
    <v>ai48rw</v>
    <v>268435456</v>
    <v>1</v>
    <v>Powered by Refinitiv</v>
    <v>0</v>
    <v>RYANAIR HOLDINGS PUBLIC LIMITED COMPANY (XDUB:RYA)</v>
    <v>2</v>
    <v>17</v>
    <v>Finance</v>
    <v>15</v>
    <v>21.8</v>
    <v>14.1</v>
    <v>1.3640000000000001</v>
    <v>-0.06</v>
    <v>-2.947E-3</v>
    <v>EUR</v>
    <v>Ryanair Holdings PLC is an Ireland-based airline company. It comprises five separate airlines: Buzz, Lauda Europe (Lauda), Malta Air, Ryanair DAC and Ryanair UK Limited. It has an operating fleet of approximately 594, including Boeing 737s and Airbus A320 aircraft. The fleet comprises approximately 300 Boeing 737 MAX 10, 156 Gamechangers, 335 B737- Next Gen, and 27 A320 aircraft. It provides various ancillary services and engages in other activities connected with its core air passenger service, including non-flight scheduled services, Internet-related services, and the in-flight sale of beverages, food, duty-free, and merchandise. It markets car hire, travel insurance and accommodation services through its website and mobile application. It offers car hire services via a contract with Rental Cars. It markets car parking, fast-track, airport transfers, and attractions through online. It provides its own aircraft and passenger handling and ticketing services at Dublin Airport.</v>
    <v>27076</v>
    <v>Euronext Dublin</v>
    <v>XDUB</v>
    <v>XDUB</v>
    <v>C/O Ryanair Ltd Corporate Head Office, Dublin Airport, DUBLIN, DUBLIN, K67 NY94 IE</v>
    <v>20.55</v>
    <v>Passenger Transportation Services</v>
    <v>Stock</v>
    <v>45692.708333333336</v>
    <v>26</v>
    <v>20.149999999999999</v>
    <v>21970800000</v>
    <v>RYANAIR HOLDINGS PUBLIC LIMITED COMPANY</v>
    <v>RYANAIR HOLDINGS PUBLIC LIMITED COMPANY</v>
    <v>20.2</v>
    <v>18.035399999999999</v>
    <v>20.36</v>
    <v>20.3</v>
    <v>1079116000</v>
    <v>RYA</v>
    <v>RYANAIR HOLDINGS PUBLIC LIMITED COMPANY (XDUB:RYA)</v>
    <v>2590773</v>
    <v>3006010</v>
    <v>1996</v>
  </rv>
  <rv s="2">
    <v>27</v>
  </rv>
  <rv s="5">
    <fb>45600</fb>
    <v>18</v>
  </rv>
  <rv s="5">
    <fb>136.87</fb>
    <v>19</v>
  </rv>
  <rv s="5">
    <fb>18</fb>
    <v>20</v>
  </rv>
  <rv s="5">
    <fb>45601</fb>
    <v>18</v>
  </rv>
  <rv s="5">
    <fb>137.82</fb>
    <v>19</v>
  </rv>
  <rv s="5">
    <fb>18.5</fb>
    <v>20</v>
  </rv>
  <rv s="5">
    <fb>45602</fb>
    <v>18</v>
  </rv>
  <rv s="5">
    <fb>140.91</fb>
    <v>19</v>
  </rv>
  <rv s="5">
    <fb>18.62</fb>
    <v>20</v>
  </rv>
  <rv s="5">
    <fb>45603</fb>
    <v>18</v>
  </rv>
  <rv s="5">
    <fb>147.37</fb>
    <v>19</v>
  </rv>
  <rv s="5">
    <fb>19.010000000000002</fb>
    <v>20</v>
  </rv>
  <rv s="5">
    <fb>45604</fb>
    <v>18</v>
  </rv>
  <rv s="5">
    <fb>134.61000000000001</fb>
    <v>19</v>
  </rv>
  <rv s="5">
    <fb>18.940000000000001</fb>
    <v>20</v>
  </rv>
  <rv s="5">
    <fb>45607</fb>
    <v>18</v>
  </rv>
  <rv s="5">
    <fb>137.4</fb>
    <v>19</v>
  </rv>
  <rv s="5">
    <fb>19.059999999999999</fb>
    <v>20</v>
  </rv>
  <rv s="5">
    <fb>45608</fb>
    <v>18</v>
  </rv>
  <rv s="5">
    <fb>133.19999999999999</fb>
    <v>19</v>
  </rv>
  <rv s="5">
    <fb>18.675000000000001</fb>
    <v>20</v>
  </rv>
  <rv s="5">
    <fb>45609</fb>
    <v>18</v>
  </rv>
  <rv s="5">
    <fb>132.76</fb>
    <v>19</v>
  </rv>
  <rv s="5">
    <fb>18.68</fb>
    <v>20</v>
  </rv>
  <rv s="5">
    <fb>45610</fb>
    <v>18</v>
  </rv>
  <rv s="5">
    <fb>134.56</fb>
    <v>19</v>
  </rv>
  <rv s="5">
    <fb>18.895</fb>
    <v>20</v>
  </rv>
  <rv s="5">
    <fb>45611</fb>
    <v>18</v>
  </rv>
  <rv s="5">
    <fb>132.5</fb>
    <v>19</v>
  </rv>
  <rv s="5">
    <fb>18.795000000000002</fb>
    <v>20</v>
  </rv>
  <rv s="5">
    <fb>45614</fb>
    <v>18</v>
  </rv>
  <rv s="5">
    <fb>132.19</fb>
    <v>19</v>
  </rv>
  <rv s="5">
    <fb>18.75</fb>
    <v>20</v>
  </rv>
  <rv s="5">
    <fb>45615</fb>
    <v>18</v>
  </rv>
  <rv s="5">
    <fb>131.44</fb>
    <v>19</v>
  </rv>
  <rv s="5">
    <fb>18.649999999999999</fb>
    <v>20</v>
  </rv>
  <rv s="5">
    <fb>45616</fb>
    <v>18</v>
  </rv>
  <rv s="5">
    <fb>135.25</fb>
    <v>19</v>
  </rv>
  <rv s="5">
    <fb>18.484999999999999</fb>
    <v>20</v>
  </rv>
  <rv s="5">
    <fb>45617</fb>
    <v>18</v>
  </rv>
  <rv s="5">
    <fb>133.26</fb>
    <v>19</v>
  </rv>
  <rv s="5">
    <fb>18.234999999999999</fb>
    <v>20</v>
  </rv>
  <rv s="5">
    <fb>45618</fb>
    <v>18</v>
  </rv>
  <rv s="5">
    <fb>137.34</fb>
    <v>19</v>
  </rv>
  <rv s="5">
    <fb>18.21</fb>
    <v>20</v>
  </rv>
  <rv s="5">
    <fb>45621</fb>
    <v>18</v>
  </rv>
  <rv s="5">
    <fb>140.93</fb>
    <v>19</v>
  </rv>
  <rv s="5">
    <fb>18.574999999999999</fb>
    <v>20</v>
  </rv>
  <rv s="5">
    <fb>45622</fb>
    <v>18</v>
  </rv>
  <rv s="5">
    <fb>139.66999999999999</fb>
    <v>19</v>
  </rv>
  <rv s="5">
    <fb>18.355</fb>
    <v>20</v>
  </rv>
  <rv s="5">
    <fb>45623</fb>
    <v>18</v>
  </rv>
  <rv s="5">
    <fb>138.28</fb>
    <v>19</v>
  </rv>
  <rv s="5">
    <fb>18.204999999999998</fb>
    <v>20</v>
  </rv>
  <rv s="5">
    <fb>45625</fb>
    <v>18</v>
  </rv>
  <rv s="5">
    <fb>136.11000000000001</fb>
    <v>19</v>
  </rv>
  <rv s="5">
    <fb>45624</fb>
    <v>18</v>
  </rv>
  <rv s="5">
    <fb>45628</fb>
    <v>18</v>
  </rv>
  <rv s="5">
    <fb>137.49</fb>
    <v>19</v>
  </rv>
  <rv s="5">
    <fb>18.625</fb>
    <v>20</v>
  </rv>
  <rv s="5">
    <fb>45629</fb>
    <v>18</v>
  </rv>
  <rv s="5">
    <fb>137.46</fb>
    <v>19</v>
  </rv>
  <rv s="5">
    <fb>45630</fb>
    <v>18</v>
  </rv>
  <rv s="5">
    <fb>139.07</fb>
    <v>19</v>
  </rv>
  <rv s="5">
    <fb>19.03</fb>
    <v>20</v>
  </rv>
  <rv s="5">
    <fb>45631</fb>
    <v>18</v>
  </rv>
  <rv s="5">
    <fb>136.32</fb>
    <v>19</v>
  </rv>
  <rv s="5">
    <fb>19.04</fb>
    <v>20</v>
  </rv>
  <rv s="5">
    <fb>45632</fb>
    <v>18</v>
  </rv>
  <rv s="5">
    <fb>136.91999999999999</fb>
    <v>19</v>
  </rv>
  <rv s="5">
    <fb>19.545000000000002</fb>
    <v>20</v>
  </rv>
  <rv s="5">
    <fb>45635</fb>
    <v>18</v>
  </rv>
  <rv s="5">
    <fb>137.27000000000001</fb>
    <v>19</v>
  </rv>
  <rv s="5">
    <fb>19.43</fb>
    <v>20</v>
  </rv>
  <rv s="5">
    <fb>45636</fb>
    <v>18</v>
  </rv>
  <rv s="5">
    <fb>138.30000000000001</fb>
    <v>19</v>
  </rv>
  <rv s="5">
    <fb>19.48</fb>
    <v>20</v>
  </rv>
  <rv s="5">
    <fb>45637</fb>
    <v>18</v>
  </rv>
  <rv s="5">
    <fb>138.84</fb>
    <v>19</v>
  </rv>
  <rv s="5">
    <fb>19.305</fb>
    <v>20</v>
  </rv>
  <rv s="5">
    <fb>45638</fb>
    <v>18</v>
  </rv>
  <rv s="5">
    <fb>137.47</fb>
    <v>19</v>
  </rv>
  <rv s="5">
    <fb>19.28</fb>
    <v>20</v>
  </rv>
  <rv s="5">
    <fb>45639</fb>
    <v>18</v>
  </rv>
  <rv s="5">
    <fb>130.94999999999999</fb>
    <v>19</v>
  </rv>
  <rv s="5">
    <fb>19.754999999999999</fb>
    <v>20</v>
  </rv>
  <rv s="5">
    <fb>45642</fb>
    <v>18</v>
  </rv>
  <rv s="5">
    <fb>132.19999999999999</fb>
    <v>19</v>
  </rv>
  <rv s="5">
    <fb>19.7</fb>
    <v>20</v>
  </rv>
  <rv s="5">
    <fb>45643</fb>
    <v>18</v>
  </rv>
  <rv s="5">
    <fb>132.24</fb>
    <v>19</v>
  </rv>
  <rv s="5">
    <fb>19.329999999999998</fb>
    <v>20</v>
  </rv>
  <rv s="5">
    <fb>45644</fb>
    <v>18</v>
  </rv>
  <rv s="5">
    <fb>127.54</fb>
    <v>19</v>
  </rv>
  <rv s="5">
    <fb>19.3</fb>
    <v>20</v>
  </rv>
  <rv s="5">
    <fb>45645</fb>
    <v>18</v>
  </rv>
  <rv s="5">
    <fb>129.35</fb>
    <v>19</v>
  </rv>
  <rv s="5">
    <fb>19.245000000000001</fb>
    <v>20</v>
  </rv>
  <rv s="5">
    <fb>45646</fb>
    <v>18</v>
  </rv>
  <rv s="5">
    <fb>134.21</fb>
    <v>19</v>
  </rv>
  <rv s="5">
    <fb>19.239999999999998</fb>
    <v>20</v>
  </rv>
  <rv s="5">
    <fb>45649</fb>
    <v>18</v>
  </rv>
  <rv s="5">
    <fb>134.52000000000001</fb>
    <v>19</v>
  </rv>
  <rv s="5">
    <fb>19.260000000000002</fb>
    <v>20</v>
  </rv>
  <rv s="5">
    <fb>45650</fb>
    <v>18</v>
  </rv>
  <rv s="5">
    <fb>134.99</fb>
    <v>19</v>
  </rv>
  <rv s="5">
    <fb>19.07</fb>
    <v>20</v>
  </rv>
  <rv s="5">
    <fb>45652</fb>
    <v>18</v>
  </rv>
  <rv s="5">
    <fb>135.32</fb>
    <v>19</v>
  </rv>
  <rv s="5">
    <fb>19.25</fb>
    <v>20</v>
  </rv>
  <rv s="5">
    <fb>45653</fb>
    <v>18</v>
  </rv>
  <rv s="5">
    <fb>133.38499999999999</fb>
    <v>19</v>
  </rv>
  <rv s="5">
    <fb>19.125</fb>
    <v>20</v>
  </rv>
  <rv s="5">
    <fb>45656</fb>
    <v>18</v>
  </rv>
  <rv s="5">
    <fb>131.81</fb>
    <v>19</v>
  </rv>
  <rv s="5">
    <fb>19.11</fb>
    <v>20</v>
  </rv>
  <rv s="5">
    <fb>45657</fb>
    <v>18</v>
  </rv>
  <rv s="5">
    <fb>131.41</fb>
    <v>19</v>
  </rv>
  <rv s="5">
    <fb>19.065000000000001</fb>
    <v>20</v>
  </rv>
  <rv s="5">
    <fb>45659</fb>
    <v>18</v>
  </rv>
  <rv s="5">
    <fb>131.47999999999999</fb>
    <v>19</v>
  </rv>
  <rv s="5">
    <fb>19.215</fb>
    <v>20</v>
  </rv>
  <rv s="5">
    <fb>45660</fb>
    <v>18</v>
  </rv>
  <rv s="5">
    <fb>135.71</fb>
    <v>19</v>
  </rv>
  <rv s="5">
    <fb>18.82</fb>
    <v>20</v>
  </rv>
  <rv s="5">
    <fb>45663</fb>
    <v>18</v>
  </rv>
  <rv s="5">
    <fb>135.19999999999999</fb>
    <v>19</v>
  </rv>
  <rv s="5">
    <fb>18.61</fb>
    <v>20</v>
  </rv>
  <rv s="5">
    <fb>45664</fb>
    <v>18</v>
  </rv>
  <rv s="5">
    <fb>131.29</fb>
    <v>19</v>
  </rv>
  <rv s="5">
    <fb>45665</fb>
    <v>18</v>
  </rv>
  <rv s="5">
    <fb>130.80000000000001</fb>
    <v>19</v>
  </rv>
  <rv s="5">
    <fb>18.965</fb>
    <v>20</v>
  </rv>
  <rv s="5">
    <fb>45667</fb>
    <v>18</v>
  </rv>
  <rv s="5">
    <fb>129.63</fb>
    <v>19</v>
  </rv>
  <rv s="5">
    <fb>45666</fb>
    <v>18</v>
  </rv>
  <rv s="5">
    <fb>19</fb>
    <v>20</v>
  </rv>
  <rv s="5">
    <fb>45670</fb>
    <v>18</v>
  </rv>
  <rv s="5">
    <fb>128.85</fb>
    <v>19</v>
  </rv>
  <rv s="5">
    <fb>18.774999999999999</fb>
    <v>20</v>
  </rv>
  <rv s="5">
    <fb>45671</fb>
    <v>18</v>
  </rv>
  <rv s="5">
    <fb>127.6</fb>
    <v>19</v>
  </rv>
  <rv s="5">
    <fb>18.170000000000002</fb>
    <v>20</v>
  </rv>
  <rv s="5">
    <fb>45672</fb>
    <v>18</v>
  </rv>
  <rv s="5">
    <fb>132.52000000000001</fb>
    <v>19</v>
  </rv>
  <rv s="5">
    <fb>18.535</fb>
    <v>20</v>
  </rv>
  <rv s="5">
    <fb>45673</fb>
    <v>18</v>
  </rv>
  <rv s="5">
    <fb>132.16</fb>
    <v>19</v>
  </rv>
  <rv s="5">
    <fb>18.445</fb>
    <v>20</v>
  </rv>
  <rv s="5">
    <fb>45674</fb>
    <v>18</v>
  </rv>
  <rv s="5">
    <fb>135.12</fb>
    <v>19</v>
  </rv>
  <rv s="5">
    <fb>18.055</fb>
    <v>20</v>
  </rv>
  <rv s="5">
    <fb>45678</fb>
    <v>18</v>
  </rv>
  <rv s="5">
    <fb>133.07</fb>
    <v>19</v>
  </rv>
  <rv s="5">
    <fb>18.215</fb>
    <v>20</v>
  </rv>
  <rv s="5">
    <fb>45679</fb>
    <v>18</v>
  </rv>
  <rv s="5">
    <fb>45677</fb>
    <v>18</v>
  </rv>
  <rv s="5">
    <fb>18.43</fb>
    <v>20</v>
  </rv>
  <rv s="5">
    <fb>45680</fb>
    <v>18</v>
  </rv>
  <rv s="5">
    <fb>133.24</fb>
    <v>19</v>
  </rv>
  <rv s="5">
    <fb>19.149999999999999</fb>
    <v>20</v>
  </rv>
  <rv s="5">
    <fb>45681</fb>
    <v>18</v>
  </rv>
  <rv s="5">
    <fb>127.09</fb>
    <v>19</v>
  </rv>
  <rv s="5">
    <fb>19.2</fb>
    <v>20</v>
  </rv>
  <rv s="5">
    <fb>45684</fb>
    <v>18</v>
  </rv>
  <rv s="5">
    <fb>128.96</fb>
    <v>19</v>
  </rv>
  <rv s="5">
    <fb>19.864999999999998</fb>
    <v>20</v>
  </rv>
  <rv s="5">
    <fb>45685</fb>
    <v>18</v>
  </rv>
  <rv s="5">
    <fb>131.05000000000001</fb>
    <v>19</v>
  </rv>
  <rv s="5">
    <fb>19.73</fb>
    <v>20</v>
  </rv>
  <rv s="5">
    <fb>45686</fb>
    <v>18</v>
  </rv>
  <rv s="5">
    <fb>132.58000000000001</fb>
    <v>19</v>
  </rv>
  <rv s="5">
    <fb>20.37</fb>
    <v>20</v>
  </rv>
  <rv s="5">
    <fb>45687</fb>
    <v>18</v>
  </rv>
  <rv s="5">
    <fb>131.79</fb>
    <v>19</v>
  </rv>
  <rv s="5">
    <fb>20.49</fb>
    <v>20</v>
  </rv>
  <rv s="5">
    <fb>45688</fb>
    <v>18</v>
  </rv>
  <rv s="5">
    <fb>131.16999999999999</fb>
    <v>19</v>
  </rv>
  <rv s="5">
    <fb>20.32</fb>
    <v>20</v>
  </rv>
  <rv s="5">
    <fb>45691</fb>
    <v>18</v>
  </rv>
  <rv s="5">
    <fb>129.78</fb>
    <v>19</v>
  </rv>
  <rv s="5">
    <fb>20.66</fb>
    <v>20</v>
  </rv>
  <rv s="5">
    <fb>20.350000000000001</fb>
    <v>20</v>
  </rv>
  <rv s="5">
    <fb>20.36</fb>
    <v>20</v>
  </rv>
  <rv s="6">
    <v>21</v>
    <v>ABNB</v>
    <v>Daily</v>
    <v>45600</v>
    <v>45692</v>
    <v>0</v>
    <v>1</v>
    <v>638741376000000000,638742830944298982,0</v>
    <v>0</v>
    <v>bwvem7</v>
    <v>XNAS:ABNB</v>
    <v>1</v>
  </rv>
  <rv s="6">
    <v>22</v>
    <v>ai48rw</v>
    <v>Daily</v>
    <v>45600</v>
    <v>45692</v>
    <v>0</v>
    <v>1</v>
    <v>638741376000000000,638742839326390612,0</v>
    <v>2</v>
    <v>ai48rw</v>
    <v>XDUB:RYA</v>
    <v>3</v>
  </rv>
</rvData>
</file>

<file path=xl/richData/rdrichvaluestructure.xml><?xml version="1.0" encoding="utf-8"?>
<rvStructures xmlns="http://schemas.microsoft.com/office/spreadsheetml/2017/richdata" count="7">
  <s t="_hyperlink">
    <k n="Address" t="s"/>
    <k n="Text" t="s"/>
  </s>
  <s t="_linkedentitycore">
    <k n="%EntityCulture" t="s"/>
    <k n="%EntityId" t="s"/>
    <k n="%EntityServiceId"/>
    <k n="%IsRefreshable" t="b"/>
    <k n="%ProviderInfo" t="s"/>
    <k n="_Display" t="spb"/>
    <k n="_DisplayString" t="s"/>
    <k n="_Flags" t="spb"/>
    <k n="_Format" t="spb"/>
    <k n="_Icon" t="s"/>
    <k n="_SubLabel" t="spb"/>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
    <k n="%cvi" t="r"/>
  </s>
  <s t="_linkedentitycore">
    <k n="%EntityCulture" t="s"/>
    <k n="%EntityId" t="s"/>
    <k n="%EntityServiceId"/>
    <k n="%IsRefreshable" t="b"/>
    <k n="%ProviderInfo" t="s"/>
    <k n="_Display" t="spb"/>
    <k n="_DisplayString" t="s"/>
    <k n="_Flags" t="spb"/>
    <k n="_Format" t="spb"/>
    <k n="_Icon" t="s"/>
    <k n="_SubLabel" t="spb"/>
    <k n="Beta"/>
    <k n="Currency" t="s"/>
    <k n="Description" t="s"/>
    <k n="Employees"/>
    <k n="Exchange" t="s"/>
    <k n="Exchange abbreviation" t="s"/>
    <k n="ExchangeID" t="s"/>
    <k n="Headquarters" t="s"/>
    <k n="Industry" t="s"/>
    <k n="Instrument type" t="s"/>
    <k n="Last trade time" t="s"/>
    <k n="Name" t="s"/>
    <k n="Official name" t="s"/>
    <k n="Shares outstanding"/>
    <k n="Ticker symbol" t="s"/>
    <k n="UniqueName" t="s"/>
    <k n="Volume average"/>
    <k n="Year incorporated"/>
  </s>
  <s t="_linkedentitycore">
    <k n="%EntityCulture" t="s"/>
    <k n="%EntityId" t="s"/>
    <k n="%EntityServiceId"/>
    <k n="%IsRefreshable" t="b"/>
    <k n="%ProviderInfo" t="s"/>
    <k n="_Display" t="spb"/>
    <k n="_DisplayString" t="s"/>
    <k n="_Flags" t="spb"/>
    <k n="_Format" t="spb"/>
    <k n="_Icon" t="s"/>
    <k n="_SubLabel" t="spb"/>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revious close"/>
    <k n="Price"/>
    <k n="Shares outstanding"/>
    <k n="Ticker symbol" t="s"/>
    <k n="UniqueName" t="s"/>
    <k n="Volume"/>
    <k n="Volume average"/>
    <k n="Year incorporated"/>
  </s>
  <s t="_formattednumber">
    <k n="_Format" t="spb"/>
  </s>
  <s t="_stockhistorycache">
    <k n="_Format" t="spb"/>
    <k n="Symbol" t="s"/>
    <k n="Interval" t="s"/>
    <k n="StartDate" t="i"/>
    <k n="EndDate" t="i"/>
    <k n="f1904" t="b"/>
    <k n="fdcompat" t="b"/>
    <k n="etag" t="s"/>
    <k n="Date" t="a"/>
    <k n="EntityId" t="s"/>
    <k n="Instrument" t="s"/>
    <k n="Close" t="a"/>
  </s>
</rvStructures>
</file>

<file path=xl/richData/rdsupportingpropertybag.xml><?xml version="1.0" encoding="utf-8"?>
<supportingPropertyBags xmlns="http://schemas.microsoft.com/office/spreadsheetml/2017/richdata2">
  <spbArrays count="3">
    <a count="42">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a count="29">
      <v t="s">%EntityServiceId</v>
      <v t="s">_Format</v>
      <v t="s">%IsRefreshable</v>
      <v t="s">%EntityCulture</v>
      <v t="s">%EntityId</v>
      <v t="s">_Icon</v>
      <v t="s">_Display</v>
      <v t="s">Name</v>
      <v t="s">Exchange</v>
      <v t="s">Official name</v>
      <v t="s">_SubLabel</v>
      <v t="s">Last trade time</v>
      <v t="s">Ticker symbol</v>
      <v t="s">Exchange abbreviation</v>
      <v t="s">Currency</v>
      <v t="s">Volume average</v>
      <v t="s">Beta</v>
      <v t="s">Shares outstanding</v>
      <v t="s">Description</v>
      <v t="s">Employees</v>
      <v t="s">Headquarters</v>
      <v t="s">Industry</v>
      <v t="s">Instrument type</v>
      <v t="s">Year incorporated</v>
      <v t="s">_Flags</v>
      <v t="s">UniqueName</v>
      <v t="s">_DisplayString</v>
      <v t="s">ExchangeID</v>
      <v t="s">%ProviderInfo</v>
    </a>
    <a count="41">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Shares outstanding</v>
      <v t="s">Description</v>
      <v t="s">Employees</v>
      <v t="s">Headquarters</v>
      <v t="s">Industry</v>
      <v t="s">Instrument type</v>
      <v t="s">Year incorporated</v>
      <v t="s">_Flags</v>
      <v t="s">UniqueName</v>
      <v t="s">_DisplayString</v>
      <v t="s">LearnMoreOnLink</v>
      <v t="s">ExchangeID</v>
      <v t="s">%ProviderInfo</v>
    </a>
  </spbArrays>
  <spbData count="23">
    <spb s="0">
      <v>0</v>
      <v>Name</v>
      <v>LearnMoreOnLink</v>
    </spb>
    <spb s="1">
      <v>0</v>
      <v>0</v>
      <v>0</v>
    </spb>
    <spb s="2">
      <v>1</v>
      <v>1</v>
      <v>1</v>
      <v>1</v>
    </spb>
    <spb s="3">
      <v>1</v>
      <v>2</v>
      <v>2</v>
      <v>1</v>
      <v>3</v>
      <v>1</v>
      <v>1</v>
      <v>1</v>
      <v>4</v>
      <v>4</v>
      <v>5</v>
      <v>6</v>
      <v>1</v>
      <v>1</v>
      <v>1</v>
      <v>4</v>
      <v>7</v>
      <v>8</v>
      <v>9</v>
      <v>4</v>
    </spb>
    <spb s="4">
      <v>Real-Time Nasdaq Last Sale</v>
      <v>from previous close</v>
      <v>from previous close</v>
      <v>Source: Nasdaq Last Sale</v>
      <v>GMT</v>
    </spb>
    <spb s="3">
      <v>10</v>
      <v>2</v>
      <v>2</v>
      <v>10</v>
      <v>3</v>
      <v>10</v>
      <v>10</v>
      <v>10</v>
      <v>4</v>
      <v>4</v>
      <v>5</v>
      <v>11</v>
      <v>10</v>
      <v>10</v>
      <v>10</v>
      <v>4</v>
      <v>7</v>
      <v>8</v>
      <v>9</v>
      <v>4</v>
    </spb>
    <spb s="4">
      <v>Delayed 15 minutes</v>
      <v>from previous close</v>
      <v>from previous close</v>
      <v>LSE</v>
      <v>GMT</v>
    </spb>
    <spb s="3">
      <v>12</v>
      <v>2</v>
      <v>2</v>
      <v>12</v>
      <v>3</v>
      <v>12</v>
      <v>12</v>
      <v>12</v>
      <v>4</v>
      <v>4</v>
      <v>5</v>
      <v>13</v>
      <v>12</v>
      <v>12</v>
      <v>12</v>
      <v>4</v>
      <v>7</v>
      <v>8</v>
      <v>9</v>
      <v>4</v>
    </spb>
    <spb s="5">
      <v>End of Day</v>
      <v>from previous close</v>
      <v>from previous close</v>
      <v>GMT</v>
    </spb>
    <spb s="6">
      <v>1</v>
      <v>Name</v>
    </spb>
    <spb s="7">
      <v>1</v>
      <v>1</v>
      <v>1</v>
    </spb>
    <spb s="8">
      <v>2</v>
      <v>3</v>
      <v>4</v>
      <v>4</v>
      <v>8</v>
      <v>9</v>
      <v>4</v>
    </spb>
    <spb s="9">
      <v>GMT</v>
    </spb>
    <spb s="0">
      <v>2</v>
      <v>Name</v>
      <v>LearnMoreOnLink</v>
    </spb>
    <spb s="10">
      <v>14</v>
      <v>2</v>
      <v>14</v>
      <v>3</v>
      <v>14</v>
      <v>14</v>
      <v>14</v>
      <v>4</v>
      <v>4</v>
      <v>5</v>
      <v>6</v>
      <v>14</v>
      <v>14</v>
      <v>14</v>
      <v>4</v>
      <v>7</v>
      <v>8</v>
      <v>9</v>
      <v>4</v>
    </spb>
    <spb s="5">
      <v>Delayed 15 minutes</v>
      <v>from previous close</v>
      <v>from previous close</v>
      <v>GMT</v>
    </spb>
    <spb s="10">
      <v>12</v>
      <v>2</v>
      <v>12</v>
      <v>3</v>
      <v>12</v>
      <v>12</v>
      <v>12</v>
      <v>4</v>
      <v>4</v>
      <v>5</v>
      <v>13</v>
      <v>12</v>
      <v>12</v>
      <v>12</v>
      <v>4</v>
      <v>7</v>
      <v>8</v>
      <v>9</v>
      <v>4</v>
    </spb>
    <spb s="3">
      <v>14</v>
      <v>2</v>
      <v>2</v>
      <v>14</v>
      <v>3</v>
      <v>14</v>
      <v>14</v>
      <v>14</v>
      <v>4</v>
      <v>4</v>
      <v>5</v>
      <v>15</v>
      <v>14</v>
      <v>14</v>
      <v>14</v>
      <v>4</v>
      <v>7</v>
      <v>8</v>
      <v>9</v>
      <v>4</v>
    </spb>
    <spb s="11">
      <v>16</v>
    </spb>
    <spb s="11">
      <v>1</v>
    </spb>
    <spb s="11">
      <v>14</v>
    </spb>
    <spb s="12">
      <v>16</v>
      <v>1</v>
    </spb>
    <spb s="12">
      <v>16</v>
      <v>14</v>
    </spb>
  </spbData>
</supportingPropertyBags>
</file>

<file path=xl/richData/rdsupportingpropertybagstructure.xml><?xml version="1.0" encoding="utf-8"?>
<spbStructures xmlns="http://schemas.microsoft.com/office/spreadsheetml/2017/richdata2" count="13">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Price" t="s"/>
    <k n="Change" t="s"/>
    <k n="Change (%)" t="s"/>
    <k n="ExchangeID" t="s"/>
    <k n="Last trade time" t="s"/>
  </s>
  <s>
    <k n="Price" t="s"/>
    <k n="Change" t="s"/>
    <k n="Change (%)" t="s"/>
    <k n="Last trade time" t="s"/>
  </s>
  <s>
    <k n="^Order" t="spba"/>
    <k n="TitleProperty" t="s"/>
  </s>
  <s>
    <k n="ExchangeID" t="spb"/>
    <k n="UniqueName" t="spb"/>
    <k n="`%ProviderInfo" t="spb"/>
  </s>
  <s>
    <k n="Beta" t="i"/>
    <k n="Name" t="i"/>
    <k n="Employees" t="i"/>
    <k n="Volume average" t="i"/>
    <k n="Year incorporated" t="i"/>
    <k n="`%EntityServiceId" t="i"/>
    <k n="Shares outstanding" t="i"/>
  </s>
  <s>
    <k n="Last trade time" t="s"/>
  </s>
  <s>
    <k n="Low"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_Self" t="i"/>
  </s>
  <s>
    <k n="Date" t="i"/>
    <k n="Close" t="i"/>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9">
    <x:dxf>
      <x:numFmt numFmtId="2" formatCode="0.00"/>
    </x:dxf>
    <x:dxf>
      <x:numFmt numFmtId="0" formatCode="General"/>
    </x:dxf>
    <x:dxf>
      <x:numFmt numFmtId="27" formatCode="m/d/yyyy\ h:mm"/>
    </x:dxf>
    <x:dxf>
      <x:numFmt numFmtId="14" formatCode="0.00%"/>
    </x:dxf>
    <x:dxf>
      <x:numFmt numFmtId="3" formatCode="#,##0"/>
    </x:dxf>
    <x:dxf>
      <x:numFmt numFmtId="4" formatCode="#,##0.00"/>
    </x:dxf>
    <x:dxf>
      <x:numFmt numFmtId="1" formatCode="0"/>
    </x:dxf>
    <x:dxf>
      <x:numFmt numFmtId="35" formatCode="_(* #,##0.00_);_(* \(#,##0.00\);_(* &quot;-&quot;??_);_(@_)"/>
    </x:dxf>
    <x:dxf>
      <x:numFmt numFmtId="19" formatCode="m/d/yyyy"/>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Sty dxfid="7">
      <rpv i="0">_(* #,##0.00_);_(* (#,##0.00);_(* "-"??_);_(@_)</rpv>
    </rSty>
    <rSty dxfid="1">
      <rpv i="0">_-[$£-en-GB]* #,##0_-;-[$£-en-GB]* #,##0_-;_-[$£-en-GB]* "-"_-;_-@_-</rpv>
    </rSty>
    <rSty dxfid="1">
      <rpv i="0">_-* #,##0.00 [$zł-pl-PL]_-;-* #,##0.00 [$zł-pl-PL]_-;_-* "-"?? [$zł-pl-PL]_-;_-@_-</rpv>
    </rSty>
    <rSty dxfid="1">
      <rpv i="0">_-* #,##0 [$zł-pl-PL]_-;-* #,##0 [$zł-pl-PL]_-;_-* "-" [$zł-pl-PL]_-;_-@_-</rpv>
    </rSty>
    <rSty dxfid="1">
      <rpv i="0">_([$€-x-euro2] * #,##0.00_);_([$€-x-euro2] * (#,##0.00);_([$€-x-euro2] * "-"??_);_(@_)</rpv>
    </rSty>
    <rSty dxfid="1">
      <rpv i="0">_([$€-x-euro2] * #,##0_);_([$€-x-euro2] * (#,##0);_([$€-x-euro2] * "-"_);_(@_)</rpv>
    </rSty>
    <rSty dxfid="8"/>
  </richStyles>
</richStyleShee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40E0914-D27F-4117-BDE4-71775148B173}" name="Table1" displayName="Table1" ref="E5:L14" totalsRowShown="0">
  <autoFilter ref="E5:L14" xr:uid="{040E0914-D27F-4117-BDE4-71775148B173}"/>
  <tableColumns count="8">
    <tableColumn id="1" xr3:uid="{64F4BFEB-4079-483C-B0E5-F1C233F998B8}" name="Date"/>
    <tableColumn id="2" xr3:uid="{C99FE394-21ED-473C-8D43-0C83830EF2C9}" name="Company"/>
    <tableColumn id="3" xr3:uid="{E797D132-C94C-4576-8014-0191A2AF81AF}" name="Ticker" dataDxfId="2">
      <calculatedColumnFormula array="1">_FV(Table1[[#This Row],[Company]],"Ticker symbol",TRUE)</calculatedColumnFormula>
    </tableColumn>
    <tableColumn id="4" xr3:uid="{45F5CE11-282E-40C1-85DA-7C49F5C90D70}" name="Transaction Type"/>
    <tableColumn id="5" xr3:uid="{FD5E6559-E9C6-467E-A295-841CC8000328}" name="Units"/>
    <tableColumn id="6" xr3:uid="{1AF31CFC-E463-41F4-A472-8B989FE3CFBF}" name="Price" dataDxfId="1"/>
    <tableColumn id="7" xr3:uid="{5C7EF9F5-1E4C-4FA9-B4A6-F9498D922B7B}" name="Total Transaction Amount" dataDxfId="0">
      <calculatedColumnFormula>Table1[[#This Row],[Units]]*Table1[[#This Row],[Price]]</calculatedColumnFormula>
    </tableColumn>
    <tableColumn id="8" xr3:uid="{4C710660-D23A-4383-B1BF-93C91D8F01BF}" name="Currency"/>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EB8EC7-6CF1-4DF7-B4DE-B238F19A94C8}">
  <dimension ref="E5:L15"/>
  <sheetViews>
    <sheetView workbookViewId="0">
      <selection activeCell="F23" sqref="F23"/>
    </sheetView>
  </sheetViews>
  <sheetFormatPr defaultRowHeight="15" x14ac:dyDescent="0.25"/>
  <cols>
    <col min="5" max="5" width="10.42578125" bestFit="1" customWidth="1"/>
    <col min="6" max="6" width="38.42578125" bestFit="1" customWidth="1"/>
    <col min="7" max="7" width="11.5703125" bestFit="1" customWidth="1"/>
    <col min="8" max="8" width="18.28515625" customWidth="1"/>
    <col min="9" max="9" width="7.85546875" customWidth="1"/>
    <col min="10" max="10" width="13.7109375" bestFit="1" customWidth="1"/>
    <col min="11" max="11" width="25.85546875" customWidth="1"/>
    <col min="12" max="12" width="11.42578125" customWidth="1"/>
  </cols>
  <sheetData>
    <row r="5" spans="5:12" x14ac:dyDescent="0.25">
      <c r="E5" t="s">
        <v>0</v>
      </c>
      <c r="F5" t="s">
        <v>3</v>
      </c>
      <c r="G5" t="s">
        <v>4</v>
      </c>
      <c r="H5" t="s">
        <v>5</v>
      </c>
      <c r="I5" t="s">
        <v>6</v>
      </c>
      <c r="J5" t="s">
        <v>7</v>
      </c>
      <c r="K5" t="s">
        <v>8</v>
      </c>
      <c r="L5" t="s">
        <v>9</v>
      </c>
    </row>
    <row r="6" spans="5:12" x14ac:dyDescent="0.25">
      <c r="E6" s="1">
        <v>45692</v>
      </c>
      <c r="F6" t="e" vm="1">
        <v>#VALUE!</v>
      </c>
      <c r="G6" t="str" cm="1">
        <f t="array" aca="1" ref="G6" ca="1">_FV(Table1[[#This Row],[Company]],"Ticker symbol",TRUE)</f>
        <v>BKNG</v>
      </c>
      <c r="H6" t="s">
        <v>15</v>
      </c>
      <c r="I6">
        <v>100</v>
      </c>
      <c r="J6" s="2">
        <v>123.98</v>
      </c>
      <c r="K6" s="2">
        <f>Table1[[#This Row],[Units]]*Table1[[#This Row],[Price]]</f>
        <v>12398</v>
      </c>
      <c r="L6" t="s">
        <v>17</v>
      </c>
    </row>
    <row r="7" spans="5:12" x14ac:dyDescent="0.25">
      <c r="E7" s="1">
        <v>45870</v>
      </c>
      <c r="F7" t="e" vm="2">
        <v>#VALUE!</v>
      </c>
      <c r="G7" t="str" cm="1">
        <f t="array" aca="1" ref="G7" ca="1">_FV(Table1[[#This Row],[Company]],"Ticker symbol",TRUE)</f>
        <v>ABNB</v>
      </c>
      <c r="H7" t="s">
        <v>15</v>
      </c>
      <c r="I7">
        <v>28</v>
      </c>
      <c r="J7" s="2">
        <v>658.88</v>
      </c>
      <c r="K7" s="2">
        <f>Table1[[#This Row],[Units]]*Table1[[#This Row],[Price]]</f>
        <v>18448.64</v>
      </c>
      <c r="L7" t="s">
        <v>17</v>
      </c>
    </row>
    <row r="8" spans="5:12" x14ac:dyDescent="0.25">
      <c r="E8" t="s">
        <v>1</v>
      </c>
      <c r="F8" t="e" vm="3">
        <v>#VALUE!</v>
      </c>
      <c r="G8" t="str" cm="1">
        <f t="array" aca="1" ref="G8" ca="1">_FV(Table1[[#This Row],[Company]],"Ticker symbol",TRUE)</f>
        <v>WIZZ</v>
      </c>
      <c r="H8" t="s">
        <v>15</v>
      </c>
      <c r="I8">
        <v>250</v>
      </c>
      <c r="J8" s="2">
        <v>237.62</v>
      </c>
      <c r="K8" s="2">
        <f>Table1[[#This Row],[Units]]*Table1[[#This Row],[Price]]</f>
        <v>59405</v>
      </c>
      <c r="L8" t="s">
        <v>17</v>
      </c>
    </row>
    <row r="9" spans="5:12" x14ac:dyDescent="0.25">
      <c r="E9" t="s">
        <v>2</v>
      </c>
      <c r="F9" t="e" vm="4">
        <v>#VALUE!</v>
      </c>
      <c r="G9" t="str" cm="1">
        <f t="array" aca="1" ref="G9" ca="1">_FV(Table1[[#This Row],[Company]],"Ticker symbol",TRUE)</f>
        <v>RYAAY</v>
      </c>
      <c r="H9" t="s">
        <v>16</v>
      </c>
      <c r="I9">
        <v>-100</v>
      </c>
      <c r="J9" s="2">
        <v>255.87</v>
      </c>
      <c r="K9" s="2">
        <f>Table1[[#This Row],[Units]]*Table1[[#This Row],[Price]]</f>
        <v>-25587</v>
      </c>
      <c r="L9" t="s">
        <v>17</v>
      </c>
    </row>
    <row r="10" spans="5:12" x14ac:dyDescent="0.25">
      <c r="E10" t="s">
        <v>10</v>
      </c>
      <c r="F10" t="e" vm="5">
        <v>#VALUE!</v>
      </c>
      <c r="G10" t="str" cm="1">
        <f t="array" aca="1" ref="G10" ca="1">_FV(Table1[[#This Row],[Company]],"Ticker symbol",TRUE)</f>
        <v>TRIP</v>
      </c>
      <c r="H10" t="s">
        <v>16</v>
      </c>
      <c r="I10">
        <v>-50</v>
      </c>
      <c r="J10" s="2">
        <v>60.18</v>
      </c>
      <c r="K10" s="2">
        <f>Table1[[#This Row],[Units]]*Table1[[#This Row],[Price]]</f>
        <v>-3009</v>
      </c>
      <c r="L10" t="s">
        <v>17</v>
      </c>
    </row>
    <row r="11" spans="5:12" x14ac:dyDescent="0.25">
      <c r="E11" t="s">
        <v>11</v>
      </c>
      <c r="F11" s="4" t="e" vm="6">
        <v>#VALUE!</v>
      </c>
      <c r="G11" t="str" cm="1">
        <f t="array" aca="1" ref="G11" ca="1">_FV(Table1[[#This Row],[Company]],"Ticker symbol",TRUE)</f>
        <v>RBW</v>
      </c>
      <c r="H11" t="s">
        <v>15</v>
      </c>
      <c r="I11">
        <v>100</v>
      </c>
      <c r="J11" s="2">
        <v>171.49</v>
      </c>
      <c r="K11" s="2">
        <f>Table1[[#This Row],[Units]]*Table1[[#This Row],[Price]]</f>
        <v>17149</v>
      </c>
      <c r="L11" t="s">
        <v>17</v>
      </c>
    </row>
    <row r="12" spans="5:12" x14ac:dyDescent="0.25">
      <c r="E12" t="s">
        <v>12</v>
      </c>
      <c r="F12" t="e" vm="7">
        <v>#VALUE!</v>
      </c>
      <c r="G12" t="str" cm="1">
        <f t="array" aca="1" ref="G12" ca="1">_FV(Table1[[#This Row],[Company]],"Ticker symbol",TRUE)</f>
        <v>TUI</v>
      </c>
      <c r="H12" t="s">
        <v>16</v>
      </c>
      <c r="I12">
        <v>-20</v>
      </c>
      <c r="J12" s="2">
        <v>3010.15</v>
      </c>
      <c r="K12" s="2">
        <f>Table1[[#This Row],[Units]]*Table1[[#This Row],[Price]]</f>
        <v>-60203</v>
      </c>
      <c r="L12" t="s">
        <v>17</v>
      </c>
    </row>
    <row r="13" spans="5:12" x14ac:dyDescent="0.25">
      <c r="E13" t="s">
        <v>13</v>
      </c>
      <c r="F13" t="e" vm="8">
        <v>#VALUE!</v>
      </c>
      <c r="G13" t="str" cm="1">
        <f t="array" aca="1" ref="G13" ca="1">_FV(Table1[[#This Row],[Company]],"Ticker symbol",TRUE)</f>
        <v>TVA0</v>
      </c>
      <c r="H13" t="s">
        <v>15</v>
      </c>
      <c r="I13">
        <v>25</v>
      </c>
      <c r="J13" s="3">
        <v>3075.8</v>
      </c>
      <c r="K13" s="2">
        <f>Table1[[#This Row],[Units]]*Table1[[#This Row],[Price]]</f>
        <v>76895</v>
      </c>
      <c r="L13" t="s">
        <v>17</v>
      </c>
    </row>
    <row r="14" spans="5:12" x14ac:dyDescent="0.25">
      <c r="E14" t="s">
        <v>14</v>
      </c>
      <c r="F14" t="e" vm="9">
        <v>#VALUE!</v>
      </c>
      <c r="G14" t="str" cm="1">
        <f t="array" aca="1" ref="G14" ca="1">_FV(Table1[[#This Row],[Company]],"Ticker symbol",TRUE)</f>
        <v>PKP</v>
      </c>
      <c r="H14" t="s">
        <v>15</v>
      </c>
      <c r="I14">
        <v>39</v>
      </c>
      <c r="J14" s="2">
        <v>165.07</v>
      </c>
      <c r="K14" s="2">
        <f>Table1[[#This Row],[Units]]*Table1[[#This Row],[Price]]</f>
        <v>6437.73</v>
      </c>
      <c r="L14" t="s">
        <v>17</v>
      </c>
    </row>
    <row r="15" spans="5:12" x14ac:dyDescent="0.25">
      <c r="E15" s="1"/>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7395CF-76E8-4AFA-B708-4C0B82259A80}">
  <dimension ref="B3:L70"/>
  <sheetViews>
    <sheetView zoomScaleNormal="100" workbookViewId="0"/>
  </sheetViews>
  <sheetFormatPr defaultRowHeight="15" x14ac:dyDescent="0.25"/>
  <cols>
    <col min="2" max="2" width="10.42578125" bestFit="1" customWidth="1"/>
    <col min="3" max="3" width="9" bestFit="1" customWidth="1"/>
    <col min="8" max="8" width="17.85546875" customWidth="1"/>
    <col min="9" max="9" width="10" customWidth="1"/>
  </cols>
  <sheetData>
    <row r="3" spans="2:12" x14ac:dyDescent="0.25">
      <c r="B3" s="6"/>
      <c r="C3" s="6" t="s">
        <v>22</v>
      </c>
      <c r="D3" s="6"/>
      <c r="G3" s="7"/>
      <c r="H3" s="8" t="s">
        <v>24</v>
      </c>
      <c r="I3" s="7"/>
      <c r="J3" s="20"/>
      <c r="K3" s="20"/>
      <c r="L3" s="20"/>
    </row>
    <row r="4" spans="2:12" x14ac:dyDescent="0.25">
      <c r="B4" s="17" t="s">
        <v>4</v>
      </c>
      <c r="C4" s="18"/>
      <c r="D4" s="18" t="str">
        <f>DASHBOARD!$P$21</f>
        <v>ABNB</v>
      </c>
      <c r="G4" s="17" t="s">
        <v>3</v>
      </c>
      <c r="H4" s="18" t="e" vm="10">
        <f>DASHBOARD!O41</f>
        <v>#VALUE!</v>
      </c>
      <c r="I4" s="18"/>
      <c r="J4" s="19"/>
      <c r="K4" s="19"/>
      <c r="L4" s="19"/>
    </row>
    <row r="5" spans="2:12" x14ac:dyDescent="0.25">
      <c r="B5" s="17" t="s">
        <v>23</v>
      </c>
      <c r="C5" s="18"/>
      <c r="D5" s="18">
        <f>DASHBOARD!$R$21</f>
        <v>3</v>
      </c>
      <c r="G5" s="17" t="s">
        <v>23</v>
      </c>
      <c r="H5" s="18"/>
      <c r="I5" s="18">
        <f>D5</f>
        <v>3</v>
      </c>
      <c r="J5" s="19"/>
      <c r="K5" s="19"/>
      <c r="L5" s="19"/>
    </row>
    <row r="7" spans="2:12" x14ac:dyDescent="0.25">
      <c r="B7" t="str" cm="1">
        <f t="array" aca="1" ref="B7:C68" ca="1">_xlfn.STOCKHISTORY(D4,EDATE(TODAY(),-D5),TODAY())</f>
        <v>Date</v>
      </c>
      <c r="C7" t="str">
        <f ca="1"/>
        <v>Close</v>
      </c>
      <c r="H7" t="str" cm="1">
        <f t="array" aca="1" ref="H7:I70" ca="1">_xlfn.STOCKHISTORY(H4,EDATE(TODAY(),-I5),TODAY())</f>
        <v>Date</v>
      </c>
      <c r="I7" s="5" t="str">
        <f ca="1"/>
        <v>Close</v>
      </c>
    </row>
    <row r="8" spans="2:12" x14ac:dyDescent="0.25">
      <c r="B8" vm="11">
        <f ca="1"/>
        <v>45600</v>
      </c>
      <c r="C8" vm="12">
        <f ca="1"/>
        <v>136.87</v>
      </c>
      <c r="H8" vm="11">
        <f ca="1"/>
        <v>45600</v>
      </c>
      <c r="I8" s="5" vm="13">
        <f ca="1"/>
        <v>18</v>
      </c>
    </row>
    <row r="9" spans="2:12" x14ac:dyDescent="0.25">
      <c r="B9" vm="14">
        <f ca="1"/>
        <v>45601</v>
      </c>
      <c r="C9" vm="15">
        <f ca="1"/>
        <v>137.82</v>
      </c>
      <c r="H9" vm="14">
        <f ca="1"/>
        <v>45601</v>
      </c>
      <c r="I9" s="5" vm="16">
        <f ca="1"/>
        <v>18.5</v>
      </c>
    </row>
    <row r="10" spans="2:12" x14ac:dyDescent="0.25">
      <c r="B10" vm="17">
        <f ca="1"/>
        <v>45602</v>
      </c>
      <c r="C10" vm="18">
        <f ca="1"/>
        <v>140.91</v>
      </c>
      <c r="H10" vm="17">
        <f ca="1"/>
        <v>45602</v>
      </c>
      <c r="I10" s="5" vm="19">
        <f ca="1"/>
        <v>18.62</v>
      </c>
    </row>
    <row r="11" spans="2:12" x14ac:dyDescent="0.25">
      <c r="B11" vm="20">
        <f ca="1"/>
        <v>45603</v>
      </c>
      <c r="C11" vm="21">
        <f ca="1"/>
        <v>147.37</v>
      </c>
      <c r="H11" vm="20">
        <f ca="1"/>
        <v>45603</v>
      </c>
      <c r="I11" s="5" vm="22">
        <f ca="1"/>
        <v>19.010000000000002</v>
      </c>
    </row>
    <row r="12" spans="2:12" x14ac:dyDescent="0.25">
      <c r="B12" vm="23">
        <f ca="1"/>
        <v>45604</v>
      </c>
      <c r="C12" vm="24">
        <f ca="1"/>
        <v>134.61000000000001</v>
      </c>
      <c r="H12" vm="23">
        <f ca="1"/>
        <v>45604</v>
      </c>
      <c r="I12" s="5" vm="25">
        <f ca="1"/>
        <v>18.940000000000001</v>
      </c>
    </row>
    <row r="13" spans="2:12" x14ac:dyDescent="0.25">
      <c r="B13" vm="26">
        <f ca="1"/>
        <v>45607</v>
      </c>
      <c r="C13" vm="27">
        <f ca="1"/>
        <v>137.4</v>
      </c>
      <c r="H13" vm="26">
        <f ca="1"/>
        <v>45607</v>
      </c>
      <c r="I13" s="5" vm="28">
        <f ca="1"/>
        <v>19.059999999999999</v>
      </c>
    </row>
    <row r="14" spans="2:12" x14ac:dyDescent="0.25">
      <c r="B14" vm="29">
        <f ca="1"/>
        <v>45608</v>
      </c>
      <c r="C14" vm="30">
        <f ca="1"/>
        <v>133.19999999999999</v>
      </c>
      <c r="H14" vm="29">
        <f ca="1"/>
        <v>45608</v>
      </c>
      <c r="I14" s="5" vm="31">
        <f ca="1"/>
        <v>18.675000000000001</v>
      </c>
    </row>
    <row r="15" spans="2:12" x14ac:dyDescent="0.25">
      <c r="B15" vm="32">
        <f ca="1"/>
        <v>45609</v>
      </c>
      <c r="C15" vm="33">
        <f ca="1"/>
        <v>132.76</v>
      </c>
      <c r="H15" vm="32">
        <f ca="1"/>
        <v>45609</v>
      </c>
      <c r="I15" s="5" vm="34">
        <f ca="1"/>
        <v>18.68</v>
      </c>
    </row>
    <row r="16" spans="2:12" x14ac:dyDescent="0.25">
      <c r="B16" vm="35">
        <f ca="1"/>
        <v>45610</v>
      </c>
      <c r="C16" vm="36">
        <f ca="1"/>
        <v>134.56</v>
      </c>
      <c r="H16" vm="35">
        <f ca="1"/>
        <v>45610</v>
      </c>
      <c r="I16" s="5" vm="37">
        <f ca="1"/>
        <v>18.895</v>
      </c>
    </row>
    <row r="17" spans="2:9" x14ac:dyDescent="0.25">
      <c r="B17" vm="38">
        <f ca="1"/>
        <v>45611</v>
      </c>
      <c r="C17" vm="39">
        <f ca="1"/>
        <v>132.5</v>
      </c>
      <c r="H17" vm="38">
        <f ca="1"/>
        <v>45611</v>
      </c>
      <c r="I17" s="5" vm="40">
        <f ca="1"/>
        <v>18.795000000000002</v>
      </c>
    </row>
    <row r="18" spans="2:9" x14ac:dyDescent="0.25">
      <c r="B18" vm="41">
        <f ca="1"/>
        <v>45614</v>
      </c>
      <c r="C18" vm="42">
        <f ca="1"/>
        <v>132.19</v>
      </c>
      <c r="H18" vm="41">
        <f ca="1"/>
        <v>45614</v>
      </c>
      <c r="I18" s="5" vm="43">
        <f ca="1"/>
        <v>18.75</v>
      </c>
    </row>
    <row r="19" spans="2:9" x14ac:dyDescent="0.25">
      <c r="B19" vm="44">
        <f ca="1"/>
        <v>45615</v>
      </c>
      <c r="C19" vm="45">
        <f ca="1"/>
        <v>131.44</v>
      </c>
      <c r="H19" vm="44">
        <f ca="1"/>
        <v>45615</v>
      </c>
      <c r="I19" s="5" vm="46">
        <f ca="1"/>
        <v>18.649999999999999</v>
      </c>
    </row>
    <row r="20" spans="2:9" x14ac:dyDescent="0.25">
      <c r="B20" vm="47">
        <f ca="1"/>
        <v>45616</v>
      </c>
      <c r="C20" vm="48">
        <f ca="1"/>
        <v>135.25</v>
      </c>
      <c r="H20" vm="47">
        <f ca="1"/>
        <v>45616</v>
      </c>
      <c r="I20" s="5" vm="49">
        <f ca="1"/>
        <v>18.484999999999999</v>
      </c>
    </row>
    <row r="21" spans="2:9" x14ac:dyDescent="0.25">
      <c r="B21" vm="50">
        <f ca="1"/>
        <v>45617</v>
      </c>
      <c r="C21" vm="51">
        <f ca="1"/>
        <v>133.26</v>
      </c>
      <c r="H21" vm="50">
        <f ca="1"/>
        <v>45617</v>
      </c>
      <c r="I21" s="5" vm="52">
        <f ca="1"/>
        <v>18.234999999999999</v>
      </c>
    </row>
    <row r="22" spans="2:9" x14ac:dyDescent="0.25">
      <c r="B22" vm="53">
        <f ca="1"/>
        <v>45618</v>
      </c>
      <c r="C22" vm="54">
        <f ca="1"/>
        <v>137.34</v>
      </c>
      <c r="H22" vm="53">
        <f ca="1"/>
        <v>45618</v>
      </c>
      <c r="I22" s="5" vm="55">
        <f ca="1"/>
        <v>18.21</v>
      </c>
    </row>
    <row r="23" spans="2:9" x14ac:dyDescent="0.25">
      <c r="B23" vm="56">
        <f ca="1"/>
        <v>45621</v>
      </c>
      <c r="C23" vm="57">
        <f ca="1"/>
        <v>140.93</v>
      </c>
      <c r="H23" vm="56">
        <f ca="1"/>
        <v>45621</v>
      </c>
      <c r="I23" s="5" vm="58">
        <f ca="1"/>
        <v>18.574999999999999</v>
      </c>
    </row>
    <row r="24" spans="2:9" x14ac:dyDescent="0.25">
      <c r="B24" vm="59">
        <f ca="1"/>
        <v>45622</v>
      </c>
      <c r="C24" vm="60">
        <f ca="1"/>
        <v>139.66999999999999</v>
      </c>
      <c r="H24" vm="59">
        <f ca="1"/>
        <v>45622</v>
      </c>
      <c r="I24" s="5" vm="61">
        <f ca="1"/>
        <v>18.355</v>
      </c>
    </row>
    <row r="25" spans="2:9" x14ac:dyDescent="0.25">
      <c r="B25" vm="62">
        <f ca="1"/>
        <v>45623</v>
      </c>
      <c r="C25" vm="63">
        <f ca="1"/>
        <v>138.28</v>
      </c>
      <c r="H25" vm="62">
        <f ca="1"/>
        <v>45623</v>
      </c>
      <c r="I25" s="5" vm="64">
        <f ca="1"/>
        <v>18.204999999999998</v>
      </c>
    </row>
    <row r="26" spans="2:9" x14ac:dyDescent="0.25">
      <c r="B26" vm="65">
        <f ca="1"/>
        <v>45625</v>
      </c>
      <c r="C26" vm="66">
        <f ca="1"/>
        <v>136.11000000000001</v>
      </c>
      <c r="H26" vm="67">
        <f ca="1"/>
        <v>45624</v>
      </c>
      <c r="I26" s="5" vm="55">
        <f ca="1"/>
        <v>18.21</v>
      </c>
    </row>
    <row r="27" spans="2:9" x14ac:dyDescent="0.25">
      <c r="B27" vm="68">
        <f ca="1"/>
        <v>45628</v>
      </c>
      <c r="C27" vm="69">
        <f ca="1"/>
        <v>137.49</v>
      </c>
      <c r="H27" vm="65">
        <f ca="1"/>
        <v>45625</v>
      </c>
      <c r="I27" s="5" vm="70">
        <f ca="1"/>
        <v>18.625</v>
      </c>
    </row>
    <row r="28" spans="2:9" x14ac:dyDescent="0.25">
      <c r="B28" vm="71">
        <f ca="1"/>
        <v>45629</v>
      </c>
      <c r="C28" vm="72">
        <f ca="1"/>
        <v>137.46</v>
      </c>
      <c r="H28" vm="68">
        <f ca="1"/>
        <v>45628</v>
      </c>
      <c r="I28" s="5" vm="40">
        <f ca="1"/>
        <v>18.795000000000002</v>
      </c>
    </row>
    <row r="29" spans="2:9" x14ac:dyDescent="0.25">
      <c r="B29" vm="73">
        <f ca="1"/>
        <v>45630</v>
      </c>
      <c r="C29" vm="74">
        <f ca="1"/>
        <v>139.07</v>
      </c>
      <c r="H29" vm="71">
        <f ca="1"/>
        <v>45629</v>
      </c>
      <c r="I29" s="5" vm="75">
        <f ca="1"/>
        <v>19.03</v>
      </c>
    </row>
    <row r="30" spans="2:9" x14ac:dyDescent="0.25">
      <c r="B30" vm="76">
        <f ca="1"/>
        <v>45631</v>
      </c>
      <c r="C30" vm="77">
        <f ca="1"/>
        <v>136.32</v>
      </c>
      <c r="H30" vm="73">
        <f ca="1"/>
        <v>45630</v>
      </c>
      <c r="I30" s="5" vm="78">
        <f ca="1"/>
        <v>19.04</v>
      </c>
    </row>
    <row r="31" spans="2:9" x14ac:dyDescent="0.25">
      <c r="B31" vm="79">
        <f ca="1"/>
        <v>45632</v>
      </c>
      <c r="C31" vm="80">
        <f ca="1"/>
        <v>136.91999999999999</v>
      </c>
      <c r="H31" vm="76">
        <f ca="1"/>
        <v>45631</v>
      </c>
      <c r="I31" s="5" vm="81">
        <f ca="1"/>
        <v>19.545000000000002</v>
      </c>
    </row>
    <row r="32" spans="2:9" x14ac:dyDescent="0.25">
      <c r="B32" vm="82">
        <f ca="1"/>
        <v>45635</v>
      </c>
      <c r="C32" vm="83">
        <f ca="1"/>
        <v>137.27000000000001</v>
      </c>
      <c r="H32" vm="79">
        <f ca="1"/>
        <v>45632</v>
      </c>
      <c r="I32" s="5" vm="84">
        <f ca="1"/>
        <v>19.43</v>
      </c>
    </row>
    <row r="33" spans="2:9" x14ac:dyDescent="0.25">
      <c r="B33" vm="85">
        <f ca="1"/>
        <v>45636</v>
      </c>
      <c r="C33" vm="86">
        <f ca="1"/>
        <v>138.30000000000001</v>
      </c>
      <c r="H33" vm="82">
        <f ca="1"/>
        <v>45635</v>
      </c>
      <c r="I33" s="5" vm="87">
        <f ca="1"/>
        <v>19.48</v>
      </c>
    </row>
    <row r="34" spans="2:9" x14ac:dyDescent="0.25">
      <c r="B34" vm="88">
        <f ca="1"/>
        <v>45637</v>
      </c>
      <c r="C34" vm="89">
        <f ca="1"/>
        <v>138.84</v>
      </c>
      <c r="H34" vm="85">
        <f ca="1"/>
        <v>45636</v>
      </c>
      <c r="I34" s="5" vm="90">
        <f ca="1"/>
        <v>19.305</v>
      </c>
    </row>
    <row r="35" spans="2:9" x14ac:dyDescent="0.25">
      <c r="B35" vm="91">
        <f ca="1"/>
        <v>45638</v>
      </c>
      <c r="C35" vm="92">
        <f ca="1"/>
        <v>137.47</v>
      </c>
      <c r="H35" vm="88">
        <f ca="1"/>
        <v>45637</v>
      </c>
      <c r="I35" s="5" vm="93">
        <f ca="1"/>
        <v>19.28</v>
      </c>
    </row>
    <row r="36" spans="2:9" x14ac:dyDescent="0.25">
      <c r="B36" vm="94">
        <f ca="1"/>
        <v>45639</v>
      </c>
      <c r="C36" vm="95">
        <f ca="1"/>
        <v>130.94999999999999</v>
      </c>
      <c r="H36" vm="91">
        <f ca="1"/>
        <v>45638</v>
      </c>
      <c r="I36" s="5" vm="96">
        <f ca="1"/>
        <v>19.754999999999999</v>
      </c>
    </row>
    <row r="37" spans="2:9" x14ac:dyDescent="0.25">
      <c r="B37" vm="97">
        <f ca="1"/>
        <v>45642</v>
      </c>
      <c r="C37" vm="98">
        <f ca="1"/>
        <v>132.19999999999999</v>
      </c>
      <c r="H37" vm="94">
        <f ca="1"/>
        <v>45639</v>
      </c>
      <c r="I37" s="5" vm="99">
        <f ca="1"/>
        <v>19.7</v>
      </c>
    </row>
    <row r="38" spans="2:9" x14ac:dyDescent="0.25">
      <c r="B38" vm="100">
        <f ca="1"/>
        <v>45643</v>
      </c>
      <c r="C38" vm="101">
        <f ca="1"/>
        <v>132.24</v>
      </c>
      <c r="H38" vm="97">
        <f ca="1"/>
        <v>45642</v>
      </c>
      <c r="I38" s="5" vm="102">
        <f ca="1"/>
        <v>19.329999999999998</v>
      </c>
    </row>
    <row r="39" spans="2:9" x14ac:dyDescent="0.25">
      <c r="B39" vm="103">
        <f ca="1"/>
        <v>45644</v>
      </c>
      <c r="C39" vm="104">
        <f ca="1"/>
        <v>127.54</v>
      </c>
      <c r="H39" vm="100">
        <f ca="1"/>
        <v>45643</v>
      </c>
      <c r="I39" s="5" vm="105">
        <f ca="1"/>
        <v>19.3</v>
      </c>
    </row>
    <row r="40" spans="2:9" x14ac:dyDescent="0.25">
      <c r="B40" vm="106">
        <f ca="1"/>
        <v>45645</v>
      </c>
      <c r="C40" vm="107">
        <f ca="1"/>
        <v>129.35</v>
      </c>
      <c r="H40" vm="103">
        <f ca="1"/>
        <v>45644</v>
      </c>
      <c r="I40" s="5" vm="108">
        <f ca="1"/>
        <v>19.245000000000001</v>
      </c>
    </row>
    <row r="41" spans="2:9" x14ac:dyDescent="0.25">
      <c r="B41" vm="109">
        <f ca="1"/>
        <v>45646</v>
      </c>
      <c r="C41" vm="110">
        <f ca="1"/>
        <v>134.21</v>
      </c>
      <c r="H41" vm="106">
        <f ca="1"/>
        <v>45645</v>
      </c>
      <c r="I41" s="5" vm="111">
        <f ca="1"/>
        <v>19.239999999999998</v>
      </c>
    </row>
    <row r="42" spans="2:9" x14ac:dyDescent="0.25">
      <c r="B42" vm="112">
        <f ca="1"/>
        <v>45649</v>
      </c>
      <c r="C42" vm="113">
        <f ca="1"/>
        <v>134.52000000000001</v>
      </c>
      <c r="H42" vm="109">
        <f ca="1"/>
        <v>45646</v>
      </c>
      <c r="I42" s="5" vm="114">
        <f ca="1"/>
        <v>19.260000000000002</v>
      </c>
    </row>
    <row r="43" spans="2:9" x14ac:dyDescent="0.25">
      <c r="B43" vm="115">
        <f ca="1"/>
        <v>45650</v>
      </c>
      <c r="C43" vm="116">
        <f ca="1"/>
        <v>134.99</v>
      </c>
      <c r="H43" vm="112">
        <f ca="1"/>
        <v>45649</v>
      </c>
      <c r="I43" s="5" vm="117">
        <f ca="1"/>
        <v>19.07</v>
      </c>
    </row>
    <row r="44" spans="2:9" x14ac:dyDescent="0.25">
      <c r="B44" vm="118">
        <f ca="1"/>
        <v>45652</v>
      </c>
      <c r="C44" vm="119">
        <f ca="1"/>
        <v>135.32</v>
      </c>
      <c r="H44" vm="115">
        <f ca="1"/>
        <v>45650</v>
      </c>
      <c r="I44" s="5" vm="120">
        <f ca="1"/>
        <v>19.25</v>
      </c>
    </row>
    <row r="45" spans="2:9" x14ac:dyDescent="0.25">
      <c r="B45" vm="121">
        <f ca="1"/>
        <v>45653</v>
      </c>
      <c r="C45" vm="122">
        <f ca="1"/>
        <v>133.38499999999999</v>
      </c>
      <c r="H45" vm="121">
        <f ca="1"/>
        <v>45653</v>
      </c>
      <c r="I45" s="5" vm="123">
        <f ca="1"/>
        <v>19.125</v>
      </c>
    </row>
    <row r="46" spans="2:9" x14ac:dyDescent="0.25">
      <c r="B46" vm="124">
        <f ca="1"/>
        <v>45656</v>
      </c>
      <c r="C46" vm="125">
        <f ca="1"/>
        <v>131.81</v>
      </c>
      <c r="H46" vm="124">
        <f ca="1"/>
        <v>45656</v>
      </c>
      <c r="I46" s="5" vm="126">
        <f ca="1"/>
        <v>19.11</v>
      </c>
    </row>
    <row r="47" spans="2:9" x14ac:dyDescent="0.25">
      <c r="B47" vm="127">
        <f ca="1"/>
        <v>45657</v>
      </c>
      <c r="C47" vm="128">
        <f ca="1"/>
        <v>131.41</v>
      </c>
      <c r="H47" vm="127">
        <f ca="1"/>
        <v>45657</v>
      </c>
      <c r="I47" s="5" vm="129">
        <f ca="1"/>
        <v>19.065000000000001</v>
      </c>
    </row>
    <row r="48" spans="2:9" x14ac:dyDescent="0.25">
      <c r="B48" vm="130">
        <f ca="1"/>
        <v>45659</v>
      </c>
      <c r="C48" vm="131">
        <f ca="1"/>
        <v>131.47999999999999</v>
      </c>
      <c r="H48" vm="130">
        <f ca="1"/>
        <v>45659</v>
      </c>
      <c r="I48" s="5" vm="132">
        <f ca="1"/>
        <v>19.215</v>
      </c>
    </row>
    <row r="49" spans="2:9" x14ac:dyDescent="0.25">
      <c r="B49" vm="133">
        <f ca="1"/>
        <v>45660</v>
      </c>
      <c r="C49" vm="134">
        <f ca="1"/>
        <v>135.71</v>
      </c>
      <c r="H49" vm="133">
        <f ca="1"/>
        <v>45660</v>
      </c>
      <c r="I49" s="5" vm="135">
        <f ca="1"/>
        <v>18.82</v>
      </c>
    </row>
    <row r="50" spans="2:9" x14ac:dyDescent="0.25">
      <c r="B50" vm="136">
        <f ca="1"/>
        <v>45663</v>
      </c>
      <c r="C50" vm="137">
        <f ca="1"/>
        <v>135.19999999999999</v>
      </c>
      <c r="H50" vm="136">
        <f ca="1"/>
        <v>45663</v>
      </c>
      <c r="I50" s="5" vm="138">
        <f ca="1"/>
        <v>18.61</v>
      </c>
    </row>
    <row r="51" spans="2:9" x14ac:dyDescent="0.25">
      <c r="B51" vm="139">
        <f ca="1"/>
        <v>45664</v>
      </c>
      <c r="C51" vm="140">
        <f ca="1"/>
        <v>131.29</v>
      </c>
      <c r="H51" vm="139">
        <f ca="1"/>
        <v>45664</v>
      </c>
      <c r="I51" s="5" vm="132">
        <f ca="1"/>
        <v>19.215</v>
      </c>
    </row>
    <row r="52" spans="2:9" x14ac:dyDescent="0.25">
      <c r="B52" vm="141">
        <f ca="1"/>
        <v>45665</v>
      </c>
      <c r="C52" vm="142">
        <f ca="1"/>
        <v>130.80000000000001</v>
      </c>
      <c r="H52" vm="141">
        <f ca="1"/>
        <v>45665</v>
      </c>
      <c r="I52" s="5" vm="143">
        <f ca="1"/>
        <v>18.965</v>
      </c>
    </row>
    <row r="53" spans="2:9" x14ac:dyDescent="0.25">
      <c r="B53" vm="144">
        <f ca="1"/>
        <v>45667</v>
      </c>
      <c r="C53" vm="145">
        <f ca="1"/>
        <v>129.63</v>
      </c>
      <c r="H53" vm="146">
        <f ca="1"/>
        <v>45666</v>
      </c>
      <c r="I53" s="5" vm="147">
        <f ca="1"/>
        <v>19</v>
      </c>
    </row>
    <row r="54" spans="2:9" x14ac:dyDescent="0.25">
      <c r="B54" vm="148">
        <f ca="1"/>
        <v>45670</v>
      </c>
      <c r="C54" vm="149">
        <f ca="1"/>
        <v>128.85</v>
      </c>
      <c r="H54" vm="144">
        <f ca="1"/>
        <v>45667</v>
      </c>
      <c r="I54" s="5" vm="150">
        <f ca="1"/>
        <v>18.774999999999999</v>
      </c>
    </row>
    <row r="55" spans="2:9" x14ac:dyDescent="0.25">
      <c r="B55" vm="151">
        <f ca="1"/>
        <v>45671</v>
      </c>
      <c r="C55" vm="152">
        <f ca="1"/>
        <v>127.6</v>
      </c>
      <c r="H55" vm="148">
        <f ca="1"/>
        <v>45670</v>
      </c>
      <c r="I55" s="5" vm="153">
        <f ca="1"/>
        <v>18.170000000000002</v>
      </c>
    </row>
    <row r="56" spans="2:9" x14ac:dyDescent="0.25">
      <c r="B56" vm="154">
        <f ca="1"/>
        <v>45672</v>
      </c>
      <c r="C56" vm="155">
        <f ca="1"/>
        <v>132.52000000000001</v>
      </c>
      <c r="H56" vm="151">
        <f ca="1"/>
        <v>45671</v>
      </c>
      <c r="I56" s="5" vm="156">
        <f ca="1"/>
        <v>18.535</v>
      </c>
    </row>
    <row r="57" spans="2:9" x14ac:dyDescent="0.25">
      <c r="B57" vm="157">
        <f ca="1"/>
        <v>45673</v>
      </c>
      <c r="C57" vm="158">
        <f ca="1"/>
        <v>132.16</v>
      </c>
      <c r="H57" vm="154">
        <f ca="1"/>
        <v>45672</v>
      </c>
      <c r="I57" s="5" vm="159">
        <f ca="1"/>
        <v>18.445</v>
      </c>
    </row>
    <row r="58" spans="2:9" x14ac:dyDescent="0.25">
      <c r="B58" vm="160">
        <f ca="1"/>
        <v>45674</v>
      </c>
      <c r="C58" vm="161">
        <f ca="1"/>
        <v>135.12</v>
      </c>
      <c r="H58" vm="157">
        <f ca="1"/>
        <v>45673</v>
      </c>
      <c r="I58" s="5" vm="162">
        <f ca="1"/>
        <v>18.055</v>
      </c>
    </row>
    <row r="59" spans="2:9" x14ac:dyDescent="0.25">
      <c r="B59" vm="163">
        <f ca="1"/>
        <v>45678</v>
      </c>
      <c r="C59" vm="164">
        <f ca="1"/>
        <v>133.07</v>
      </c>
      <c r="H59" vm="160">
        <f ca="1"/>
        <v>45674</v>
      </c>
      <c r="I59" s="5" vm="165">
        <f ca="1"/>
        <v>18.215</v>
      </c>
    </row>
    <row r="60" spans="2:9" x14ac:dyDescent="0.25">
      <c r="B60" vm="166">
        <f ca="1"/>
        <v>45679</v>
      </c>
      <c r="C60" vm="39">
        <f ca="1"/>
        <v>132.5</v>
      </c>
      <c r="H60" vm="167">
        <f ca="1"/>
        <v>45677</v>
      </c>
      <c r="I60" s="5" vm="168">
        <f ca="1"/>
        <v>18.43</v>
      </c>
    </row>
    <row r="61" spans="2:9" x14ac:dyDescent="0.25">
      <c r="B61" vm="169">
        <f ca="1"/>
        <v>45680</v>
      </c>
      <c r="C61" vm="170">
        <f ca="1"/>
        <v>133.24</v>
      </c>
      <c r="H61" vm="163">
        <f ca="1"/>
        <v>45678</v>
      </c>
      <c r="I61" s="5" vm="171">
        <f ca="1"/>
        <v>19.149999999999999</v>
      </c>
    </row>
    <row r="62" spans="2:9" x14ac:dyDescent="0.25">
      <c r="B62" vm="172">
        <f ca="1"/>
        <v>45681</v>
      </c>
      <c r="C62" vm="173">
        <f ca="1"/>
        <v>127.09</v>
      </c>
      <c r="H62" vm="166">
        <f ca="1"/>
        <v>45679</v>
      </c>
      <c r="I62" s="5" vm="174">
        <f ca="1"/>
        <v>19.2</v>
      </c>
    </row>
    <row r="63" spans="2:9" x14ac:dyDescent="0.25">
      <c r="B63" vm="175">
        <f ca="1"/>
        <v>45684</v>
      </c>
      <c r="C63" vm="176">
        <f ca="1"/>
        <v>128.96</v>
      </c>
      <c r="H63" vm="169">
        <f ca="1"/>
        <v>45680</v>
      </c>
      <c r="I63" s="5" vm="177">
        <f ca="1"/>
        <v>19.864999999999998</v>
      </c>
    </row>
    <row r="64" spans="2:9" x14ac:dyDescent="0.25">
      <c r="B64" vm="178">
        <f ca="1"/>
        <v>45685</v>
      </c>
      <c r="C64" vm="179">
        <f ca="1"/>
        <v>131.05000000000001</v>
      </c>
      <c r="H64" vm="172">
        <f ca="1"/>
        <v>45681</v>
      </c>
      <c r="I64" s="5" vm="180">
        <f ca="1"/>
        <v>19.73</v>
      </c>
    </row>
    <row r="65" spans="2:9" x14ac:dyDescent="0.25">
      <c r="B65" vm="181">
        <f ca="1"/>
        <v>45686</v>
      </c>
      <c r="C65" vm="182">
        <f ca="1"/>
        <v>132.58000000000001</v>
      </c>
      <c r="H65" vm="175">
        <f ca="1"/>
        <v>45684</v>
      </c>
      <c r="I65" s="5" vm="183">
        <f ca="1"/>
        <v>20.37</v>
      </c>
    </row>
    <row r="66" spans="2:9" x14ac:dyDescent="0.25">
      <c r="B66" vm="184">
        <f ca="1"/>
        <v>45687</v>
      </c>
      <c r="C66" vm="185">
        <f ca="1"/>
        <v>131.79</v>
      </c>
      <c r="H66" vm="178">
        <f ca="1"/>
        <v>45685</v>
      </c>
      <c r="I66" s="5" vm="186">
        <f ca="1"/>
        <v>20.49</v>
      </c>
    </row>
    <row r="67" spans="2:9" x14ac:dyDescent="0.25">
      <c r="B67" vm="187">
        <f ca="1"/>
        <v>45688</v>
      </c>
      <c r="C67" vm="188">
        <f ca="1"/>
        <v>131.16999999999999</v>
      </c>
      <c r="H67" vm="181">
        <f ca="1"/>
        <v>45686</v>
      </c>
      <c r="I67" s="5" vm="189">
        <f ca="1"/>
        <v>20.32</v>
      </c>
    </row>
    <row r="68" spans="2:9" x14ac:dyDescent="0.25">
      <c r="B68" vm="190">
        <f ca="1"/>
        <v>45691</v>
      </c>
      <c r="C68" vm="191">
        <f ca="1"/>
        <v>129.78</v>
      </c>
      <c r="H68" vm="184">
        <f ca="1"/>
        <v>45687</v>
      </c>
      <c r="I68" s="5" vm="192">
        <f ca="1"/>
        <v>20.66</v>
      </c>
    </row>
    <row r="69" spans="2:9" x14ac:dyDescent="0.25">
      <c r="H69" vm="187">
        <f ca="1"/>
        <v>45688</v>
      </c>
      <c r="I69" s="5" vm="193">
        <f ca="1"/>
        <v>20.350000000000001</v>
      </c>
    </row>
    <row r="70" spans="2:9" x14ac:dyDescent="0.25">
      <c r="H70" vm="190">
        <f ca="1"/>
        <v>45691</v>
      </c>
      <c r="I70" s="5" vm="194">
        <f ca="1"/>
        <v>20.36</v>
      </c>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863FD5-A566-42F7-8BAE-8362E53BCE59}">
  <dimension ref="B1:V59"/>
  <sheetViews>
    <sheetView showGridLines="0" tabSelected="1" topLeftCell="C7" zoomScale="85" zoomScaleNormal="85" workbookViewId="0">
      <selection activeCell="AA44" sqref="AA44"/>
    </sheetView>
  </sheetViews>
  <sheetFormatPr defaultRowHeight="15" x14ac:dyDescent="0.25"/>
  <cols>
    <col min="1" max="1" width="1.7109375" customWidth="1"/>
    <col min="2" max="2" width="43.85546875" customWidth="1"/>
    <col min="3" max="3" width="7" customWidth="1"/>
    <col min="5" max="5" width="32" bestFit="1" customWidth="1"/>
    <col min="6" max="6" width="11.42578125" customWidth="1"/>
    <col min="7" max="7" width="5.140625" bestFit="1" customWidth="1"/>
    <col min="8" max="8" width="8.85546875" customWidth="1"/>
    <col min="9" max="9" width="10.85546875" bestFit="1" customWidth="1"/>
    <col min="10" max="10" width="6.85546875" customWidth="1"/>
    <col min="11" max="11" width="13.85546875" bestFit="1" customWidth="1"/>
    <col min="12" max="12" width="7.42578125" customWidth="1"/>
    <col min="13" max="13" width="18.42578125" customWidth="1"/>
    <col min="14" max="14" width="2.7109375" customWidth="1"/>
    <col min="15" max="15" width="11" customWidth="1"/>
    <col min="16" max="16" width="13.7109375" bestFit="1" customWidth="1"/>
    <col min="17" max="17" width="14" bestFit="1" customWidth="1"/>
    <col min="18" max="18" width="17.5703125" bestFit="1" customWidth="1"/>
    <col min="19" max="19" width="11" bestFit="1" customWidth="1"/>
    <col min="20" max="20" width="17.5703125" bestFit="1" customWidth="1"/>
  </cols>
  <sheetData>
    <row r="1" spans="2:22" ht="4.5" customHeight="1" thickBot="1" x14ac:dyDescent="0.3"/>
    <row r="2" spans="2:22" x14ac:dyDescent="0.25">
      <c r="B2" s="35"/>
      <c r="C2" s="36"/>
      <c r="D2" s="36"/>
      <c r="E2" s="36"/>
      <c r="F2" s="36"/>
      <c r="G2" s="36"/>
      <c r="H2" s="36"/>
      <c r="I2" s="36"/>
      <c r="J2" s="36"/>
      <c r="K2" s="36"/>
      <c r="L2" s="36"/>
      <c r="M2" s="36"/>
      <c r="N2" s="36"/>
      <c r="O2" s="36"/>
      <c r="P2" s="36"/>
      <c r="Q2" s="36"/>
      <c r="R2" s="36"/>
      <c r="S2" s="36"/>
      <c r="T2" s="36"/>
      <c r="U2" s="36"/>
      <c r="V2" s="37"/>
    </row>
    <row r="3" spans="2:22" x14ac:dyDescent="0.25">
      <c r="B3" s="38"/>
      <c r="C3" s="22"/>
      <c r="D3" s="22"/>
      <c r="E3" s="22"/>
      <c r="F3" s="22"/>
      <c r="G3" s="22"/>
      <c r="H3" s="22"/>
      <c r="I3" s="22"/>
      <c r="J3" s="22"/>
      <c r="K3" s="22"/>
      <c r="L3" s="22"/>
      <c r="M3" s="22"/>
      <c r="N3" s="22"/>
      <c r="O3" s="22"/>
      <c r="P3" s="22"/>
      <c r="Q3" s="22"/>
      <c r="R3" s="22"/>
      <c r="S3" s="22"/>
      <c r="T3" s="22"/>
      <c r="U3" s="22"/>
      <c r="V3" s="39"/>
    </row>
    <row r="4" spans="2:22" ht="20.25" x14ac:dyDescent="0.35">
      <c r="B4" s="38"/>
      <c r="C4" s="22"/>
      <c r="D4" s="22"/>
      <c r="E4" s="22"/>
      <c r="F4" s="22"/>
      <c r="G4" s="22"/>
      <c r="H4" s="22"/>
      <c r="I4" s="22"/>
      <c r="J4" s="22"/>
      <c r="K4" s="22"/>
      <c r="L4" s="22"/>
      <c r="M4" s="23">
        <f ca="1">SUM(_xlfn.ANCHORARRAY(K10))</f>
        <v>796503.38</v>
      </c>
      <c r="N4" s="22"/>
      <c r="O4" s="22"/>
      <c r="P4" s="24">
        <f ca="1">SUM(_xlfn.ANCHORARRAY(O10))</f>
        <v>1203.7900000000261</v>
      </c>
      <c r="Q4" s="22"/>
      <c r="R4" s="25">
        <f ca="1">SUM(_xlfn.ANCHORARRAY(Q10))</f>
        <v>605770.00999999989</v>
      </c>
      <c r="S4" s="22"/>
      <c r="T4" s="22"/>
      <c r="U4" s="22"/>
      <c r="V4" s="39"/>
    </row>
    <row r="5" spans="2:22" ht="39" x14ac:dyDescent="0.65">
      <c r="B5" s="40" t="s">
        <v>18</v>
      </c>
      <c r="C5" s="26"/>
      <c r="D5" s="22"/>
      <c r="E5" s="22"/>
      <c r="F5" s="22"/>
      <c r="G5" s="22"/>
      <c r="H5" s="22"/>
      <c r="I5" s="22"/>
      <c r="J5" s="22"/>
      <c r="K5" s="22"/>
      <c r="L5" s="22"/>
      <c r="M5" s="22"/>
      <c r="N5" s="22"/>
      <c r="O5" s="22"/>
      <c r="P5" s="22"/>
      <c r="Q5" s="22"/>
      <c r="R5" s="22"/>
      <c r="S5" s="22"/>
      <c r="T5" s="22"/>
      <c r="U5" s="22"/>
      <c r="V5" s="39"/>
    </row>
    <row r="6" spans="2:22" x14ac:dyDescent="0.25">
      <c r="B6" s="38"/>
      <c r="C6" s="22"/>
      <c r="D6" s="22"/>
      <c r="E6" s="22"/>
      <c r="F6" s="22"/>
      <c r="G6" s="22"/>
      <c r="H6" s="22"/>
      <c r="I6" s="22"/>
      <c r="J6" s="22"/>
      <c r="K6" s="22"/>
      <c r="L6" s="22"/>
      <c r="M6" s="22"/>
      <c r="N6" s="22"/>
      <c r="O6" s="22"/>
      <c r="P6" s="22"/>
      <c r="Q6" s="22"/>
      <c r="R6" s="22"/>
      <c r="S6" s="22"/>
      <c r="T6" s="22"/>
      <c r="U6" s="22"/>
      <c r="V6" s="39"/>
    </row>
    <row r="7" spans="2:22" x14ac:dyDescent="0.25">
      <c r="B7" s="41"/>
      <c r="V7" s="42"/>
    </row>
    <row r="8" spans="2:22" x14ac:dyDescent="0.25">
      <c r="B8" s="41"/>
      <c r="V8" s="42"/>
    </row>
    <row r="9" spans="2:22" x14ac:dyDescent="0.25">
      <c r="B9" s="41"/>
      <c r="V9" s="42"/>
    </row>
    <row r="10" spans="2:22" ht="16.5" x14ac:dyDescent="0.3">
      <c r="B10" s="43" t="e" cm="1" vm="1">
        <f t="array" ref="B10:B15">_xlfn.UNIQUE(_xlfn._xlws.FILTER(Table1[Company],SUMIFS(Table1[Units],Table1[Company],Table1[Company])&gt;0))</f>
        <v>#VALUE!</v>
      </c>
      <c r="C10" s="27" t="str" cm="1">
        <f t="array" aca="1" ref="C10:C15" ca="1">_FV(_xlfn.ANCHORARRAY(B10),"Ticker symbol",TRUE)</f>
        <v>BKNG</v>
      </c>
      <c r="E10" s="27" t="str" cm="1">
        <f t="array" aca="1" ref="E10:E15" ca="1">_FV(_xlfn.ANCHORARRAY(B10),"Industry")</f>
        <v>Hotels &amp; Entertainment Services</v>
      </c>
      <c r="G10" s="27" cm="1">
        <f t="array" ref="G10:G15">SUMIFS(Table1[Units],Table1[Company],_xlfn.ANCHORARRAY(DASHBOARD!B10))</f>
        <v>100</v>
      </c>
      <c r="I10" s="28" cm="1">
        <f t="array" aca="1" ref="I10:I15" ca="1">_FV(_xlfn.ANCHORARRAY(B10),"Price")</f>
        <v>4715.37</v>
      </c>
      <c r="K10" s="28" cm="1">
        <f t="array" aca="1" ref="K10:K15" ca="1">_xlfn.ANCHORARRAY(I10)*_xlfn.ANCHORARRAY(G10)</f>
        <v>471537</v>
      </c>
      <c r="M10" s="29" cm="1">
        <f t="array" aca="1" ref="M10:M15" ca="1">_xlfn.ANCHORARRAY(K10)/SUM(_xlfn.ANCHORARRAY(K10))</f>
        <v>0.59200878720690431</v>
      </c>
      <c r="O10" s="30" cm="1">
        <f t="array" aca="1" ref="O10:O15" ca="1">(_xlfn.ANCHORARRAY(I10)-_FV(_xlfn.ANCHORARRAY(B10),"Previous close",TRUE))*_xlfn.ANCHORARRAY(G10)</f>
        <v>2247.0000000000255</v>
      </c>
      <c r="Q10" s="28" cm="1">
        <f t="array" aca="1" ref="Q10:Q15" ca="1">_xlfn.ANCHORARRAY(K10)-SUMIFS(Table1[Total Transaction Amount],Table1[Company],_xlfn.ANCHORARRAY(DASHBOARD!B10))</f>
        <v>459139</v>
      </c>
      <c r="S10" s="31" cm="1">
        <f t="array" aca="1" ref="S10:S15" ca="1">_FV(_xlfn.ANCHORARRAY(B10),"52 week low",TRUE)</f>
        <v>3180</v>
      </c>
      <c r="V10" s="42"/>
    </row>
    <row r="11" spans="2:22" ht="16.5" x14ac:dyDescent="0.3">
      <c r="B11" s="43" t="e" vm="2">
        <v>#VALUE!</v>
      </c>
      <c r="C11" s="27" t="str">
        <f ca="1"/>
        <v>ABNB</v>
      </c>
      <c r="E11" s="27" t="str">
        <f ca="1"/>
        <v>Software &amp; IT Services</v>
      </c>
      <c r="G11" s="27">
        <v>28</v>
      </c>
      <c r="I11" s="28">
        <f ca="1"/>
        <v>130.91999999999999</v>
      </c>
      <c r="K11" s="28">
        <f ca="1"/>
        <v>3665.7599999999998</v>
      </c>
      <c r="M11" s="29">
        <f ca="1"/>
        <v>4.60231568634398E-3</v>
      </c>
      <c r="O11" s="30">
        <f ca="1"/>
        <v>31.919999999999618</v>
      </c>
      <c r="Q11" s="28">
        <f ca="1"/>
        <v>-14782.88</v>
      </c>
      <c r="S11" s="31">
        <f ca="1"/>
        <v>110.38</v>
      </c>
      <c r="V11" s="42"/>
    </row>
    <row r="12" spans="2:22" ht="16.5" x14ac:dyDescent="0.3">
      <c r="B12" s="43" t="e" vm="3">
        <v>#VALUE!</v>
      </c>
      <c r="C12" s="27" t="str">
        <f ca="1"/>
        <v>WIZZ</v>
      </c>
      <c r="E12" s="27" t="str">
        <f ca="1"/>
        <v>Passenger Transportation Services</v>
      </c>
      <c r="G12" s="27">
        <v>250</v>
      </c>
      <c r="I12" s="28">
        <f ca="1"/>
        <v>1233</v>
      </c>
      <c r="K12" s="28">
        <f ca="1"/>
        <v>308250</v>
      </c>
      <c r="M12" s="29">
        <f ca="1"/>
        <v>0.3870040074406213</v>
      </c>
      <c r="O12" s="30">
        <f ca="1"/>
        <v>-1250</v>
      </c>
      <c r="Q12" s="28">
        <f ca="1"/>
        <v>248845</v>
      </c>
      <c r="S12" s="31">
        <f ca="1"/>
        <v>1135</v>
      </c>
      <c r="V12" s="42"/>
    </row>
    <row r="13" spans="2:22" ht="16.5" x14ac:dyDescent="0.3">
      <c r="B13" s="43" t="e" vm="6">
        <v>#VALUE!</v>
      </c>
      <c r="C13" s="27" t="str">
        <f ca="1"/>
        <v>RBW</v>
      </c>
      <c r="E13" s="27" t="str">
        <f ca="1"/>
        <v>Hotels &amp; Entertainment Services</v>
      </c>
      <c r="G13" s="27">
        <v>100</v>
      </c>
      <c r="I13" s="28">
        <f ca="1"/>
        <v>124.4</v>
      </c>
      <c r="K13" s="28">
        <f ca="1"/>
        <v>12440</v>
      </c>
      <c r="M13" s="29">
        <f ca="1"/>
        <v>1.5618263917473897E-2</v>
      </c>
      <c r="O13" s="30">
        <f ca="1"/>
        <v>180.00000000000114</v>
      </c>
      <c r="Q13" s="28">
        <f ca="1"/>
        <v>-4709</v>
      </c>
      <c r="S13" s="31">
        <f ca="1"/>
        <v>59.4</v>
      </c>
      <c r="V13" s="42"/>
    </row>
    <row r="14" spans="2:22" ht="16.5" x14ac:dyDescent="0.3">
      <c r="B14" s="43" t="e" vm="8">
        <v>#VALUE!</v>
      </c>
      <c r="C14" s="27" t="str">
        <f ca="1"/>
        <v>TVA0</v>
      </c>
      <c r="E14" s="27" t="str">
        <f ca="1"/>
        <v>Software &amp; IT Services</v>
      </c>
      <c r="G14" s="27">
        <v>25</v>
      </c>
      <c r="I14" s="28">
        <f ca="1"/>
        <v>0.58799999999999997</v>
      </c>
      <c r="K14" s="28">
        <f ca="1"/>
        <v>14.7</v>
      </c>
      <c r="M14" s="29">
        <f ca="1"/>
        <v>1.84556655616452E-5</v>
      </c>
      <c r="O14" s="30">
        <f ca="1"/>
        <v>-0.4500000000000004</v>
      </c>
      <c r="Q14" s="28">
        <f ca="1"/>
        <v>-76880.3</v>
      </c>
      <c r="S14" s="31">
        <f ca="1"/>
        <v>0.56999999999999995</v>
      </c>
      <c r="V14" s="42"/>
    </row>
    <row r="15" spans="2:22" ht="16.5" x14ac:dyDescent="0.3">
      <c r="B15" s="43" t="e" vm="9">
        <v>#VALUE!</v>
      </c>
      <c r="C15" s="27" t="str">
        <f ca="1"/>
        <v>PKP</v>
      </c>
      <c r="E15" s="27" t="str">
        <f ca="1"/>
        <v>Freight &amp; Logistics Services</v>
      </c>
      <c r="G15" s="27">
        <v>39</v>
      </c>
      <c r="I15" s="28">
        <f ca="1"/>
        <v>15.28</v>
      </c>
      <c r="K15" s="28">
        <f ca="1"/>
        <v>595.91999999999996</v>
      </c>
      <c r="M15" s="29">
        <f ca="1"/>
        <v>7.4817008309493917E-4</v>
      </c>
      <c r="O15" s="30">
        <f ca="1"/>
        <v>-4.6800000000000388</v>
      </c>
      <c r="Q15" s="28">
        <f ca="1"/>
        <v>-5841.8099999999995</v>
      </c>
      <c r="S15" s="31">
        <f ca="1"/>
        <v>11.88</v>
      </c>
      <c r="V15" s="42"/>
    </row>
    <row r="16" spans="2:22" x14ac:dyDescent="0.25">
      <c r="B16" s="41"/>
      <c r="V16" s="42"/>
    </row>
    <row r="17" spans="2:22" x14ac:dyDescent="0.25">
      <c r="B17" s="41"/>
      <c r="V17" s="42"/>
    </row>
    <row r="18" spans="2:22" x14ac:dyDescent="0.25">
      <c r="B18" s="41"/>
      <c r="E18" s="32"/>
      <c r="V18" s="42"/>
    </row>
    <row r="19" spans="2:22" x14ac:dyDescent="0.25">
      <c r="B19" s="41"/>
      <c r="V19" s="42"/>
    </row>
    <row r="20" spans="2:22" ht="16.5" x14ac:dyDescent="0.3">
      <c r="B20" s="41"/>
      <c r="P20" s="13" t="s">
        <v>19</v>
      </c>
      <c r="R20" s="13" t="s">
        <v>21</v>
      </c>
      <c r="V20" s="42"/>
    </row>
    <row r="21" spans="2:22" ht="16.5" x14ac:dyDescent="0.3">
      <c r="B21" s="41"/>
      <c r="O21" s="9"/>
      <c r="P21" s="11" t="s">
        <v>20</v>
      </c>
      <c r="Q21" s="10"/>
      <c r="R21" s="12">
        <v>3</v>
      </c>
      <c r="V21" s="42"/>
    </row>
    <row r="22" spans="2:22" x14ac:dyDescent="0.25">
      <c r="B22" s="41"/>
      <c r="V22" s="42"/>
    </row>
    <row r="23" spans="2:22" ht="16.5" x14ac:dyDescent="0.3">
      <c r="B23" s="41"/>
      <c r="N23" s="33"/>
      <c r="O23" s="34" t="str">
        <f>R21&amp;" month trailing colsing prices"</f>
        <v>3 month trailing colsing prices</v>
      </c>
      <c r="P23" s="33"/>
      <c r="Q23" s="33"/>
      <c r="R23" s="33"/>
      <c r="S23" s="33"/>
      <c r="T23" s="33"/>
      <c r="V23" s="42"/>
    </row>
    <row r="24" spans="2:22" x14ac:dyDescent="0.25">
      <c r="B24" s="41"/>
      <c r="V24" s="42"/>
    </row>
    <row r="25" spans="2:22" x14ac:dyDescent="0.25">
      <c r="B25" s="41"/>
      <c r="V25" s="42"/>
    </row>
    <row r="26" spans="2:22" x14ac:dyDescent="0.25">
      <c r="B26" s="41"/>
      <c r="V26" s="42"/>
    </row>
    <row r="27" spans="2:22" x14ac:dyDescent="0.25">
      <c r="B27" s="41"/>
      <c r="V27" s="42"/>
    </row>
    <row r="28" spans="2:22" x14ac:dyDescent="0.25">
      <c r="B28" s="41"/>
      <c r="V28" s="42"/>
    </row>
    <row r="29" spans="2:22" x14ac:dyDescent="0.25">
      <c r="B29" s="41"/>
      <c r="V29" s="42"/>
    </row>
    <row r="30" spans="2:22" x14ac:dyDescent="0.25">
      <c r="B30" s="41"/>
      <c r="V30" s="42"/>
    </row>
    <row r="31" spans="2:22" x14ac:dyDescent="0.25">
      <c r="B31" s="41"/>
      <c r="V31" s="42"/>
    </row>
    <row r="32" spans="2:22" x14ac:dyDescent="0.25">
      <c r="B32" s="41"/>
      <c r="V32" s="42"/>
    </row>
    <row r="33" spans="2:22" x14ac:dyDescent="0.25">
      <c r="B33" s="41"/>
      <c r="V33" s="42"/>
    </row>
    <row r="34" spans="2:22" x14ac:dyDescent="0.25">
      <c r="B34" s="38"/>
      <c r="C34" s="22"/>
      <c r="D34" s="22"/>
      <c r="E34" s="22"/>
      <c r="F34" s="22"/>
      <c r="G34" s="22"/>
      <c r="H34" s="22"/>
      <c r="I34" s="22"/>
      <c r="J34" s="22"/>
      <c r="K34" s="22"/>
      <c r="L34" s="22"/>
      <c r="M34" s="22"/>
      <c r="V34" s="42"/>
    </row>
    <row r="35" spans="2:22" x14ac:dyDescent="0.25">
      <c r="B35" s="38"/>
      <c r="C35" s="22"/>
      <c r="D35" s="22"/>
      <c r="E35" s="22"/>
      <c r="F35" s="22"/>
      <c r="G35" s="22"/>
      <c r="H35" s="22"/>
      <c r="I35" s="22"/>
      <c r="J35" s="22"/>
      <c r="K35" s="22"/>
      <c r="L35" s="22"/>
      <c r="M35" s="22"/>
      <c r="V35" s="42"/>
    </row>
    <row r="36" spans="2:22" x14ac:dyDescent="0.25">
      <c r="B36" s="38"/>
      <c r="C36" s="22"/>
      <c r="D36" s="22"/>
      <c r="E36" s="22"/>
      <c r="F36" s="22"/>
      <c r="G36" s="22"/>
      <c r="H36" s="22"/>
      <c r="I36" s="22"/>
      <c r="J36" s="22"/>
      <c r="K36" s="22"/>
      <c r="L36" s="22"/>
      <c r="M36" s="22"/>
      <c r="V36" s="42"/>
    </row>
    <row r="37" spans="2:22" x14ac:dyDescent="0.25">
      <c r="B37" s="38"/>
      <c r="C37" s="22"/>
      <c r="D37" s="22"/>
      <c r="E37" s="22"/>
      <c r="F37" s="22"/>
      <c r="G37" s="22"/>
      <c r="H37" s="22"/>
      <c r="I37" s="22"/>
      <c r="J37" s="22"/>
      <c r="K37" s="22"/>
      <c r="L37" s="22"/>
      <c r="M37" s="22"/>
      <c r="V37" s="42"/>
    </row>
    <row r="38" spans="2:22" x14ac:dyDescent="0.25">
      <c r="B38" s="38"/>
      <c r="C38" s="22"/>
      <c r="D38" s="22"/>
      <c r="E38" s="22"/>
      <c r="F38" s="22"/>
      <c r="G38" s="22"/>
      <c r="H38" s="22"/>
      <c r="I38" s="22"/>
      <c r="J38" s="22"/>
      <c r="K38" s="22"/>
      <c r="L38" s="22"/>
      <c r="M38" s="22"/>
      <c r="V38" s="42"/>
    </row>
    <row r="39" spans="2:22" x14ac:dyDescent="0.25">
      <c r="B39" s="38"/>
      <c r="C39" s="22"/>
      <c r="D39" s="22"/>
      <c r="E39" s="22"/>
      <c r="F39" s="22"/>
      <c r="G39" s="22"/>
      <c r="H39" s="22"/>
      <c r="I39" s="22"/>
      <c r="J39" s="22"/>
      <c r="K39" s="22"/>
      <c r="L39" s="22"/>
      <c r="M39" s="22"/>
      <c r="V39" s="42"/>
    </row>
    <row r="40" spans="2:22" ht="16.5" x14ac:dyDescent="0.3">
      <c r="B40" s="38"/>
      <c r="C40" s="22"/>
      <c r="D40" s="22"/>
      <c r="E40" s="22"/>
      <c r="F40" s="22"/>
      <c r="G40" s="22"/>
      <c r="H40" s="22"/>
      <c r="I40" s="22"/>
      <c r="J40" s="22"/>
      <c r="K40" s="22"/>
      <c r="L40" s="22"/>
      <c r="M40" s="22"/>
      <c r="P40" s="16" t="s">
        <v>25</v>
      </c>
      <c r="V40" s="42"/>
    </row>
    <row r="41" spans="2:22" ht="16.5" x14ac:dyDescent="0.3">
      <c r="B41" s="38"/>
      <c r="C41" s="22"/>
      <c r="D41" s="22"/>
      <c r="E41" s="22"/>
      <c r="F41" s="22"/>
      <c r="G41" s="22"/>
      <c r="H41" s="22"/>
      <c r="I41" s="22"/>
      <c r="J41" s="22"/>
      <c r="K41" s="22"/>
      <c r="L41" s="22"/>
      <c r="M41" s="22"/>
      <c r="O41" s="21" t="e" vm="10">
        <v>#VALUE!</v>
      </c>
      <c r="P41" s="15"/>
      <c r="Q41" s="15"/>
      <c r="R41" s="15"/>
      <c r="S41" s="15"/>
      <c r="T41" s="14"/>
      <c r="V41" s="42"/>
    </row>
    <row r="42" spans="2:22" x14ac:dyDescent="0.25">
      <c r="B42" s="38"/>
      <c r="C42" s="22"/>
      <c r="D42" s="22"/>
      <c r="E42" s="22"/>
      <c r="F42" s="22"/>
      <c r="G42" s="22"/>
      <c r="H42" s="22"/>
      <c r="I42" s="22"/>
      <c r="J42" s="22"/>
      <c r="K42" s="22"/>
      <c r="L42" s="22"/>
      <c r="M42" s="22"/>
      <c r="V42" s="42"/>
    </row>
    <row r="43" spans="2:22" ht="16.5" x14ac:dyDescent="0.3">
      <c r="B43" s="38"/>
      <c r="C43" s="22"/>
      <c r="D43" s="22"/>
      <c r="E43" s="22"/>
      <c r="F43" s="22"/>
      <c r="G43" s="22"/>
      <c r="H43" s="22"/>
      <c r="I43" s="22"/>
      <c r="J43" s="22"/>
      <c r="K43" s="22"/>
      <c r="L43" s="22"/>
      <c r="M43" s="22"/>
      <c r="N43" s="33"/>
      <c r="O43" s="34" t="s">
        <v>26</v>
      </c>
      <c r="P43" s="33"/>
      <c r="Q43" s="33"/>
      <c r="R43" s="33"/>
      <c r="S43" s="33"/>
      <c r="T43" s="33"/>
      <c r="V43" s="42"/>
    </row>
    <row r="44" spans="2:22" x14ac:dyDescent="0.25">
      <c r="B44" s="38"/>
      <c r="C44" s="22"/>
      <c r="D44" s="22"/>
      <c r="E44" s="22"/>
      <c r="F44" s="22"/>
      <c r="G44" s="22"/>
      <c r="H44" s="22"/>
      <c r="I44" s="22"/>
      <c r="J44" s="22"/>
      <c r="K44" s="22"/>
      <c r="L44" s="22"/>
      <c r="M44" s="22"/>
      <c r="V44" s="42"/>
    </row>
    <row r="45" spans="2:22" x14ac:dyDescent="0.25">
      <c r="B45" s="38"/>
      <c r="C45" s="22"/>
      <c r="D45" s="22"/>
      <c r="E45" s="22"/>
      <c r="F45" s="22"/>
      <c r="G45" s="22"/>
      <c r="H45" s="22"/>
      <c r="I45" s="22"/>
      <c r="J45" s="22"/>
      <c r="K45" s="22"/>
      <c r="L45" s="22"/>
      <c r="M45" s="22"/>
      <c r="V45" s="42"/>
    </row>
    <row r="46" spans="2:22" x14ac:dyDescent="0.25">
      <c r="B46" s="38"/>
      <c r="C46" s="22"/>
      <c r="D46" s="22"/>
      <c r="E46" s="22"/>
      <c r="F46" s="22"/>
      <c r="G46" s="22"/>
      <c r="H46" s="22"/>
      <c r="I46" s="22"/>
      <c r="J46" s="22"/>
      <c r="K46" s="22"/>
      <c r="L46" s="22"/>
      <c r="M46" s="22"/>
      <c r="V46" s="42"/>
    </row>
    <row r="47" spans="2:22" x14ac:dyDescent="0.25">
      <c r="B47" s="38"/>
      <c r="C47" s="22"/>
      <c r="D47" s="22"/>
      <c r="E47" s="22"/>
      <c r="F47" s="22"/>
      <c r="G47" s="22"/>
      <c r="H47" s="22"/>
      <c r="I47" s="22"/>
      <c r="J47" s="22"/>
      <c r="K47" s="22"/>
      <c r="L47" s="22"/>
      <c r="M47" s="22"/>
      <c r="V47" s="42"/>
    </row>
    <row r="48" spans="2:22" x14ac:dyDescent="0.25">
      <c r="B48" s="38"/>
      <c r="C48" s="22"/>
      <c r="D48" s="22"/>
      <c r="E48" s="22"/>
      <c r="F48" s="22"/>
      <c r="G48" s="22"/>
      <c r="H48" s="22"/>
      <c r="I48" s="22"/>
      <c r="J48" s="22"/>
      <c r="K48" s="22"/>
      <c r="L48" s="22"/>
      <c r="M48" s="22"/>
      <c r="V48" s="42"/>
    </row>
    <row r="49" spans="2:22" x14ac:dyDescent="0.25">
      <c r="B49" s="38"/>
      <c r="C49" s="22"/>
      <c r="D49" s="22"/>
      <c r="E49" s="22"/>
      <c r="F49" s="22"/>
      <c r="G49" s="22"/>
      <c r="H49" s="22"/>
      <c r="I49" s="22"/>
      <c r="J49" s="22"/>
      <c r="K49" s="22"/>
      <c r="L49" s="22"/>
      <c r="M49" s="22"/>
      <c r="V49" s="42"/>
    </row>
    <row r="50" spans="2:22" x14ac:dyDescent="0.25">
      <c r="B50" s="38"/>
      <c r="C50" s="22"/>
      <c r="D50" s="22"/>
      <c r="E50" s="22"/>
      <c r="F50" s="22"/>
      <c r="G50" s="22"/>
      <c r="H50" s="22"/>
      <c r="I50" s="22"/>
      <c r="J50" s="22"/>
      <c r="K50" s="22"/>
      <c r="L50" s="22"/>
      <c r="M50" s="22"/>
      <c r="V50" s="42"/>
    </row>
    <row r="51" spans="2:22" x14ac:dyDescent="0.25">
      <c r="B51" s="38"/>
      <c r="C51" s="22"/>
      <c r="D51" s="22"/>
      <c r="E51" s="22"/>
      <c r="F51" s="22"/>
      <c r="G51" s="22"/>
      <c r="H51" s="22"/>
      <c r="I51" s="22"/>
      <c r="J51" s="22"/>
      <c r="K51" s="22"/>
      <c r="L51" s="22"/>
      <c r="M51" s="22"/>
      <c r="V51" s="42"/>
    </row>
    <row r="52" spans="2:22" x14ac:dyDescent="0.25">
      <c r="B52" s="38"/>
      <c r="C52" s="22"/>
      <c r="D52" s="22"/>
      <c r="E52" s="22"/>
      <c r="F52" s="22"/>
      <c r="G52" s="22"/>
      <c r="H52" s="22"/>
      <c r="I52" s="22"/>
      <c r="J52" s="22"/>
      <c r="K52" s="22"/>
      <c r="L52" s="22"/>
      <c r="M52" s="22"/>
      <c r="V52" s="42"/>
    </row>
    <row r="53" spans="2:22" x14ac:dyDescent="0.25">
      <c r="B53" s="38"/>
      <c r="C53" s="22"/>
      <c r="D53" s="22"/>
      <c r="E53" s="22"/>
      <c r="F53" s="22"/>
      <c r="G53" s="22"/>
      <c r="H53" s="22"/>
      <c r="I53" s="22"/>
      <c r="J53" s="22"/>
      <c r="K53" s="22"/>
      <c r="L53" s="22"/>
      <c r="M53" s="22"/>
      <c r="V53" s="42"/>
    </row>
    <row r="54" spans="2:22" x14ac:dyDescent="0.25">
      <c r="B54" s="38"/>
      <c r="C54" s="22"/>
      <c r="D54" s="22"/>
      <c r="E54" s="22"/>
      <c r="F54" s="22"/>
      <c r="G54" s="22"/>
      <c r="H54" s="22"/>
      <c r="I54" s="22"/>
      <c r="J54" s="22"/>
      <c r="K54" s="22"/>
      <c r="L54" s="22"/>
      <c r="M54" s="22"/>
      <c r="V54" s="42"/>
    </row>
    <row r="55" spans="2:22" x14ac:dyDescent="0.25">
      <c r="B55" s="38"/>
      <c r="C55" s="22"/>
      <c r="D55" s="22"/>
      <c r="E55" s="22"/>
      <c r="F55" s="22"/>
      <c r="G55" s="22"/>
      <c r="H55" s="22"/>
      <c r="I55" s="22"/>
      <c r="J55" s="22"/>
      <c r="K55" s="22"/>
      <c r="L55" s="22"/>
      <c r="M55" s="22"/>
      <c r="V55" s="42"/>
    </row>
    <row r="56" spans="2:22" x14ac:dyDescent="0.25">
      <c r="B56" s="38"/>
      <c r="C56" s="22"/>
      <c r="D56" s="22"/>
      <c r="E56" s="22"/>
      <c r="F56" s="22"/>
      <c r="G56" s="22"/>
      <c r="H56" s="22"/>
      <c r="I56" s="22"/>
      <c r="J56" s="22"/>
      <c r="K56" s="22"/>
      <c r="L56" s="22"/>
      <c r="M56" s="22"/>
      <c r="V56" s="42"/>
    </row>
    <row r="57" spans="2:22" x14ac:dyDescent="0.25">
      <c r="B57" s="38"/>
      <c r="C57" s="22"/>
      <c r="D57" s="22"/>
      <c r="E57" s="22"/>
      <c r="F57" s="22"/>
      <c r="G57" s="22"/>
      <c r="H57" s="22"/>
      <c r="I57" s="22"/>
      <c r="J57" s="22"/>
      <c r="K57" s="22"/>
      <c r="L57" s="22"/>
      <c r="M57" s="22"/>
      <c r="V57" s="42"/>
    </row>
    <row r="58" spans="2:22" x14ac:dyDescent="0.25">
      <c r="B58" s="38"/>
      <c r="C58" s="22"/>
      <c r="D58" s="22"/>
      <c r="E58" s="22"/>
      <c r="F58" s="22"/>
      <c r="G58" s="22"/>
      <c r="H58" s="22"/>
      <c r="I58" s="22"/>
      <c r="J58" s="22"/>
      <c r="K58" s="22"/>
      <c r="L58" s="22"/>
      <c r="M58" s="22"/>
      <c r="V58" s="42"/>
    </row>
    <row r="59" spans="2:22" ht="15.75" thickBot="1" x14ac:dyDescent="0.3">
      <c r="B59" s="46"/>
      <c r="C59" s="47"/>
      <c r="D59" s="47"/>
      <c r="E59" s="47"/>
      <c r="F59" s="47"/>
      <c r="G59" s="47"/>
      <c r="H59" s="47"/>
      <c r="I59" s="47"/>
      <c r="J59" s="47"/>
      <c r="K59" s="47"/>
      <c r="L59" s="47"/>
      <c r="M59" s="47"/>
      <c r="N59" s="44"/>
      <c r="O59" s="44"/>
      <c r="P59" s="44"/>
      <c r="Q59" s="44"/>
      <c r="R59" s="44"/>
      <c r="S59" s="44"/>
      <c r="T59" s="44"/>
      <c r="U59" s="44"/>
      <c r="V59" s="45"/>
    </row>
  </sheetData>
  <dataValidations disablePrompts="1" count="2">
    <dataValidation type="list" allowBlank="1" showInputMessage="1" showErrorMessage="1" sqref="P21" xr:uid="{7355861E-2B7D-4294-9B02-D5DD457D5790}">
      <formula1>$C$10:$C$15</formula1>
    </dataValidation>
    <dataValidation type="list" allowBlank="1" showInputMessage="1" showErrorMessage="1" sqref="R21" xr:uid="{4659C6D1-10DB-4620-B065-F2C5176C1769}">
      <formula1>"1,3,6,12"</formula1>
    </dataValidation>
  </dataValidation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DATA</vt:lpstr>
      <vt:lpstr>Charting</vt:lpstr>
      <vt:lpstr>DASHBOARD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Dawid Świtaj</dc:creator>
  <cp:lastModifiedBy>Dawid Świtaj</cp:lastModifiedBy>
  <dcterms:created xsi:type="dcterms:W3CDTF">2025-02-04T14:11:53Z</dcterms:created>
  <dcterms:modified xsi:type="dcterms:W3CDTF">2025-02-04T17:22:59Z</dcterms:modified>
</cp:coreProperties>
</file>