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21" i="1" l="1"/>
  <c r="L15" i="1"/>
  <c r="I15" i="1"/>
  <c r="L23" i="1"/>
  <c r="L22" i="1"/>
  <c r="L20" i="1"/>
  <c r="L19" i="1"/>
  <c r="I23" i="1"/>
  <c r="I22" i="1"/>
  <c r="I21" i="1"/>
  <c r="I20" i="1"/>
  <c r="I19" i="1"/>
  <c r="F20" i="1"/>
  <c r="F15" i="1" s="1"/>
  <c r="F19" i="1"/>
  <c r="H9" i="1"/>
  <c r="C22" i="1"/>
  <c r="C21" i="1"/>
  <c r="C19" i="1"/>
  <c r="C23" i="1"/>
  <c r="E9" i="1"/>
  <c r="E11" i="1"/>
  <c r="E10" i="1"/>
  <c r="H6" i="1"/>
  <c r="E7" i="1"/>
  <c r="H5" i="1"/>
  <c r="B11" i="1"/>
  <c r="H2" i="1" s="1"/>
  <c r="H10" i="1" s="1"/>
  <c r="B7" i="1"/>
  <c r="B8" i="1" s="1"/>
  <c r="B6" i="1"/>
  <c r="F22" i="1" l="1"/>
  <c r="F23" i="1"/>
  <c r="F21" i="1"/>
  <c r="H8" i="1"/>
  <c r="E2" i="1"/>
</calcChain>
</file>

<file path=xl/sharedStrings.xml><?xml version="1.0" encoding="utf-8"?>
<sst xmlns="http://schemas.openxmlformats.org/spreadsheetml/2006/main" count="68" uniqueCount="22">
  <si>
    <t>Kółka</t>
  </si>
  <si>
    <t>m</t>
  </si>
  <si>
    <t>h</t>
  </si>
  <si>
    <t>r</t>
  </si>
  <si>
    <t>Ixx</t>
  </si>
  <si>
    <t>Iyy</t>
  </si>
  <si>
    <t>Izz</t>
  </si>
  <si>
    <t>F/B_box</t>
  </si>
  <si>
    <t>M</t>
  </si>
  <si>
    <t>Box_M</t>
  </si>
  <si>
    <t>Base_Box</t>
  </si>
  <si>
    <t>z</t>
  </si>
  <si>
    <t>x</t>
  </si>
  <si>
    <t>y</t>
  </si>
  <si>
    <t>S</t>
  </si>
  <si>
    <t>m_obl</t>
  </si>
  <si>
    <t>Podstawka</t>
  </si>
  <si>
    <t>ro_Al</t>
  </si>
  <si>
    <t>V</t>
  </si>
  <si>
    <t>Lift</t>
  </si>
  <si>
    <t>belka_poziom</t>
  </si>
  <si>
    <t>belka_pion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</si>
</sst>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4" borderId="1" xfId="0" applyFill="1" applyBorder="1" applyAlignment="1">
      <alignment horizontal="left"/>
    </xf>
    <xf numFmtId="171" fontId="0" fillId="0" borderId="1" xfId="0" applyNumberFormat="1" applyBorder="1" applyAlignment="1">
      <alignment horizontal="left"/>
    </xf>
    <xf numFmtId="171" fontId="0" fillId="2" borderId="1" xfId="0" applyNumberFormat="1" applyFill="1" applyBorder="1" applyAlignment="1">
      <alignment horizontal="left"/>
    </xf>
    <xf numFmtId="171" fontId="0" fillId="4" borderId="1" xfId="0" applyNumberForma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26" sqref="L26"/>
    </sheetView>
  </sheetViews>
  <sheetFormatPr defaultRowHeight="14.4" x14ac:dyDescent="0.3"/>
  <cols>
    <col min="2" max="2" width="14.44140625" style="1" customWidth="1"/>
    <col min="3" max="3" width="13.5546875" customWidth="1"/>
    <col min="5" max="5" width="14" customWidth="1"/>
    <col min="6" max="6" width="13.5546875" bestFit="1" customWidth="1"/>
    <col min="9" max="9" width="11.44140625" bestFit="1" customWidth="1"/>
    <col min="12" max="12" width="11.44140625" bestFit="1" customWidth="1"/>
  </cols>
  <sheetData>
    <row r="1" spans="1:12" x14ac:dyDescent="0.3">
      <c r="A1" s="9" t="s">
        <v>0</v>
      </c>
      <c r="B1" s="10"/>
      <c r="C1" s="11"/>
      <c r="D1" s="9" t="s">
        <v>7</v>
      </c>
      <c r="E1" s="9"/>
      <c r="F1" s="11"/>
      <c r="G1" s="9" t="s">
        <v>10</v>
      </c>
      <c r="H1" s="9"/>
    </row>
    <row r="2" spans="1:12" x14ac:dyDescent="0.3">
      <c r="A2" s="2" t="s">
        <v>1</v>
      </c>
      <c r="B2" s="3">
        <v>0.35</v>
      </c>
      <c r="D2" s="2" t="s">
        <v>15</v>
      </c>
      <c r="E2" s="3">
        <f>(E7/(E7+H6))*B10*0.7</f>
        <v>2.9477943342429813</v>
      </c>
      <c r="G2" s="2" t="s">
        <v>1</v>
      </c>
      <c r="H2" s="3">
        <f>B11-2*E3</f>
        <v>8.6</v>
      </c>
    </row>
    <row r="3" spans="1:12" x14ac:dyDescent="0.3">
      <c r="A3" s="2" t="s">
        <v>2</v>
      </c>
      <c r="B3" s="3">
        <v>4.9000000000000002E-2</v>
      </c>
      <c r="D3" s="2" t="s">
        <v>1</v>
      </c>
      <c r="E3" s="3">
        <v>3</v>
      </c>
      <c r="G3" s="2" t="s">
        <v>12</v>
      </c>
      <c r="H3" s="3">
        <v>0.29199999999999998</v>
      </c>
    </row>
    <row r="4" spans="1:12" x14ac:dyDescent="0.3">
      <c r="A4" s="2" t="s">
        <v>3</v>
      </c>
      <c r="B4" s="3">
        <v>5.0799999999999998E-2</v>
      </c>
      <c r="D4" s="2" t="s">
        <v>12</v>
      </c>
      <c r="E4" s="3">
        <v>0.23100000000000001</v>
      </c>
      <c r="G4" s="2" t="s">
        <v>13</v>
      </c>
      <c r="H4" s="3">
        <v>0.22700000000000001</v>
      </c>
    </row>
    <row r="5" spans="1:12" x14ac:dyDescent="0.3">
      <c r="A5" s="2"/>
      <c r="B5" s="3"/>
      <c r="D5" s="2" t="s">
        <v>13</v>
      </c>
      <c r="E5" s="3">
        <v>0.10249999999999999</v>
      </c>
      <c r="G5" s="2" t="s">
        <v>11</v>
      </c>
      <c r="H5" s="3">
        <f>E6</f>
        <v>9.2499999999999999E-2</v>
      </c>
    </row>
    <row r="6" spans="1:12" x14ac:dyDescent="0.3">
      <c r="A6" s="4" t="s">
        <v>4</v>
      </c>
      <c r="B6" s="5">
        <f>0.5*B2*B4*B4</f>
        <v>4.5161199999999989E-4</v>
      </c>
      <c r="D6" s="2" t="s">
        <v>11</v>
      </c>
      <c r="E6" s="3">
        <v>9.2499999999999999E-2</v>
      </c>
      <c r="G6" s="2" t="s">
        <v>14</v>
      </c>
      <c r="H6" s="3">
        <f>H3*H4</f>
        <v>6.6283999999999996E-2</v>
      </c>
    </row>
    <row r="7" spans="1:12" x14ac:dyDescent="0.3">
      <c r="A7" s="6" t="s">
        <v>5</v>
      </c>
      <c r="B7" s="7">
        <f>(1/12)*B2*(3*B4*B4+B3*B3)</f>
        <v>2.9583516666666662E-4</v>
      </c>
      <c r="D7" s="2" t="s">
        <v>14</v>
      </c>
      <c r="E7" s="3">
        <f>E4*E5</f>
        <v>2.3677500000000001E-2</v>
      </c>
      <c r="G7" s="2"/>
      <c r="H7" s="3"/>
    </row>
    <row r="8" spans="1:12" x14ac:dyDescent="0.3">
      <c r="A8" s="4" t="s">
        <v>6</v>
      </c>
      <c r="B8" s="5">
        <f>B7</f>
        <v>2.9583516666666662E-4</v>
      </c>
      <c r="D8" s="2"/>
      <c r="E8" s="3"/>
      <c r="G8" s="4" t="s">
        <v>4</v>
      </c>
      <c r="H8" s="5">
        <f>(1/12)*H2*(H4*H4+H5*H5)</f>
        <v>4.3061095833333334E-2</v>
      </c>
    </row>
    <row r="9" spans="1:12" x14ac:dyDescent="0.3">
      <c r="D9" s="4" t="s">
        <v>4</v>
      </c>
      <c r="E9" s="5">
        <f>(1/12)*E3*(E5*E5+E6*E6)</f>
        <v>4.765624999999999E-3</v>
      </c>
      <c r="G9" s="8" t="s">
        <v>5</v>
      </c>
      <c r="H9" s="12">
        <f>(1/12)*H2*(H3*H3+H5*H5)</f>
        <v>6.7237845833333323E-2</v>
      </c>
    </row>
    <row r="10" spans="1:12" x14ac:dyDescent="0.3">
      <c r="A10" t="s">
        <v>8</v>
      </c>
      <c r="B10" s="1">
        <v>16</v>
      </c>
      <c r="D10" s="6" t="s">
        <v>5</v>
      </c>
      <c r="E10" s="7">
        <f>(1/12)*E3*(E6*E6+E4*E4)</f>
        <v>1.5479312500000002E-2</v>
      </c>
      <c r="G10" s="4" t="s">
        <v>6</v>
      </c>
      <c r="H10" s="5">
        <f>(1/12)*H2*(H3*H3+H4*H4)</f>
        <v>9.8034983333333311E-2</v>
      </c>
    </row>
    <row r="11" spans="1:12" x14ac:dyDescent="0.3">
      <c r="A11" t="s">
        <v>9</v>
      </c>
      <c r="B11" s="1">
        <f>16-4*B2</f>
        <v>14.6</v>
      </c>
      <c r="D11" s="4" t="s">
        <v>6</v>
      </c>
      <c r="E11" s="5">
        <f>(1/12)*E3*(E4*E4+E5*E5)</f>
        <v>1.59668125E-2</v>
      </c>
    </row>
    <row r="12" spans="1:12" x14ac:dyDescent="0.3">
      <c r="A12" t="s">
        <v>17</v>
      </c>
      <c r="B12">
        <v>2720</v>
      </c>
    </row>
    <row r="14" spans="1:12" x14ac:dyDescent="0.3">
      <c r="B14" s="10" t="s">
        <v>19</v>
      </c>
      <c r="C14" s="9"/>
      <c r="E14" s="9" t="s">
        <v>16</v>
      </c>
      <c r="F14" s="9"/>
      <c r="H14" s="9" t="s">
        <v>20</v>
      </c>
      <c r="I14" s="9"/>
      <c r="K14" s="9" t="s">
        <v>21</v>
      </c>
      <c r="L14" s="9"/>
    </row>
    <row r="15" spans="1:12" x14ac:dyDescent="0.3">
      <c r="B15" s="2" t="s">
        <v>1</v>
      </c>
      <c r="C15" s="13">
        <v>5</v>
      </c>
      <c r="E15" s="2" t="s">
        <v>1</v>
      </c>
      <c r="F15" s="13">
        <f>F20*B12</f>
        <v>0.10880000000000001</v>
      </c>
      <c r="H15" s="2" t="s">
        <v>1</v>
      </c>
      <c r="I15" s="13">
        <f>I20*B12</f>
        <v>0.21760000000000002</v>
      </c>
      <c r="K15" s="2" t="s">
        <v>1</v>
      </c>
      <c r="L15" s="13">
        <f>L20*B12</f>
        <v>0.43520000000000003</v>
      </c>
    </row>
    <row r="16" spans="1:12" x14ac:dyDescent="0.3">
      <c r="B16" s="2" t="s">
        <v>12</v>
      </c>
      <c r="C16" s="13">
        <v>0.08</v>
      </c>
      <c r="E16" s="2" t="s">
        <v>12</v>
      </c>
      <c r="F16" s="13">
        <v>0.05</v>
      </c>
      <c r="H16" s="2" t="s">
        <v>12</v>
      </c>
      <c r="I16" s="13">
        <v>0.1</v>
      </c>
      <c r="K16" s="2" t="s">
        <v>12</v>
      </c>
      <c r="L16" s="13">
        <v>0.01</v>
      </c>
    </row>
    <row r="17" spans="2:12" x14ac:dyDescent="0.3">
      <c r="B17" s="2" t="s">
        <v>13</v>
      </c>
      <c r="C17" s="13">
        <v>0.08</v>
      </c>
      <c r="E17" s="2" t="s">
        <v>13</v>
      </c>
      <c r="F17" s="13">
        <v>0.08</v>
      </c>
      <c r="H17" s="2" t="s">
        <v>13</v>
      </c>
      <c r="I17" s="13">
        <v>0.08</v>
      </c>
      <c r="K17" s="2" t="s">
        <v>13</v>
      </c>
      <c r="L17" s="13">
        <v>0.08</v>
      </c>
    </row>
    <row r="18" spans="2:12" x14ac:dyDescent="0.3">
      <c r="B18" s="2" t="s">
        <v>11</v>
      </c>
      <c r="C18" s="13">
        <v>1.9</v>
      </c>
      <c r="E18" s="2" t="s">
        <v>11</v>
      </c>
      <c r="F18" s="13">
        <v>0.01</v>
      </c>
      <c r="H18" s="2" t="s">
        <v>11</v>
      </c>
      <c r="I18" s="13">
        <v>0.01</v>
      </c>
      <c r="K18" s="2" t="s">
        <v>11</v>
      </c>
      <c r="L18" s="13">
        <v>0.2</v>
      </c>
    </row>
    <row r="19" spans="2:12" x14ac:dyDescent="0.3">
      <c r="B19" s="2" t="s">
        <v>14</v>
      </c>
      <c r="C19" s="13">
        <f>C16*C17</f>
        <v>6.4000000000000003E-3</v>
      </c>
      <c r="E19" s="2" t="s">
        <v>14</v>
      </c>
      <c r="F19" s="13">
        <f>F16*F17</f>
        <v>4.0000000000000001E-3</v>
      </c>
      <c r="H19" s="2" t="s">
        <v>14</v>
      </c>
      <c r="I19" s="13">
        <f>I16*I17</f>
        <v>8.0000000000000002E-3</v>
      </c>
      <c r="K19" s="2" t="s">
        <v>14</v>
      </c>
      <c r="L19" s="13">
        <f>L16*L17</f>
        <v>8.0000000000000004E-4</v>
      </c>
    </row>
    <row r="20" spans="2:12" x14ac:dyDescent="0.3">
      <c r="E20" s="2" t="s">
        <v>18</v>
      </c>
      <c r="F20" s="13">
        <f>F16*F17*F18</f>
        <v>4.0000000000000003E-5</v>
      </c>
      <c r="H20" s="2" t="s">
        <v>18</v>
      </c>
      <c r="I20" s="13">
        <f>I16*I17*I18</f>
        <v>8.0000000000000007E-5</v>
      </c>
      <c r="K20" s="2" t="s">
        <v>18</v>
      </c>
      <c r="L20" s="13">
        <f>L16*L17*L18</f>
        <v>1.6000000000000001E-4</v>
      </c>
    </row>
    <row r="21" spans="2:12" x14ac:dyDescent="0.3">
      <c r="B21" s="4" t="s">
        <v>4</v>
      </c>
      <c r="C21" s="14">
        <f>(1/12)*C15*(C17*C17+C18*C18)</f>
        <v>1.5068333333333332</v>
      </c>
      <c r="E21" s="4" t="s">
        <v>4</v>
      </c>
      <c r="F21" s="14">
        <f>(1/12)*F15*(F17*F17+F18*F18)</f>
        <v>5.8933333333333341E-5</v>
      </c>
      <c r="H21" s="4" t="s">
        <v>4</v>
      </c>
      <c r="I21" s="14">
        <f>(1/12)*I15*(I17*I17+I18*I18)</f>
        <v>1.1786666666666668E-4</v>
      </c>
      <c r="K21" s="4" t="s">
        <v>4</v>
      </c>
      <c r="L21" s="14">
        <f>(1/12)*L15*(L17*L17+L18*L18)</f>
        <v>1.6827733333333338E-3</v>
      </c>
    </row>
    <row r="22" spans="2:12" x14ac:dyDescent="0.3">
      <c r="B22" s="8" t="s">
        <v>5</v>
      </c>
      <c r="C22" s="15">
        <f>(1/12)*C15*(C16*C16+C18*C18)</f>
        <v>1.5068333333333332</v>
      </c>
      <c r="E22" s="8" t="s">
        <v>5</v>
      </c>
      <c r="F22" s="15">
        <f>(1/12)*F15*(F16*F16+F18*F18)</f>
        <v>2.3573333333333337E-5</v>
      </c>
      <c r="H22" s="8" t="s">
        <v>5</v>
      </c>
      <c r="I22" s="15">
        <f>(1/12)*I15*(I16*I16+I18*I18)</f>
        <v>1.8314666666666669E-4</v>
      </c>
      <c r="K22" s="8" t="s">
        <v>5</v>
      </c>
      <c r="L22" s="15">
        <f>(1/12)*L15*(L16*L16+L18*L18)</f>
        <v>1.4542933333333338E-3</v>
      </c>
    </row>
    <row r="23" spans="2:12" x14ac:dyDescent="0.3">
      <c r="B23" s="4" t="s">
        <v>6</v>
      </c>
      <c r="C23" s="14">
        <f>(1/12)*C15*(C16*C16+C17*C17)</f>
        <v>5.3333333333333332E-3</v>
      </c>
      <c r="E23" s="4" t="s">
        <v>6</v>
      </c>
      <c r="F23" s="14">
        <f>(1/12)*F15*(F16*F16+F17*F17)</f>
        <v>8.0693333333333356E-5</v>
      </c>
      <c r="H23" s="4" t="s">
        <v>6</v>
      </c>
      <c r="I23" s="14">
        <f>(1/12)*I15*(I16*I16+I17*I17)</f>
        <v>2.9738666666666671E-4</v>
      </c>
      <c r="K23" s="4" t="s">
        <v>6</v>
      </c>
      <c r="L23" s="14">
        <f>(1/12)*L15*(L16*L16+L17*L17)</f>
        <v>2.3573333333333336E-4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2017-05-30T11:38:04Z</dcterms:created>
  <dcterms:modified xsi:type="dcterms:W3CDTF">2017-05-30T13:54:38Z</dcterms:modified>
</cp:coreProperties>
</file>