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1495" windowHeight="6165"/>
  </bookViews>
  <sheets>
    <sheet name="Feuil1" sheetId="1" r:id="rId1"/>
    <sheet name="Feuil2" sheetId="2" r:id="rId2"/>
  </sheets>
  <externalReferences>
    <externalReference r:id="rId3"/>
  </externalReferenc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40" i="1" l="1"/>
  <c r="U39" i="1"/>
  <c r="T40" i="1"/>
  <c r="T39" i="1"/>
  <c r="U38" i="1"/>
  <c r="T38" i="1"/>
  <c r="U37" i="1"/>
  <c r="T37" i="1"/>
  <c r="U36" i="1"/>
  <c r="T36" i="1"/>
  <c r="U34" i="1"/>
  <c r="U35" i="1"/>
  <c r="T35" i="1"/>
  <c r="T34" i="1"/>
  <c r="X27" i="1" l="1"/>
  <c r="X25" i="1"/>
  <c r="X23" i="1"/>
  <c r="X22" i="1"/>
  <c r="X20" i="1"/>
  <c r="X19" i="1"/>
  <c r="X16" i="1"/>
  <c r="X14" i="1"/>
  <c r="X12" i="1"/>
  <c r="X11" i="1"/>
  <c r="X10" i="1"/>
  <c r="X7" i="1"/>
  <c r="X8" i="1"/>
  <c r="X6" i="1"/>
  <c r="Z6" i="1"/>
  <c r="E151" i="1" l="1"/>
  <c r="E150" i="1"/>
  <c r="F60" i="1" l="1"/>
  <c r="F59" i="1"/>
  <c r="V22" i="1" l="1"/>
  <c r="U22" i="1"/>
  <c r="V19" i="1"/>
  <c r="U19" i="1"/>
  <c r="V10" i="1"/>
  <c r="U10" i="1"/>
  <c r="V6" i="1"/>
  <c r="U6" i="1"/>
  <c r="J69" i="1"/>
  <c r="J68" i="1"/>
  <c r="J67" i="1"/>
  <c r="F61" i="1"/>
</calcChain>
</file>

<file path=xl/sharedStrings.xml><?xml version="1.0" encoding="utf-8"?>
<sst xmlns="http://schemas.openxmlformats.org/spreadsheetml/2006/main" count="92" uniqueCount="59">
  <si>
    <t>june 2017</t>
  </si>
  <si>
    <t>june 2017 suite</t>
  </si>
  <si>
    <t>S-MET</t>
  </si>
  <si>
    <t>S-METO</t>
  </si>
  <si>
    <t>Hydro20T0</t>
  </si>
  <si>
    <t xml:space="preserve">S-MET </t>
  </si>
  <si>
    <t>EA-IRMS</t>
  </si>
  <si>
    <t>SD</t>
  </si>
  <si>
    <t>After SPE extraction</t>
  </si>
  <si>
    <t>d15N</t>
  </si>
  <si>
    <t>Δd15N</t>
  </si>
  <si>
    <t>Amplitude m/z 28</t>
  </si>
  <si>
    <t xml:space="preserve">Mean </t>
  </si>
  <si>
    <t>n</t>
  </si>
  <si>
    <t>MilliQ water</t>
  </si>
  <si>
    <t>Mercantor GOLD</t>
  </si>
  <si>
    <t>Amplitude</t>
  </si>
  <si>
    <t>Cuve</t>
  </si>
  <si>
    <t>Standards</t>
  </si>
  <si>
    <t>Samples</t>
  </si>
  <si>
    <t>Ampl</t>
  </si>
  <si>
    <t>AO W6-3</t>
  </si>
  <si>
    <t>AO W3-2</t>
  </si>
  <si>
    <t>AO W2-1</t>
  </si>
  <si>
    <t>AO W9-4</t>
  </si>
  <si>
    <t>AO W6-3 J+7</t>
  </si>
  <si>
    <t>S Met sigma standard</t>
  </si>
  <si>
    <t>To be added Table 2</t>
  </si>
  <si>
    <r>
      <t>0.4</t>
    </r>
    <r>
      <rPr>
        <sz val="11"/>
        <color theme="1"/>
        <rFont val="Calibri"/>
        <family val="2"/>
      </rPr>
      <t>±0.1</t>
    </r>
  </si>
  <si>
    <t>EA IRMS (n=2)</t>
  </si>
  <si>
    <r>
      <t>0.5</t>
    </r>
    <r>
      <rPr>
        <sz val="11"/>
        <color theme="1"/>
        <rFont val="Calibri"/>
        <family val="2"/>
      </rPr>
      <t>±0.5</t>
    </r>
  </si>
  <si>
    <t>GC-C-IRMS (n=19)</t>
  </si>
  <si>
    <t>d13C vs Air</t>
  </si>
  <si>
    <t>To be added in table 3</t>
  </si>
  <si>
    <t>S-Met</t>
  </si>
  <si>
    <t>EA-IRMS vs GC-IRMS</t>
  </si>
  <si>
    <r>
      <t>0.1</t>
    </r>
    <r>
      <rPr>
        <sz val="11"/>
        <color theme="1"/>
        <rFont val="Calibri"/>
        <family val="2"/>
      </rPr>
      <t>±0.6</t>
    </r>
  </si>
  <si>
    <t>Δ15N vs Air</t>
  </si>
  <si>
    <t>extracted vs non extracted</t>
  </si>
  <si>
    <r>
      <t>0.2</t>
    </r>
    <r>
      <rPr>
        <sz val="11"/>
        <color theme="1"/>
        <rFont val="Calibri"/>
        <family val="2"/>
      </rPr>
      <t>±0.7</t>
    </r>
  </si>
  <si>
    <t>d13C</t>
  </si>
  <si>
    <t xml:space="preserve">mean </t>
  </si>
  <si>
    <t>AO W3-1</t>
  </si>
  <si>
    <t>AO W9-3</t>
  </si>
  <si>
    <t>DD</t>
  </si>
  <si>
    <t>SD mean</t>
  </si>
  <si>
    <t>For plotting:</t>
  </si>
  <si>
    <t>AO</t>
  </si>
  <si>
    <t>W6-3</t>
  </si>
  <si>
    <t>W3-2</t>
  </si>
  <si>
    <t>W2-1</t>
  </si>
  <si>
    <t>W9-4</t>
  </si>
  <si>
    <t>W3-1</t>
  </si>
  <si>
    <t>W9-3</t>
  </si>
  <si>
    <t>W1-2</t>
  </si>
  <si>
    <t>AO W1-2</t>
  </si>
  <si>
    <t>WeekSubWeek</t>
  </si>
  <si>
    <t>diss.d15N</t>
  </si>
  <si>
    <t>SD.d15N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</si>
</sst>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b/>
      <sz val="26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0" fillId="2" borderId="0" xfId="0" applyFill="1"/>
    <xf numFmtId="0" fontId="1" fillId="0" borderId="0" xfId="0" applyFont="1"/>
    <xf numFmtId="0" fontId="3" fillId="0" borderId="0" xfId="0" applyFont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63960714588096"/>
          <c:y val="0.10979173639709001"/>
          <c:w val="0.66648158496316989"/>
          <c:h val="0.70963948710729141"/>
        </c:manualLayout>
      </c:layout>
      <c:scatterChart>
        <c:scatterStyle val="lineMarker"/>
        <c:varyColors val="0"/>
        <c:ser>
          <c:idx val="0"/>
          <c:order val="0"/>
          <c:tx>
            <c:strRef>
              <c:f>'[1]MIX Standard'!$V$184</c:f>
              <c:strCache>
                <c:ptCount val="1"/>
                <c:pt idx="0">
                  <c:v>S-METOLACHLOR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Feuil1!$E$5:$E$56</c:f>
              <c:numCache>
                <c:formatCode>General</c:formatCode>
                <c:ptCount val="52"/>
                <c:pt idx="0">
                  <c:v>711</c:v>
                </c:pt>
                <c:pt idx="1">
                  <c:v>838</c:v>
                </c:pt>
                <c:pt idx="2">
                  <c:v>725</c:v>
                </c:pt>
                <c:pt idx="3">
                  <c:v>392</c:v>
                </c:pt>
                <c:pt idx="4">
                  <c:v>246</c:v>
                </c:pt>
                <c:pt idx="5">
                  <c:v>353</c:v>
                </c:pt>
                <c:pt idx="6">
                  <c:v>388</c:v>
                </c:pt>
                <c:pt idx="7">
                  <c:v>453</c:v>
                </c:pt>
                <c:pt idx="8">
                  <c:v>510</c:v>
                </c:pt>
                <c:pt idx="9">
                  <c:v>557</c:v>
                </c:pt>
                <c:pt idx="10">
                  <c:v>221</c:v>
                </c:pt>
                <c:pt idx="11">
                  <c:v>297</c:v>
                </c:pt>
                <c:pt idx="12">
                  <c:v>427</c:v>
                </c:pt>
                <c:pt idx="13">
                  <c:v>426</c:v>
                </c:pt>
                <c:pt idx="14">
                  <c:v>393</c:v>
                </c:pt>
                <c:pt idx="15">
                  <c:v>558</c:v>
                </c:pt>
                <c:pt idx="16">
                  <c:v>495</c:v>
                </c:pt>
                <c:pt idx="17">
                  <c:v>240</c:v>
                </c:pt>
                <c:pt idx="18">
                  <c:v>478</c:v>
                </c:pt>
                <c:pt idx="19">
                  <c:v>778</c:v>
                </c:pt>
                <c:pt idx="20">
                  <c:v>614</c:v>
                </c:pt>
                <c:pt idx="21">
                  <c:v>644</c:v>
                </c:pt>
                <c:pt idx="22">
                  <c:v>444</c:v>
                </c:pt>
                <c:pt idx="23">
                  <c:v>215</c:v>
                </c:pt>
                <c:pt idx="24">
                  <c:v>290</c:v>
                </c:pt>
                <c:pt idx="25">
                  <c:v>639</c:v>
                </c:pt>
                <c:pt idx="26">
                  <c:v>579</c:v>
                </c:pt>
                <c:pt idx="27">
                  <c:v>502</c:v>
                </c:pt>
                <c:pt idx="28">
                  <c:v>160</c:v>
                </c:pt>
                <c:pt idx="29">
                  <c:v>124</c:v>
                </c:pt>
                <c:pt idx="30">
                  <c:v>131</c:v>
                </c:pt>
                <c:pt idx="31">
                  <c:v>121</c:v>
                </c:pt>
                <c:pt idx="32">
                  <c:v>142</c:v>
                </c:pt>
                <c:pt idx="33">
                  <c:v>689</c:v>
                </c:pt>
                <c:pt idx="34">
                  <c:v>635</c:v>
                </c:pt>
                <c:pt idx="35">
                  <c:v>471</c:v>
                </c:pt>
                <c:pt idx="36">
                  <c:v>293</c:v>
                </c:pt>
                <c:pt idx="37">
                  <c:v>663</c:v>
                </c:pt>
                <c:pt idx="38">
                  <c:v>586</c:v>
                </c:pt>
                <c:pt idx="39">
                  <c:v>371</c:v>
                </c:pt>
                <c:pt idx="40">
                  <c:v>284</c:v>
                </c:pt>
                <c:pt idx="41">
                  <c:v>412</c:v>
                </c:pt>
                <c:pt idx="42">
                  <c:v>148</c:v>
                </c:pt>
                <c:pt idx="43">
                  <c:v>167</c:v>
                </c:pt>
                <c:pt idx="44">
                  <c:v>292</c:v>
                </c:pt>
                <c:pt idx="45">
                  <c:v>504</c:v>
                </c:pt>
                <c:pt idx="46">
                  <c:v>347</c:v>
                </c:pt>
                <c:pt idx="47">
                  <c:v>278</c:v>
                </c:pt>
                <c:pt idx="48">
                  <c:v>449</c:v>
                </c:pt>
                <c:pt idx="49">
                  <c:v>359</c:v>
                </c:pt>
                <c:pt idx="50">
                  <c:v>338</c:v>
                </c:pt>
                <c:pt idx="51">
                  <c:v>349</c:v>
                </c:pt>
              </c:numCache>
            </c:numRef>
          </c:xVal>
          <c:yVal>
            <c:numRef>
              <c:f>Feuil1!$F$5:$F$56</c:f>
              <c:numCache>
                <c:formatCode>General</c:formatCode>
                <c:ptCount val="52"/>
                <c:pt idx="0">
                  <c:v>-0.01</c:v>
                </c:pt>
                <c:pt idx="1">
                  <c:v>-0.223</c:v>
                </c:pt>
                <c:pt idx="2">
                  <c:v>-0.30299999999999999</c:v>
                </c:pt>
                <c:pt idx="3">
                  <c:v>-0.30199999999999999</c:v>
                </c:pt>
                <c:pt idx="4">
                  <c:v>-0.185</c:v>
                </c:pt>
                <c:pt idx="5">
                  <c:v>-5.3999999999999999E-2</c:v>
                </c:pt>
                <c:pt idx="6">
                  <c:v>0.28999999999999998</c:v>
                </c:pt>
                <c:pt idx="7">
                  <c:v>-0.51</c:v>
                </c:pt>
                <c:pt idx="8">
                  <c:v>-0.33600000000000002</c:v>
                </c:pt>
                <c:pt idx="9">
                  <c:v>-4.9000000000000002E-2</c:v>
                </c:pt>
                <c:pt idx="10">
                  <c:v>1.175</c:v>
                </c:pt>
                <c:pt idx="11">
                  <c:v>1.0369999999999999</c:v>
                </c:pt>
                <c:pt idx="12">
                  <c:v>0.32800000000000001</c:v>
                </c:pt>
                <c:pt idx="13">
                  <c:v>0.91700000000000004</c:v>
                </c:pt>
                <c:pt idx="14">
                  <c:v>0.81100000000000005</c:v>
                </c:pt>
                <c:pt idx="15">
                  <c:v>0.375</c:v>
                </c:pt>
                <c:pt idx="16">
                  <c:v>0.60499999999999998</c:v>
                </c:pt>
                <c:pt idx="17">
                  <c:v>1.0089999999999999</c:v>
                </c:pt>
                <c:pt idx="18">
                  <c:v>1.389</c:v>
                </c:pt>
                <c:pt idx="19">
                  <c:v>0.47899999999999998</c:v>
                </c:pt>
                <c:pt idx="20">
                  <c:v>0.41499999999999998</c:v>
                </c:pt>
                <c:pt idx="21">
                  <c:v>-0.26400000000000001</c:v>
                </c:pt>
                <c:pt idx="22">
                  <c:v>0.69399999999999995</c:v>
                </c:pt>
                <c:pt idx="23">
                  <c:v>0.63</c:v>
                </c:pt>
                <c:pt idx="24">
                  <c:v>1.3939999999999999</c:v>
                </c:pt>
                <c:pt idx="25">
                  <c:v>1.512</c:v>
                </c:pt>
                <c:pt idx="26">
                  <c:v>0.81699999999999995</c:v>
                </c:pt>
                <c:pt idx="27">
                  <c:v>0.35799999999999998</c:v>
                </c:pt>
                <c:pt idx="28">
                  <c:v>-0.16300000000000001</c:v>
                </c:pt>
                <c:pt idx="29">
                  <c:v>-0.47699999999999998</c:v>
                </c:pt>
                <c:pt idx="30">
                  <c:v>-0.24199999999999999</c:v>
                </c:pt>
                <c:pt idx="31">
                  <c:v>-0.98</c:v>
                </c:pt>
                <c:pt idx="32">
                  <c:v>0.51500000000000001</c:v>
                </c:pt>
                <c:pt idx="33">
                  <c:v>0.52200000000000002</c:v>
                </c:pt>
                <c:pt idx="34">
                  <c:v>6.6299999999999998E-2</c:v>
                </c:pt>
                <c:pt idx="35">
                  <c:v>0.627</c:v>
                </c:pt>
                <c:pt idx="36">
                  <c:v>0.44700000000000001</c:v>
                </c:pt>
                <c:pt idx="37">
                  <c:v>1.0840000000000001</c:v>
                </c:pt>
                <c:pt idx="38">
                  <c:v>0.97799999999999998</c:v>
                </c:pt>
                <c:pt idx="39">
                  <c:v>-0.191</c:v>
                </c:pt>
                <c:pt idx="40">
                  <c:v>0.247</c:v>
                </c:pt>
                <c:pt idx="41">
                  <c:v>0.245</c:v>
                </c:pt>
                <c:pt idx="42">
                  <c:v>-6.9000000000000006E-2</c:v>
                </c:pt>
                <c:pt idx="43">
                  <c:v>-0.125</c:v>
                </c:pt>
                <c:pt idx="44">
                  <c:v>-0.317</c:v>
                </c:pt>
                <c:pt idx="45">
                  <c:v>1.028</c:v>
                </c:pt>
                <c:pt idx="46">
                  <c:v>7.0000000000000001E-3</c:v>
                </c:pt>
                <c:pt idx="47">
                  <c:v>0.316</c:v>
                </c:pt>
                <c:pt idx="48">
                  <c:v>1.244</c:v>
                </c:pt>
                <c:pt idx="49">
                  <c:v>0.98899999999999999</c:v>
                </c:pt>
                <c:pt idx="50">
                  <c:v>0.75600000000000001</c:v>
                </c:pt>
                <c:pt idx="51">
                  <c:v>1.4339999999999999</c:v>
                </c:pt>
              </c:numCache>
            </c:numRef>
          </c:yVal>
          <c:smooth val="0"/>
        </c:ser>
        <c:ser>
          <c:idx val="2"/>
          <c:order val="1"/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Feuil1!$H$11:$H$12</c:f>
              <c:numCache>
                <c:formatCode>General</c:formatCode>
                <c:ptCount val="2"/>
                <c:pt idx="0">
                  <c:v>0</c:v>
                </c:pt>
                <c:pt idx="1">
                  <c:v>1000</c:v>
                </c:pt>
              </c:numCache>
            </c:numRef>
          </c:xVal>
          <c:yVal>
            <c:numRef>
              <c:f>Feuil1!$I$11:$I$12</c:f>
              <c:numCache>
                <c:formatCode>General</c:formatCode>
                <c:ptCount val="2"/>
                <c:pt idx="0">
                  <c:v>0.45</c:v>
                </c:pt>
                <c:pt idx="1">
                  <c:v>0.45</c:v>
                </c:pt>
              </c:numCache>
            </c:numRef>
          </c:yVal>
          <c:smooth val="0"/>
        </c:ser>
        <c:ser>
          <c:idx val="3"/>
          <c:order val="2"/>
          <c:spPr>
            <a:ln w="254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Feuil1!$H$11:$H$12</c:f>
              <c:numCache>
                <c:formatCode>General</c:formatCode>
                <c:ptCount val="2"/>
                <c:pt idx="0">
                  <c:v>0</c:v>
                </c:pt>
                <c:pt idx="1">
                  <c:v>1000</c:v>
                </c:pt>
              </c:numCache>
            </c:numRef>
          </c:xVal>
          <c:yVal>
            <c:numRef>
              <c:f>Feuil1!$J$11:$J$12</c:f>
              <c:numCache>
                <c:formatCode>General</c:formatCode>
                <c:ptCount val="2"/>
                <c:pt idx="0">
                  <c:v>0.95</c:v>
                </c:pt>
                <c:pt idx="1">
                  <c:v>0.95</c:v>
                </c:pt>
              </c:numCache>
            </c:numRef>
          </c:yVal>
          <c:smooth val="0"/>
        </c:ser>
        <c:ser>
          <c:idx val="4"/>
          <c:order val="3"/>
          <c:spPr>
            <a:ln w="25400" cap="rnd">
              <a:noFill/>
              <a:round/>
            </a:ln>
            <a:effectLst/>
          </c:spPr>
          <c:marker>
            <c:symbol val="none"/>
          </c:marker>
          <c:dPt>
            <c:idx val="1"/>
            <c:bubble3D val="0"/>
            <c:spPr>
              <a:ln w="25400" cap="rnd">
                <a:solidFill>
                  <a:schemeClr val="tx1"/>
                </a:solidFill>
                <a:prstDash val="sysDash"/>
                <a:round/>
              </a:ln>
              <a:effectLst/>
            </c:spPr>
          </c:dPt>
          <c:xVal>
            <c:numRef>
              <c:f>Feuil1!$H$11:$H$12</c:f>
              <c:numCache>
                <c:formatCode>General</c:formatCode>
                <c:ptCount val="2"/>
                <c:pt idx="0">
                  <c:v>0</c:v>
                </c:pt>
                <c:pt idx="1">
                  <c:v>1000</c:v>
                </c:pt>
              </c:numCache>
            </c:numRef>
          </c:xVal>
          <c:yVal>
            <c:numRef>
              <c:f>Feuil1!$K$11:$K$12</c:f>
              <c:numCache>
                <c:formatCode>General</c:formatCode>
                <c:ptCount val="2"/>
                <c:pt idx="0">
                  <c:v>-4.9999999999999989E-2</c:v>
                </c:pt>
                <c:pt idx="1">
                  <c:v>-4.9999999999999989E-2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949888"/>
        <c:axId val="158078464"/>
      </c:scatterChart>
      <c:valAx>
        <c:axId val="156949888"/>
        <c:scaling>
          <c:orientation val="minMax"/>
          <c:max val="100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2000">
                    <a:solidFill>
                      <a:sysClr val="windowText" lastClr="000000"/>
                    </a:solidFill>
                  </a:rPr>
                  <a:t>Peak Amplitude m/z 28</a:t>
                </a:r>
              </a:p>
            </c:rich>
          </c:tx>
          <c:layout>
            <c:manualLayout>
              <c:xMode val="edge"/>
              <c:yMode val="edge"/>
              <c:x val="0.29323901447802897"/>
              <c:y val="0.9188475390715684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285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8078464"/>
        <c:crossesAt val="-360"/>
        <c:crossBetween val="midCat"/>
        <c:majorUnit val="250"/>
      </c:valAx>
      <c:valAx>
        <c:axId val="158078464"/>
        <c:scaling>
          <c:orientation val="minMax"/>
          <c:max val="4"/>
          <c:min val="-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2000">
                    <a:solidFill>
                      <a:sysClr val="windowText" lastClr="000000"/>
                    </a:solidFill>
                  </a:rPr>
                  <a:t>δ</a:t>
                </a:r>
                <a:r>
                  <a:rPr lang="fr-FR" sz="2000" baseline="30000">
                    <a:solidFill>
                      <a:sysClr val="windowText" lastClr="000000"/>
                    </a:solidFill>
                  </a:rPr>
                  <a:t>15</a:t>
                </a:r>
                <a:r>
                  <a:rPr lang="fr-FR" sz="2000">
                    <a:solidFill>
                      <a:sysClr val="windowText" lastClr="000000"/>
                    </a:solidFill>
                  </a:rPr>
                  <a:t>N (</a:t>
                </a:r>
                <a:r>
                  <a:rPr lang="fr-FR" sz="2000">
                    <a:solidFill>
                      <a:sysClr val="windowText" lastClr="000000"/>
                    </a:solidFill>
                    <a:latin typeface="Calibri" panose="020F0502020204030204" pitchFamily="34" charset="0"/>
                  </a:rPr>
                  <a:t>‰)</a:t>
                </a:r>
                <a:endParaRPr lang="fr-FR" sz="2000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285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6949888"/>
        <c:crosses val="autoZero"/>
        <c:crossBetween val="midCat"/>
        <c:majorUnit val="1"/>
      </c:valAx>
      <c:spPr>
        <a:noFill/>
        <a:ln w="31750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63960714588096"/>
          <c:y val="0.10979173639709001"/>
          <c:w val="0.66648158496316989"/>
          <c:h val="0.70963948710729141"/>
        </c:manualLayout>
      </c:layout>
      <c:scatterChart>
        <c:scatterStyle val="lineMarker"/>
        <c:varyColors val="0"/>
        <c:ser>
          <c:idx val="0"/>
          <c:order val="0"/>
          <c:tx>
            <c:strRef>
              <c:f>'[1]MIX Standard'!$V$184</c:f>
              <c:strCache>
                <c:ptCount val="1"/>
                <c:pt idx="0">
                  <c:v>S-METOLACHLOR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Feuil1!$D$77:$D$147</c:f>
              <c:numCache>
                <c:formatCode>General</c:formatCode>
                <c:ptCount val="71"/>
                <c:pt idx="0">
                  <c:v>445</c:v>
                </c:pt>
                <c:pt idx="1">
                  <c:v>410</c:v>
                </c:pt>
                <c:pt idx="2">
                  <c:v>301</c:v>
                </c:pt>
                <c:pt idx="3">
                  <c:v>241</c:v>
                </c:pt>
                <c:pt idx="4">
                  <c:v>375</c:v>
                </c:pt>
                <c:pt idx="5">
                  <c:v>190</c:v>
                </c:pt>
                <c:pt idx="6">
                  <c:v>202</c:v>
                </c:pt>
                <c:pt idx="7">
                  <c:v>215</c:v>
                </c:pt>
                <c:pt idx="8">
                  <c:v>445</c:v>
                </c:pt>
                <c:pt idx="9">
                  <c:v>540</c:v>
                </c:pt>
                <c:pt idx="10">
                  <c:v>626</c:v>
                </c:pt>
                <c:pt idx="11">
                  <c:v>594</c:v>
                </c:pt>
                <c:pt idx="12">
                  <c:v>506</c:v>
                </c:pt>
                <c:pt idx="13">
                  <c:v>729</c:v>
                </c:pt>
                <c:pt idx="14">
                  <c:v>423</c:v>
                </c:pt>
                <c:pt idx="15">
                  <c:v>268</c:v>
                </c:pt>
                <c:pt idx="16">
                  <c:v>448</c:v>
                </c:pt>
                <c:pt idx="17">
                  <c:v>119</c:v>
                </c:pt>
                <c:pt idx="18">
                  <c:v>147</c:v>
                </c:pt>
                <c:pt idx="19">
                  <c:v>119</c:v>
                </c:pt>
                <c:pt idx="20">
                  <c:v>119</c:v>
                </c:pt>
                <c:pt idx="21">
                  <c:v>361</c:v>
                </c:pt>
                <c:pt idx="22">
                  <c:v>722</c:v>
                </c:pt>
                <c:pt idx="23">
                  <c:v>850</c:v>
                </c:pt>
                <c:pt idx="24">
                  <c:v>891</c:v>
                </c:pt>
                <c:pt idx="25">
                  <c:v>326</c:v>
                </c:pt>
                <c:pt idx="26">
                  <c:v>280</c:v>
                </c:pt>
                <c:pt idx="27">
                  <c:v>683</c:v>
                </c:pt>
                <c:pt idx="28">
                  <c:v>370</c:v>
                </c:pt>
                <c:pt idx="29">
                  <c:v>380</c:v>
                </c:pt>
                <c:pt idx="30">
                  <c:v>449</c:v>
                </c:pt>
                <c:pt idx="31">
                  <c:v>994</c:v>
                </c:pt>
                <c:pt idx="32">
                  <c:v>1042</c:v>
                </c:pt>
                <c:pt idx="33">
                  <c:v>1240</c:v>
                </c:pt>
                <c:pt idx="34">
                  <c:v>988</c:v>
                </c:pt>
                <c:pt idx="35">
                  <c:v>954</c:v>
                </c:pt>
                <c:pt idx="36">
                  <c:v>770</c:v>
                </c:pt>
                <c:pt idx="37">
                  <c:v>982</c:v>
                </c:pt>
                <c:pt idx="38">
                  <c:v>1274</c:v>
                </c:pt>
                <c:pt idx="39">
                  <c:v>1217</c:v>
                </c:pt>
                <c:pt idx="40">
                  <c:v>1283</c:v>
                </c:pt>
                <c:pt idx="41">
                  <c:v>212</c:v>
                </c:pt>
                <c:pt idx="42">
                  <c:v>604</c:v>
                </c:pt>
                <c:pt idx="43">
                  <c:v>580</c:v>
                </c:pt>
                <c:pt idx="44">
                  <c:v>515</c:v>
                </c:pt>
                <c:pt idx="45">
                  <c:v>1002</c:v>
                </c:pt>
                <c:pt idx="46">
                  <c:v>1210</c:v>
                </c:pt>
                <c:pt idx="47">
                  <c:v>1256</c:v>
                </c:pt>
                <c:pt idx="48">
                  <c:v>430</c:v>
                </c:pt>
                <c:pt idx="49">
                  <c:v>511</c:v>
                </c:pt>
                <c:pt idx="50">
                  <c:v>1166</c:v>
                </c:pt>
                <c:pt idx="51">
                  <c:v>1173</c:v>
                </c:pt>
                <c:pt idx="52">
                  <c:v>1072</c:v>
                </c:pt>
                <c:pt idx="53">
                  <c:v>1115</c:v>
                </c:pt>
                <c:pt idx="54">
                  <c:v>1193</c:v>
                </c:pt>
                <c:pt idx="55">
                  <c:v>567</c:v>
                </c:pt>
                <c:pt idx="56">
                  <c:v>1040</c:v>
                </c:pt>
                <c:pt idx="57">
                  <c:v>1056</c:v>
                </c:pt>
                <c:pt idx="58">
                  <c:v>1117</c:v>
                </c:pt>
                <c:pt idx="59">
                  <c:v>1115</c:v>
                </c:pt>
                <c:pt idx="60">
                  <c:v>1012</c:v>
                </c:pt>
                <c:pt idx="61">
                  <c:v>1164</c:v>
                </c:pt>
                <c:pt idx="62">
                  <c:v>1093</c:v>
                </c:pt>
                <c:pt idx="63">
                  <c:v>1056</c:v>
                </c:pt>
                <c:pt idx="64">
                  <c:v>1115</c:v>
                </c:pt>
                <c:pt idx="65">
                  <c:v>683</c:v>
                </c:pt>
                <c:pt idx="66">
                  <c:v>1196</c:v>
                </c:pt>
                <c:pt idx="67">
                  <c:v>1204</c:v>
                </c:pt>
                <c:pt idx="68">
                  <c:v>1241</c:v>
                </c:pt>
                <c:pt idx="69">
                  <c:v>872</c:v>
                </c:pt>
                <c:pt idx="70">
                  <c:v>1115</c:v>
                </c:pt>
              </c:numCache>
            </c:numRef>
          </c:xVal>
          <c:yVal>
            <c:numRef>
              <c:f>Feuil1!$E$77:$E$147</c:f>
              <c:numCache>
                <c:formatCode>General</c:formatCode>
                <c:ptCount val="71"/>
                <c:pt idx="0">
                  <c:v>-31.411999999999999</c:v>
                </c:pt>
                <c:pt idx="1">
                  <c:v>-30.849</c:v>
                </c:pt>
                <c:pt idx="2">
                  <c:v>-31.016999999999999</c:v>
                </c:pt>
                <c:pt idx="3">
                  <c:v>-32.098999999999997</c:v>
                </c:pt>
                <c:pt idx="4">
                  <c:v>-31.166</c:v>
                </c:pt>
                <c:pt idx="5">
                  <c:v>-30.856000000000002</c:v>
                </c:pt>
                <c:pt idx="6">
                  <c:v>-31.53</c:v>
                </c:pt>
                <c:pt idx="7">
                  <c:v>-30.696000000000002</c:v>
                </c:pt>
                <c:pt idx="8">
                  <c:v>-32.085999999999999</c:v>
                </c:pt>
                <c:pt idx="9">
                  <c:v>-31.300999999999998</c:v>
                </c:pt>
                <c:pt idx="10">
                  <c:v>-31.408000000000001</c:v>
                </c:pt>
                <c:pt idx="11">
                  <c:v>-31.936</c:v>
                </c:pt>
                <c:pt idx="12">
                  <c:v>-31.513999999999999</c:v>
                </c:pt>
                <c:pt idx="13">
                  <c:v>-31.123999999999999</c:v>
                </c:pt>
                <c:pt idx="14">
                  <c:v>-30.372</c:v>
                </c:pt>
                <c:pt idx="15">
                  <c:v>-30.689</c:v>
                </c:pt>
                <c:pt idx="16">
                  <c:v>-30.436</c:v>
                </c:pt>
                <c:pt idx="17">
                  <c:v>-30.51</c:v>
                </c:pt>
                <c:pt idx="18">
                  <c:v>-30.379000000000001</c:v>
                </c:pt>
                <c:pt idx="19">
                  <c:v>-30.591999999999999</c:v>
                </c:pt>
                <c:pt idx="20">
                  <c:v>-30.448</c:v>
                </c:pt>
                <c:pt idx="21">
                  <c:v>-30.568999999999999</c:v>
                </c:pt>
                <c:pt idx="22">
                  <c:v>-30.911000000000001</c:v>
                </c:pt>
                <c:pt idx="23">
                  <c:v>-31.251000000000001</c:v>
                </c:pt>
                <c:pt idx="24">
                  <c:v>-31.186</c:v>
                </c:pt>
                <c:pt idx="25">
                  <c:v>-30.709</c:v>
                </c:pt>
                <c:pt idx="26">
                  <c:v>-29.983000000000001</c:v>
                </c:pt>
                <c:pt idx="27">
                  <c:v>-30.45</c:v>
                </c:pt>
                <c:pt idx="28">
                  <c:v>-30.263000000000002</c:v>
                </c:pt>
                <c:pt idx="29">
                  <c:v>-30.053999999999998</c:v>
                </c:pt>
                <c:pt idx="30">
                  <c:v>-30.079000000000001</c:v>
                </c:pt>
                <c:pt idx="31">
                  <c:v>-31.202000000000002</c:v>
                </c:pt>
                <c:pt idx="32">
                  <c:v>-30.518999999999998</c:v>
                </c:pt>
                <c:pt idx="33">
                  <c:v>-31.231999999999999</c:v>
                </c:pt>
                <c:pt idx="34">
                  <c:v>-31.219000000000001</c:v>
                </c:pt>
                <c:pt idx="35">
                  <c:v>-31.49</c:v>
                </c:pt>
                <c:pt idx="36">
                  <c:v>-30.885999999999999</c:v>
                </c:pt>
                <c:pt idx="37">
                  <c:v>-31.878</c:v>
                </c:pt>
                <c:pt idx="38">
                  <c:v>-31.48</c:v>
                </c:pt>
                <c:pt idx="39">
                  <c:v>-31.084</c:v>
                </c:pt>
                <c:pt idx="40">
                  <c:v>-31.370999999999999</c:v>
                </c:pt>
                <c:pt idx="41">
                  <c:v>-30.806999999999999</c:v>
                </c:pt>
                <c:pt idx="42">
                  <c:v>-31.065000000000001</c:v>
                </c:pt>
                <c:pt idx="43">
                  <c:v>-30.741</c:v>
                </c:pt>
                <c:pt idx="44">
                  <c:v>-31.385999999999999</c:v>
                </c:pt>
                <c:pt idx="45">
                  <c:v>-31.234999999999999</c:v>
                </c:pt>
                <c:pt idx="46">
                  <c:v>-31.486000000000001</c:v>
                </c:pt>
                <c:pt idx="47">
                  <c:v>-31.405000000000001</c:v>
                </c:pt>
                <c:pt idx="48">
                  <c:v>-31.332000000000001</c:v>
                </c:pt>
                <c:pt idx="49">
                  <c:v>-30.957999999999998</c:v>
                </c:pt>
                <c:pt idx="50">
                  <c:v>-30.87</c:v>
                </c:pt>
                <c:pt idx="51">
                  <c:v>-31.265000000000001</c:v>
                </c:pt>
                <c:pt idx="52">
                  <c:v>-31.379000000000001</c:v>
                </c:pt>
                <c:pt idx="53">
                  <c:v>-31.366</c:v>
                </c:pt>
                <c:pt idx="54">
                  <c:v>-31.521999999999998</c:v>
                </c:pt>
                <c:pt idx="55">
                  <c:v>-31.282</c:v>
                </c:pt>
                <c:pt idx="56">
                  <c:v>-31.864000000000001</c:v>
                </c:pt>
                <c:pt idx="57">
                  <c:v>-31.529</c:v>
                </c:pt>
                <c:pt idx="58">
                  <c:v>-31.393000000000001</c:v>
                </c:pt>
                <c:pt idx="59">
                  <c:v>-31.512</c:v>
                </c:pt>
                <c:pt idx="60">
                  <c:v>-31.425000000000001</c:v>
                </c:pt>
                <c:pt idx="61">
                  <c:v>-31.47</c:v>
                </c:pt>
                <c:pt idx="62">
                  <c:v>-31.474</c:v>
                </c:pt>
                <c:pt idx="63">
                  <c:v>-30.908000000000001</c:v>
                </c:pt>
                <c:pt idx="64">
                  <c:v>-31.42</c:v>
                </c:pt>
                <c:pt idx="65">
                  <c:v>-31.106999999999999</c:v>
                </c:pt>
                <c:pt idx="66">
                  <c:v>-31.931000000000001</c:v>
                </c:pt>
                <c:pt idx="67">
                  <c:v>-31.704999999999998</c:v>
                </c:pt>
                <c:pt idx="68">
                  <c:v>-31.489000000000001</c:v>
                </c:pt>
                <c:pt idx="69">
                  <c:v>-31.015000000000001</c:v>
                </c:pt>
                <c:pt idx="70">
                  <c:v>-30.78</c:v>
                </c:pt>
              </c:numCache>
            </c:numRef>
          </c:yVal>
          <c:smooth val="0"/>
        </c:ser>
        <c:ser>
          <c:idx val="2"/>
          <c:order val="1"/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Feuil1!$H$120:$H$121</c:f>
              <c:numCache>
                <c:formatCode>General</c:formatCode>
                <c:ptCount val="2"/>
                <c:pt idx="0">
                  <c:v>0</c:v>
                </c:pt>
                <c:pt idx="1">
                  <c:v>2500</c:v>
                </c:pt>
              </c:numCache>
            </c:numRef>
          </c:xVal>
          <c:yVal>
            <c:numRef>
              <c:f>Feuil1!$I$120:$I$121</c:f>
              <c:numCache>
                <c:formatCode>General</c:formatCode>
                <c:ptCount val="2"/>
                <c:pt idx="0">
                  <c:v>-30.913492366503768</c:v>
                </c:pt>
                <c:pt idx="1">
                  <c:v>-30.913492366503768</c:v>
                </c:pt>
              </c:numCache>
            </c:numRef>
          </c:yVal>
          <c:smooth val="0"/>
        </c:ser>
        <c:ser>
          <c:idx val="3"/>
          <c:order val="2"/>
          <c:spPr>
            <a:ln w="254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Feuil1!$H$120:$H$121</c:f>
              <c:numCache>
                <c:formatCode>General</c:formatCode>
                <c:ptCount val="2"/>
                <c:pt idx="0">
                  <c:v>0</c:v>
                </c:pt>
                <c:pt idx="1">
                  <c:v>2500</c:v>
                </c:pt>
              </c:numCache>
            </c:numRef>
          </c:xVal>
          <c:yVal>
            <c:numRef>
              <c:f>Feuil1!$J$120:$J$121</c:f>
              <c:numCache>
                <c:formatCode>General</c:formatCode>
                <c:ptCount val="2"/>
                <c:pt idx="0">
                  <c:v>-31.413492366503768</c:v>
                </c:pt>
                <c:pt idx="1">
                  <c:v>-31.413492366503768</c:v>
                </c:pt>
              </c:numCache>
            </c:numRef>
          </c:yVal>
          <c:smooth val="0"/>
        </c:ser>
        <c:ser>
          <c:idx val="4"/>
          <c:order val="3"/>
          <c:spPr>
            <a:ln w="254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Feuil1!$H$120:$H$121</c:f>
              <c:numCache>
                <c:formatCode>General</c:formatCode>
                <c:ptCount val="2"/>
                <c:pt idx="0">
                  <c:v>0</c:v>
                </c:pt>
                <c:pt idx="1">
                  <c:v>2500</c:v>
                </c:pt>
              </c:numCache>
            </c:numRef>
          </c:xVal>
          <c:yVal>
            <c:numRef>
              <c:f>Feuil1!$K$120:$K$121</c:f>
              <c:numCache>
                <c:formatCode>General</c:formatCode>
                <c:ptCount val="2"/>
                <c:pt idx="0">
                  <c:v>-30.413492366503768</c:v>
                </c:pt>
                <c:pt idx="1">
                  <c:v>-30.413492366503768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113152"/>
        <c:axId val="158119424"/>
      </c:scatterChart>
      <c:valAx>
        <c:axId val="158113152"/>
        <c:scaling>
          <c:orientation val="minMax"/>
          <c:max val="15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2000">
                    <a:solidFill>
                      <a:sysClr val="windowText" lastClr="000000"/>
                    </a:solidFill>
                  </a:rPr>
                  <a:t>Peak Amplitude m/z 44</a:t>
                </a:r>
              </a:p>
            </c:rich>
          </c:tx>
          <c:layout>
            <c:manualLayout>
              <c:xMode val="edge"/>
              <c:yMode val="edge"/>
              <c:x val="0.29323901447802897"/>
              <c:y val="0.9188475390715684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285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8119424"/>
        <c:crossesAt val="-360"/>
        <c:crossBetween val="midCat"/>
        <c:majorUnit val="500"/>
      </c:valAx>
      <c:valAx>
        <c:axId val="158119424"/>
        <c:scaling>
          <c:orientation val="minMax"/>
          <c:max val="-28"/>
          <c:min val="-3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2000">
                    <a:solidFill>
                      <a:sysClr val="windowText" lastClr="000000"/>
                    </a:solidFill>
                  </a:rPr>
                  <a:t>δ</a:t>
                </a:r>
                <a:r>
                  <a:rPr lang="fr-FR" sz="2000" baseline="30000">
                    <a:solidFill>
                      <a:sysClr val="windowText" lastClr="000000"/>
                    </a:solidFill>
                  </a:rPr>
                  <a:t>13</a:t>
                </a:r>
                <a:r>
                  <a:rPr lang="fr-FR" sz="2000">
                    <a:solidFill>
                      <a:sysClr val="windowText" lastClr="000000"/>
                    </a:solidFill>
                  </a:rPr>
                  <a:t>C (</a:t>
                </a:r>
                <a:r>
                  <a:rPr lang="fr-FR" sz="2000">
                    <a:solidFill>
                      <a:sysClr val="windowText" lastClr="000000"/>
                    </a:solidFill>
                    <a:latin typeface="Calibri" panose="020F0502020204030204" pitchFamily="34" charset="0"/>
                  </a:rPr>
                  <a:t>‰)</a:t>
                </a:r>
                <a:endParaRPr lang="fr-FR" sz="2000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285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8113152"/>
        <c:crosses val="autoZero"/>
        <c:crossBetween val="midCat"/>
      </c:valAx>
      <c:spPr>
        <a:noFill/>
        <a:ln w="31750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749878</xdr:colOff>
      <xdr:row>12</xdr:row>
      <xdr:rowOff>138545</xdr:rowOff>
    </xdr:from>
    <xdr:to>
      <xdr:col>14</xdr:col>
      <xdr:colOff>559378</xdr:colOff>
      <xdr:row>35</xdr:row>
      <xdr:rowOff>47377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77</xdr:row>
      <xdr:rowOff>0</xdr:rowOff>
    </xdr:from>
    <xdr:to>
      <xdr:col>14</xdr:col>
      <xdr:colOff>571500</xdr:colOff>
      <xdr:row>97</xdr:row>
      <xdr:rowOff>99332</xdr:rowOff>
    </xdr:to>
    <xdr:graphicFrame macro="">
      <xdr:nvGraphicFramePr>
        <xdr:cNvPr id="4" name="Graphique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masbou/Documents/Post%20doc/Papers/Papier%20Hydrolyse/Summary%20data%20Hydrolysi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IX Standard"/>
      <sheetName val="Extraction recovery"/>
      <sheetName val="Extraction isotope frac"/>
      <sheetName val="ATRAZINE"/>
      <sheetName val="ACETOCHLOR"/>
      <sheetName val="ALACHLOR"/>
      <sheetName val="METALAXYL"/>
      <sheetName val="S-METO"/>
      <sheetName val="BUTACHLOR"/>
      <sheetName val="Metabolites d13C"/>
    </sheetNames>
    <sheetDataSet>
      <sheetData sheetId="0">
        <row r="184">
          <cell r="V184" t="str">
            <v>S-METOLACHLOR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51"/>
  <sheetViews>
    <sheetView tabSelected="1" topLeftCell="L4" zoomScale="85" zoomScaleNormal="85" workbookViewId="0">
      <selection activeCell="S33" sqref="S33:U40"/>
    </sheetView>
  </sheetViews>
  <sheetFormatPr baseColWidth="10" defaultRowHeight="15" x14ac:dyDescent="0.25"/>
  <cols>
    <col min="16" max="16" width="11.42578125" style="2"/>
  </cols>
  <sheetData>
    <row r="1" spans="1:26" ht="33.75" x14ac:dyDescent="0.5">
      <c r="A1" s="4" t="s">
        <v>18</v>
      </c>
      <c r="Q1" s="4" t="s">
        <v>19</v>
      </c>
    </row>
    <row r="3" spans="1:26" x14ac:dyDescent="0.25">
      <c r="F3" t="s">
        <v>26</v>
      </c>
    </row>
    <row r="4" spans="1:26" x14ac:dyDescent="0.25">
      <c r="E4" t="s">
        <v>11</v>
      </c>
      <c r="F4" t="s">
        <v>9</v>
      </c>
    </row>
    <row r="5" spans="1:26" x14ac:dyDescent="0.25">
      <c r="D5" t="s">
        <v>0</v>
      </c>
      <c r="E5">
        <v>711</v>
      </c>
      <c r="F5">
        <v>-0.01</v>
      </c>
      <c r="S5" t="s">
        <v>20</v>
      </c>
      <c r="T5" t="s">
        <v>9</v>
      </c>
      <c r="U5" t="s">
        <v>12</v>
      </c>
      <c r="V5" t="s">
        <v>7</v>
      </c>
      <c r="X5" t="s">
        <v>44</v>
      </c>
      <c r="Z5" t="s">
        <v>45</v>
      </c>
    </row>
    <row r="6" spans="1:26" x14ac:dyDescent="0.25">
      <c r="D6" t="s">
        <v>0</v>
      </c>
      <c r="E6">
        <v>838</v>
      </c>
      <c r="F6">
        <v>-0.223</v>
      </c>
      <c r="R6" t="s">
        <v>21</v>
      </c>
      <c r="S6">
        <v>181</v>
      </c>
      <c r="T6">
        <v>0.34899999999999998</v>
      </c>
      <c r="U6">
        <f>AVERAGE(T6:T8)</f>
        <v>0.59966666666666668</v>
      </c>
      <c r="V6">
        <f>STDEVA(T6:T8)</f>
        <v>0.21840634911406137</v>
      </c>
      <c r="X6">
        <f>T6-$J$67</f>
        <v>-1.5491764705882352</v>
      </c>
      <c r="Z6">
        <f>(AVERAGE(V6:V22)^2+J68^2)^0.5</f>
        <v>0.5673905025308188</v>
      </c>
    </row>
    <row r="7" spans="1:26" x14ac:dyDescent="0.25">
      <c r="D7" t="s">
        <v>0</v>
      </c>
      <c r="E7">
        <v>725</v>
      </c>
      <c r="F7">
        <v>-0.30299999999999999</v>
      </c>
      <c r="S7">
        <v>173</v>
      </c>
      <c r="T7">
        <v>0.70099999999999996</v>
      </c>
      <c r="X7">
        <f t="shared" ref="X7:X16" si="0">T7-$J$67</f>
        <v>-1.1971764705882353</v>
      </c>
    </row>
    <row r="8" spans="1:26" x14ac:dyDescent="0.25">
      <c r="D8" t="s">
        <v>0</v>
      </c>
      <c r="E8">
        <v>392</v>
      </c>
      <c r="F8">
        <v>-0.30199999999999999</v>
      </c>
      <c r="S8">
        <v>143</v>
      </c>
      <c r="T8">
        <v>0.749</v>
      </c>
      <c r="X8">
        <f t="shared" si="0"/>
        <v>-1.1491764705882352</v>
      </c>
    </row>
    <row r="9" spans="1:26" x14ac:dyDescent="0.25">
      <c r="D9" t="s">
        <v>0</v>
      </c>
      <c r="E9">
        <v>246</v>
      </c>
      <c r="F9">
        <v>-0.185</v>
      </c>
    </row>
    <row r="10" spans="1:26" x14ac:dyDescent="0.25">
      <c r="D10" t="s">
        <v>0</v>
      </c>
      <c r="E10">
        <v>353</v>
      </c>
      <c r="F10">
        <v>-5.3999999999999999E-2</v>
      </c>
      <c r="H10" t="s">
        <v>5</v>
      </c>
      <c r="I10" t="s">
        <v>6</v>
      </c>
      <c r="J10" t="s">
        <v>7</v>
      </c>
      <c r="K10" t="s">
        <v>7</v>
      </c>
      <c r="R10" t="s">
        <v>22</v>
      </c>
      <c r="S10">
        <v>456</v>
      </c>
      <c r="T10">
        <v>2.06</v>
      </c>
      <c r="U10">
        <f>AVERAGE(T10:T12)</f>
        <v>2.2963333333333331</v>
      </c>
      <c r="V10">
        <f>STDEVA(T10:T12)</f>
        <v>0.20541746112084361</v>
      </c>
      <c r="X10">
        <f t="shared" si="0"/>
        <v>0.16182352941176492</v>
      </c>
    </row>
    <row r="11" spans="1:26" x14ac:dyDescent="0.25">
      <c r="D11" t="s">
        <v>0</v>
      </c>
      <c r="E11">
        <v>388</v>
      </c>
      <c r="F11">
        <v>0.28999999999999998</v>
      </c>
      <c r="H11">
        <v>0</v>
      </c>
      <c r="I11">
        <v>0.45</v>
      </c>
      <c r="J11">
        <v>0.95</v>
      </c>
      <c r="K11">
        <v>-4.9999999999999989E-2</v>
      </c>
      <c r="S11">
        <v>454</v>
      </c>
      <c r="T11">
        <v>2.3969999999999998</v>
      </c>
      <c r="X11">
        <f t="shared" si="0"/>
        <v>0.49882352941176467</v>
      </c>
    </row>
    <row r="12" spans="1:26" x14ac:dyDescent="0.25">
      <c r="D12">
        <v>43040</v>
      </c>
      <c r="E12">
        <v>453</v>
      </c>
      <c r="F12">
        <v>-0.51</v>
      </c>
      <c r="H12">
        <v>1000</v>
      </c>
      <c r="I12">
        <v>0.45</v>
      </c>
      <c r="J12">
        <v>0.95</v>
      </c>
      <c r="K12">
        <v>-4.9999999999999989E-2</v>
      </c>
      <c r="S12">
        <v>442</v>
      </c>
      <c r="T12">
        <v>2.4319999999999999</v>
      </c>
      <c r="X12">
        <f t="shared" si="0"/>
        <v>0.53382352941176481</v>
      </c>
    </row>
    <row r="13" spans="1:26" x14ac:dyDescent="0.25">
      <c r="D13">
        <v>43040</v>
      </c>
      <c r="E13">
        <v>510</v>
      </c>
      <c r="F13">
        <v>-0.33600000000000002</v>
      </c>
    </row>
    <row r="14" spans="1:26" x14ac:dyDescent="0.25">
      <c r="D14">
        <v>43040</v>
      </c>
      <c r="E14">
        <v>557</v>
      </c>
      <c r="F14">
        <v>-4.9000000000000002E-2</v>
      </c>
      <c r="R14" t="s">
        <v>23</v>
      </c>
      <c r="S14">
        <v>486</v>
      </c>
      <c r="T14">
        <v>1.71</v>
      </c>
      <c r="X14">
        <f t="shared" si="0"/>
        <v>-0.18817647058823517</v>
      </c>
    </row>
    <row r="15" spans="1:26" x14ac:dyDescent="0.25">
      <c r="D15">
        <v>43040</v>
      </c>
      <c r="E15">
        <v>221</v>
      </c>
      <c r="F15">
        <v>1.175</v>
      </c>
    </row>
    <row r="16" spans="1:26" x14ac:dyDescent="0.25">
      <c r="D16">
        <v>43040</v>
      </c>
      <c r="E16">
        <v>297</v>
      </c>
      <c r="F16">
        <v>1.0369999999999999</v>
      </c>
      <c r="R16" t="s">
        <v>24</v>
      </c>
      <c r="S16">
        <v>437</v>
      </c>
      <c r="T16">
        <v>1.419</v>
      </c>
      <c r="X16">
        <f t="shared" si="0"/>
        <v>-0.47917647058823509</v>
      </c>
    </row>
    <row r="17" spans="4:24" x14ac:dyDescent="0.25">
      <c r="D17">
        <v>43040</v>
      </c>
      <c r="E17">
        <v>427</v>
      </c>
      <c r="F17">
        <v>0.32800000000000001</v>
      </c>
    </row>
    <row r="18" spans="4:24" x14ac:dyDescent="0.25">
      <c r="D18">
        <v>43040</v>
      </c>
      <c r="E18">
        <v>426</v>
      </c>
      <c r="F18">
        <v>0.91700000000000004</v>
      </c>
    </row>
    <row r="19" spans="4:24" x14ac:dyDescent="0.25">
      <c r="D19">
        <v>43040</v>
      </c>
      <c r="E19">
        <v>393</v>
      </c>
      <c r="F19">
        <v>0.81100000000000005</v>
      </c>
      <c r="R19" t="s">
        <v>25</v>
      </c>
      <c r="S19">
        <v>182</v>
      </c>
      <c r="T19">
        <v>0.82299999999999995</v>
      </c>
      <c r="U19">
        <f>AVERAGE(T19:T20)</f>
        <v>1.0289999999999999</v>
      </c>
      <c r="V19">
        <f>STDEVA(T19:T20)</f>
        <v>0.29132799384885805</v>
      </c>
      <c r="X19">
        <f t="shared" ref="X19:X20" si="1">T19-$J$67</f>
        <v>-1.0751764705882352</v>
      </c>
    </row>
    <row r="20" spans="4:24" x14ac:dyDescent="0.25">
      <c r="D20">
        <v>43011</v>
      </c>
      <c r="E20">
        <v>558</v>
      </c>
      <c r="F20">
        <v>0.375</v>
      </c>
      <c r="S20">
        <v>237</v>
      </c>
      <c r="T20">
        <v>1.2350000000000001</v>
      </c>
      <c r="X20">
        <f t="shared" si="1"/>
        <v>-0.66317647058823503</v>
      </c>
    </row>
    <row r="21" spans="4:24" x14ac:dyDescent="0.25">
      <c r="D21">
        <v>43011</v>
      </c>
      <c r="E21">
        <v>495</v>
      </c>
      <c r="F21">
        <v>0.60499999999999998</v>
      </c>
    </row>
    <row r="22" spans="4:24" x14ac:dyDescent="0.25">
      <c r="D22">
        <v>43011</v>
      </c>
      <c r="E22">
        <v>240</v>
      </c>
      <c r="F22">
        <v>1.0089999999999999</v>
      </c>
      <c r="R22" t="s">
        <v>55</v>
      </c>
      <c r="S22">
        <v>312</v>
      </c>
      <c r="T22" s="5">
        <v>2.2986</v>
      </c>
      <c r="U22">
        <f>AVERAGE(T22:T23)</f>
        <v>2.0803000000000003</v>
      </c>
      <c r="V22">
        <f>STDEVA(T22:T23)</f>
        <v>0.30872282066604523</v>
      </c>
      <c r="X22">
        <f t="shared" ref="X22:X23" si="2">T22-$J$67</f>
        <v>0.40042352941176484</v>
      </c>
    </row>
    <row r="23" spans="4:24" x14ac:dyDescent="0.25">
      <c r="D23">
        <v>43011</v>
      </c>
      <c r="E23">
        <v>478</v>
      </c>
      <c r="F23">
        <v>1.389</v>
      </c>
      <c r="S23">
        <v>524</v>
      </c>
      <c r="T23" s="5">
        <v>1.8620000000000001</v>
      </c>
      <c r="X23">
        <f t="shared" si="2"/>
        <v>-3.6176470588235032E-2</v>
      </c>
    </row>
    <row r="24" spans="4:24" x14ac:dyDescent="0.25">
      <c r="D24">
        <v>43011</v>
      </c>
      <c r="E24">
        <v>778</v>
      </c>
      <c r="F24">
        <v>0.47899999999999998</v>
      </c>
    </row>
    <row r="25" spans="4:24" x14ac:dyDescent="0.25">
      <c r="D25">
        <v>43011</v>
      </c>
      <c r="E25">
        <v>614</v>
      </c>
      <c r="F25">
        <v>0.41499999999999998</v>
      </c>
      <c r="R25" t="s">
        <v>42</v>
      </c>
      <c r="S25">
        <v>423</v>
      </c>
      <c r="T25">
        <v>1.929</v>
      </c>
      <c r="X25">
        <f t="shared" ref="X25" si="3">T25-$J$67</f>
        <v>3.0823529411764916E-2</v>
      </c>
    </row>
    <row r="26" spans="4:24" x14ac:dyDescent="0.25">
      <c r="D26">
        <v>43011</v>
      </c>
      <c r="E26">
        <v>644</v>
      </c>
      <c r="F26">
        <v>-0.26400000000000001</v>
      </c>
    </row>
    <row r="27" spans="4:24" x14ac:dyDescent="0.25">
      <c r="D27">
        <v>43011</v>
      </c>
      <c r="E27">
        <v>444</v>
      </c>
      <c r="F27">
        <v>0.69399999999999995</v>
      </c>
      <c r="R27" t="s">
        <v>43</v>
      </c>
      <c r="S27">
        <v>347</v>
      </c>
      <c r="T27">
        <v>1.2789999999999999</v>
      </c>
      <c r="X27">
        <f t="shared" ref="X27" si="4">T27-$J$67</f>
        <v>-0.61917647058823522</v>
      </c>
    </row>
    <row r="28" spans="4:24" x14ac:dyDescent="0.25">
      <c r="D28">
        <v>43011</v>
      </c>
      <c r="E28">
        <v>215</v>
      </c>
      <c r="F28">
        <v>0.63</v>
      </c>
    </row>
    <row r="29" spans="4:24" x14ac:dyDescent="0.25">
      <c r="D29">
        <v>43011</v>
      </c>
      <c r="E29">
        <v>290</v>
      </c>
      <c r="F29">
        <v>1.3939999999999999</v>
      </c>
    </row>
    <row r="30" spans="4:24" x14ac:dyDescent="0.25">
      <c r="D30">
        <v>43011</v>
      </c>
      <c r="E30">
        <v>639</v>
      </c>
      <c r="F30">
        <v>1.512</v>
      </c>
    </row>
    <row r="31" spans="4:24" x14ac:dyDescent="0.25">
      <c r="D31">
        <v>43000</v>
      </c>
      <c r="E31">
        <v>579</v>
      </c>
      <c r="F31">
        <v>0.81699999999999995</v>
      </c>
    </row>
    <row r="32" spans="4:24" x14ac:dyDescent="0.25">
      <c r="D32">
        <v>43000</v>
      </c>
      <c r="E32">
        <v>502</v>
      </c>
      <c r="F32">
        <v>0.35799999999999998</v>
      </c>
      <c r="R32" t="s">
        <v>46</v>
      </c>
    </row>
    <row r="33" spans="4:21" x14ac:dyDescent="0.25">
      <c r="D33" t="s">
        <v>1</v>
      </c>
      <c r="E33">
        <v>160</v>
      </c>
      <c r="F33">
        <v>-0.16300000000000001</v>
      </c>
      <c r="S33" t="s">
        <v>56</v>
      </c>
      <c r="T33" t="s">
        <v>57</v>
      </c>
      <c r="U33" t="s">
        <v>58</v>
      </c>
    </row>
    <row r="34" spans="4:21" x14ac:dyDescent="0.25">
      <c r="D34" t="s">
        <v>1</v>
      </c>
      <c r="E34">
        <v>124</v>
      </c>
      <c r="F34">
        <v>-0.47699999999999998</v>
      </c>
      <c r="R34" t="s">
        <v>47</v>
      </c>
      <c r="S34" t="s">
        <v>48</v>
      </c>
      <c r="T34">
        <f>U6</f>
        <v>0.59966666666666668</v>
      </c>
      <c r="U34">
        <f>V6</f>
        <v>0.21840634911406137</v>
      </c>
    </row>
    <row r="35" spans="4:21" x14ac:dyDescent="0.25">
      <c r="D35" t="s">
        <v>1</v>
      </c>
      <c r="E35">
        <v>131</v>
      </c>
      <c r="F35">
        <v>-0.24199999999999999</v>
      </c>
      <c r="R35" t="s">
        <v>47</v>
      </c>
      <c r="S35" t="s">
        <v>49</v>
      </c>
      <c r="T35">
        <f>U10</f>
        <v>2.2963333333333331</v>
      </c>
      <c r="U35">
        <f>V10</f>
        <v>0.20541746112084361</v>
      </c>
    </row>
    <row r="36" spans="4:21" x14ac:dyDescent="0.25">
      <c r="D36" t="s">
        <v>1</v>
      </c>
      <c r="E36">
        <v>121</v>
      </c>
      <c r="F36">
        <v>-0.98</v>
      </c>
      <c r="R36" t="s">
        <v>47</v>
      </c>
      <c r="S36" t="s">
        <v>50</v>
      </c>
      <c r="T36">
        <f>T14</f>
        <v>1.71</v>
      </c>
      <c r="U36">
        <f>Z6</f>
        <v>0.5673905025308188</v>
      </c>
    </row>
    <row r="37" spans="4:21" x14ac:dyDescent="0.25">
      <c r="D37" t="s">
        <v>1</v>
      </c>
      <c r="E37">
        <v>142</v>
      </c>
      <c r="F37">
        <v>0.51500000000000001</v>
      </c>
      <c r="I37" t="s">
        <v>8</v>
      </c>
      <c r="K37" t="s">
        <v>14</v>
      </c>
      <c r="R37" t="s">
        <v>47</v>
      </c>
      <c r="S37" t="s">
        <v>51</v>
      </c>
      <c r="T37">
        <f>T16</f>
        <v>1.419</v>
      </c>
      <c r="U37">
        <f>Z6</f>
        <v>0.5673905025308188</v>
      </c>
    </row>
    <row r="38" spans="4:21" x14ac:dyDescent="0.25">
      <c r="E38">
        <v>689</v>
      </c>
      <c r="F38">
        <v>0.52200000000000002</v>
      </c>
      <c r="K38" t="s">
        <v>9</v>
      </c>
      <c r="L38" t="s">
        <v>7</v>
      </c>
      <c r="M38" s="1" t="s">
        <v>10</v>
      </c>
      <c r="N38" s="1" t="s">
        <v>7</v>
      </c>
      <c r="R38" t="s">
        <v>47</v>
      </c>
      <c r="S38" t="s">
        <v>54</v>
      </c>
      <c r="T38">
        <f>U22</f>
        <v>2.0803000000000003</v>
      </c>
      <c r="U38">
        <f>V22</f>
        <v>0.30872282066604523</v>
      </c>
    </row>
    <row r="39" spans="4:21" x14ac:dyDescent="0.25">
      <c r="E39">
        <v>635</v>
      </c>
      <c r="F39">
        <v>6.6299999999999998E-2</v>
      </c>
      <c r="I39" t="s">
        <v>3</v>
      </c>
      <c r="J39" t="s">
        <v>4</v>
      </c>
      <c r="K39">
        <v>0.29725000000000001</v>
      </c>
      <c r="L39">
        <v>0.1251835319307881</v>
      </c>
      <c r="M39">
        <v>0.15275</v>
      </c>
      <c r="N39">
        <v>0.2</v>
      </c>
      <c r="R39" t="s">
        <v>47</v>
      </c>
      <c r="S39" t="s">
        <v>52</v>
      </c>
      <c r="T39">
        <f>T25</f>
        <v>1.929</v>
      </c>
      <c r="U39">
        <f>Z6</f>
        <v>0.5673905025308188</v>
      </c>
    </row>
    <row r="40" spans="4:21" x14ac:dyDescent="0.25">
      <c r="E40">
        <v>471</v>
      </c>
      <c r="F40">
        <v>0.627</v>
      </c>
      <c r="R40" t="s">
        <v>47</v>
      </c>
      <c r="S40" t="s">
        <v>53</v>
      </c>
      <c r="T40">
        <f>T27</f>
        <v>1.2789999999999999</v>
      </c>
      <c r="U40">
        <f>Z6</f>
        <v>0.5673905025308188</v>
      </c>
    </row>
    <row r="41" spans="4:21" x14ac:dyDescent="0.25">
      <c r="E41">
        <v>293</v>
      </c>
      <c r="F41">
        <v>0.44700000000000001</v>
      </c>
    </row>
    <row r="42" spans="4:21" x14ac:dyDescent="0.25">
      <c r="E42">
        <v>663</v>
      </c>
      <c r="F42">
        <v>1.0840000000000001</v>
      </c>
    </row>
    <row r="43" spans="4:21" x14ac:dyDescent="0.25">
      <c r="E43">
        <v>586</v>
      </c>
      <c r="F43">
        <v>0.97799999999999998</v>
      </c>
    </row>
    <row r="44" spans="4:21" x14ac:dyDescent="0.25">
      <c r="E44">
        <v>371</v>
      </c>
      <c r="F44">
        <v>-0.191</v>
      </c>
    </row>
    <row r="45" spans="4:21" x14ac:dyDescent="0.25">
      <c r="E45">
        <v>284</v>
      </c>
      <c r="F45">
        <v>0.247</v>
      </c>
    </row>
    <row r="46" spans="4:21" x14ac:dyDescent="0.25">
      <c r="E46">
        <v>412</v>
      </c>
      <c r="F46">
        <v>0.245</v>
      </c>
    </row>
    <row r="47" spans="4:21" x14ac:dyDescent="0.25">
      <c r="E47">
        <v>148</v>
      </c>
      <c r="F47">
        <v>-6.9000000000000006E-2</v>
      </c>
      <c r="I47" t="s">
        <v>15</v>
      </c>
    </row>
    <row r="48" spans="4:21" x14ac:dyDescent="0.25">
      <c r="E48">
        <v>167</v>
      </c>
      <c r="F48">
        <v>-0.125</v>
      </c>
      <c r="I48" t="s">
        <v>16</v>
      </c>
      <c r="J48" t="s">
        <v>9</v>
      </c>
    </row>
    <row r="49" spans="5:13" x14ac:dyDescent="0.25">
      <c r="E49">
        <v>292</v>
      </c>
      <c r="F49">
        <v>-0.317</v>
      </c>
      <c r="I49">
        <v>459</v>
      </c>
      <c r="J49">
        <v>2.0019999999999998</v>
      </c>
    </row>
    <row r="50" spans="5:13" x14ac:dyDescent="0.25">
      <c r="E50">
        <v>504</v>
      </c>
      <c r="F50">
        <v>1.028</v>
      </c>
      <c r="I50">
        <v>433</v>
      </c>
      <c r="J50">
        <v>1.958</v>
      </c>
    </row>
    <row r="51" spans="5:13" x14ac:dyDescent="0.25">
      <c r="E51">
        <v>347</v>
      </c>
      <c r="F51">
        <v>7.0000000000000001E-3</v>
      </c>
      <c r="I51">
        <v>414</v>
      </c>
      <c r="J51">
        <v>2.0329999999999999</v>
      </c>
    </row>
    <row r="52" spans="5:13" x14ac:dyDescent="0.25">
      <c r="E52">
        <v>278</v>
      </c>
      <c r="F52">
        <v>0.316</v>
      </c>
      <c r="I52">
        <v>539</v>
      </c>
      <c r="J52">
        <v>1.6819999999999999</v>
      </c>
    </row>
    <row r="53" spans="5:13" x14ac:dyDescent="0.25">
      <c r="E53">
        <v>449</v>
      </c>
      <c r="F53">
        <v>1.244</v>
      </c>
      <c r="I53">
        <v>510</v>
      </c>
      <c r="J53">
        <v>2.1629999999999998</v>
      </c>
    </row>
    <row r="54" spans="5:13" x14ac:dyDescent="0.25">
      <c r="E54">
        <v>359</v>
      </c>
      <c r="F54">
        <v>0.98899999999999999</v>
      </c>
      <c r="I54">
        <v>526</v>
      </c>
      <c r="J54">
        <v>1.3320000000000001</v>
      </c>
    </row>
    <row r="55" spans="5:13" x14ac:dyDescent="0.25">
      <c r="E55">
        <v>338</v>
      </c>
      <c r="F55">
        <v>0.75600000000000001</v>
      </c>
      <c r="I55">
        <v>534</v>
      </c>
      <c r="J55">
        <v>1.9019999999999999</v>
      </c>
    </row>
    <row r="56" spans="5:13" x14ac:dyDescent="0.25">
      <c r="E56">
        <v>349</v>
      </c>
      <c r="F56">
        <v>1.4339999999999999</v>
      </c>
      <c r="I56">
        <v>536</v>
      </c>
      <c r="J56">
        <v>1</v>
      </c>
      <c r="L56" t="s">
        <v>17</v>
      </c>
    </row>
    <row r="57" spans="5:13" x14ac:dyDescent="0.25">
      <c r="I57">
        <v>578</v>
      </c>
      <c r="J57">
        <v>1.206</v>
      </c>
      <c r="M57" t="s">
        <v>9</v>
      </c>
    </row>
    <row r="58" spans="5:13" x14ac:dyDescent="0.25">
      <c r="I58">
        <v>508</v>
      </c>
      <c r="J58">
        <v>1.405</v>
      </c>
      <c r="M58">
        <v>2.1139999999999999</v>
      </c>
    </row>
    <row r="59" spans="5:13" x14ac:dyDescent="0.25">
      <c r="E59" t="s">
        <v>12</v>
      </c>
      <c r="F59">
        <f>AVERAGE(F38:F56)</f>
        <v>0.4888578947368421</v>
      </c>
      <c r="I59">
        <v>541</v>
      </c>
      <c r="J59">
        <v>1.9359999999999999</v>
      </c>
    </row>
    <row r="60" spans="5:13" x14ac:dyDescent="0.25">
      <c r="E60" t="s">
        <v>7</v>
      </c>
      <c r="F60">
        <f>STDEVA(F38:F56)</f>
        <v>0.52963965246381273</v>
      </c>
      <c r="I60">
        <v>410</v>
      </c>
      <c r="J60">
        <v>1.8540000000000001</v>
      </c>
    </row>
    <row r="61" spans="5:13" x14ac:dyDescent="0.25">
      <c r="E61" t="s">
        <v>13</v>
      </c>
      <c r="F61">
        <f>COUNTA(F5:F56)</f>
        <v>52</v>
      </c>
      <c r="I61">
        <v>594</v>
      </c>
      <c r="J61">
        <v>2.1989999999999998</v>
      </c>
    </row>
    <row r="62" spans="5:13" x14ac:dyDescent="0.25">
      <c r="I62">
        <v>241</v>
      </c>
      <c r="J62">
        <v>1.88</v>
      </c>
    </row>
    <row r="63" spans="5:13" x14ac:dyDescent="0.25">
      <c r="I63">
        <v>533</v>
      </c>
      <c r="J63">
        <v>3.0550000000000002</v>
      </c>
    </row>
    <row r="64" spans="5:13" x14ac:dyDescent="0.25">
      <c r="I64">
        <v>397</v>
      </c>
      <c r="J64">
        <v>2.7160000000000002</v>
      </c>
    </row>
    <row r="65" spans="4:10" x14ac:dyDescent="0.25">
      <c r="I65">
        <v>184</v>
      </c>
      <c r="J65">
        <v>1.946</v>
      </c>
    </row>
    <row r="67" spans="4:10" x14ac:dyDescent="0.25">
      <c r="I67" t="s">
        <v>12</v>
      </c>
      <c r="J67">
        <f>AVERAGE(J49:J65)</f>
        <v>1.8981764705882351</v>
      </c>
    </row>
    <row r="68" spans="4:10" x14ac:dyDescent="0.25">
      <c r="I68" t="s">
        <v>7</v>
      </c>
      <c r="J68">
        <f>STDEVA(J49:J65)</f>
        <v>0.50637143423752207</v>
      </c>
    </row>
    <row r="69" spans="4:10" x14ac:dyDescent="0.25">
      <c r="I69" t="s">
        <v>13</v>
      </c>
      <c r="J69">
        <f>COUNTA(J49:J65)</f>
        <v>17</v>
      </c>
    </row>
    <row r="76" spans="4:10" x14ac:dyDescent="0.25">
      <c r="D76" t="s">
        <v>16</v>
      </c>
      <c r="E76" t="s">
        <v>40</v>
      </c>
    </row>
    <row r="77" spans="4:10" x14ac:dyDescent="0.25">
      <c r="D77">
        <v>445</v>
      </c>
      <c r="E77">
        <v>-31.411999999999999</v>
      </c>
    </row>
    <row r="78" spans="4:10" x14ac:dyDescent="0.25">
      <c r="D78">
        <v>410</v>
      </c>
      <c r="E78">
        <v>-30.849</v>
      </c>
    </row>
    <row r="79" spans="4:10" x14ac:dyDescent="0.25">
      <c r="D79">
        <v>301</v>
      </c>
      <c r="E79">
        <v>-31.016999999999999</v>
      </c>
    </row>
    <row r="80" spans="4:10" x14ac:dyDescent="0.25">
      <c r="D80">
        <v>241</v>
      </c>
      <c r="E80">
        <v>-32.098999999999997</v>
      </c>
    </row>
    <row r="81" spans="4:5" x14ac:dyDescent="0.25">
      <c r="D81">
        <v>375</v>
      </c>
      <c r="E81">
        <v>-31.166</v>
      </c>
    </row>
    <row r="82" spans="4:5" x14ac:dyDescent="0.25">
      <c r="D82">
        <v>190</v>
      </c>
      <c r="E82">
        <v>-30.856000000000002</v>
      </c>
    </row>
    <row r="83" spans="4:5" x14ac:dyDescent="0.25">
      <c r="D83">
        <v>202</v>
      </c>
      <c r="E83">
        <v>-31.53</v>
      </c>
    </row>
    <row r="84" spans="4:5" x14ac:dyDescent="0.25">
      <c r="D84">
        <v>215</v>
      </c>
      <c r="E84">
        <v>-30.696000000000002</v>
      </c>
    </row>
    <row r="85" spans="4:5" x14ac:dyDescent="0.25">
      <c r="D85">
        <v>445</v>
      </c>
      <c r="E85">
        <v>-32.085999999999999</v>
      </c>
    </row>
    <row r="86" spans="4:5" x14ac:dyDescent="0.25">
      <c r="D86">
        <v>540</v>
      </c>
      <c r="E86">
        <v>-31.300999999999998</v>
      </c>
    </row>
    <row r="87" spans="4:5" x14ac:dyDescent="0.25">
      <c r="D87">
        <v>626</v>
      </c>
      <c r="E87">
        <v>-31.408000000000001</v>
      </c>
    </row>
    <row r="88" spans="4:5" x14ac:dyDescent="0.25">
      <c r="D88">
        <v>594</v>
      </c>
      <c r="E88">
        <v>-31.936</v>
      </c>
    </row>
    <row r="89" spans="4:5" x14ac:dyDescent="0.25">
      <c r="D89">
        <v>506</v>
      </c>
      <c r="E89">
        <v>-31.513999999999999</v>
      </c>
    </row>
    <row r="90" spans="4:5" x14ac:dyDescent="0.25">
      <c r="D90">
        <v>729</v>
      </c>
      <c r="E90">
        <v>-31.123999999999999</v>
      </c>
    </row>
    <row r="91" spans="4:5" x14ac:dyDescent="0.25">
      <c r="D91">
        <v>423</v>
      </c>
      <c r="E91">
        <v>-30.372</v>
      </c>
    </row>
    <row r="92" spans="4:5" x14ac:dyDescent="0.25">
      <c r="D92">
        <v>268</v>
      </c>
      <c r="E92">
        <v>-30.689</v>
      </c>
    </row>
    <row r="93" spans="4:5" x14ac:dyDescent="0.25">
      <c r="D93">
        <v>448</v>
      </c>
      <c r="E93">
        <v>-30.436</v>
      </c>
    </row>
    <row r="94" spans="4:5" x14ac:dyDescent="0.25">
      <c r="D94">
        <v>119</v>
      </c>
      <c r="E94">
        <v>-30.51</v>
      </c>
    </row>
    <row r="95" spans="4:5" x14ac:dyDescent="0.25">
      <c r="D95">
        <v>147</v>
      </c>
      <c r="E95">
        <v>-30.379000000000001</v>
      </c>
    </row>
    <row r="96" spans="4:5" x14ac:dyDescent="0.25">
      <c r="D96">
        <v>119</v>
      </c>
      <c r="E96">
        <v>-30.591999999999999</v>
      </c>
    </row>
    <row r="97" spans="4:5" x14ac:dyDescent="0.25">
      <c r="D97">
        <v>119</v>
      </c>
      <c r="E97">
        <v>-30.448</v>
      </c>
    </row>
    <row r="98" spans="4:5" x14ac:dyDescent="0.25">
      <c r="D98">
        <v>361</v>
      </c>
      <c r="E98">
        <v>-30.568999999999999</v>
      </c>
    </row>
    <row r="99" spans="4:5" x14ac:dyDescent="0.25">
      <c r="D99">
        <v>722</v>
      </c>
      <c r="E99">
        <v>-30.911000000000001</v>
      </c>
    </row>
    <row r="100" spans="4:5" x14ac:dyDescent="0.25">
      <c r="D100">
        <v>850</v>
      </c>
      <c r="E100">
        <v>-31.251000000000001</v>
      </c>
    </row>
    <row r="101" spans="4:5" x14ac:dyDescent="0.25">
      <c r="D101">
        <v>891</v>
      </c>
      <c r="E101">
        <v>-31.186</v>
      </c>
    </row>
    <row r="102" spans="4:5" x14ac:dyDescent="0.25">
      <c r="D102">
        <v>326</v>
      </c>
      <c r="E102">
        <v>-30.709</v>
      </c>
    </row>
    <row r="103" spans="4:5" x14ac:dyDescent="0.25">
      <c r="D103">
        <v>280</v>
      </c>
      <c r="E103">
        <v>-29.983000000000001</v>
      </c>
    </row>
    <row r="104" spans="4:5" x14ac:dyDescent="0.25">
      <c r="D104">
        <v>683</v>
      </c>
      <c r="E104">
        <v>-30.45</v>
      </c>
    </row>
    <row r="105" spans="4:5" x14ac:dyDescent="0.25">
      <c r="D105">
        <v>370</v>
      </c>
      <c r="E105">
        <v>-30.263000000000002</v>
      </c>
    </row>
    <row r="106" spans="4:5" x14ac:dyDescent="0.25">
      <c r="D106">
        <v>380</v>
      </c>
      <c r="E106">
        <v>-30.053999999999998</v>
      </c>
    </row>
    <row r="107" spans="4:5" x14ac:dyDescent="0.25">
      <c r="D107">
        <v>449</v>
      </c>
      <c r="E107">
        <v>-30.079000000000001</v>
      </c>
    </row>
    <row r="108" spans="4:5" x14ac:dyDescent="0.25">
      <c r="D108">
        <v>994</v>
      </c>
      <c r="E108">
        <v>-31.202000000000002</v>
      </c>
    </row>
    <row r="109" spans="4:5" x14ac:dyDescent="0.25">
      <c r="D109">
        <v>1042</v>
      </c>
      <c r="E109">
        <v>-30.518999999999998</v>
      </c>
    </row>
    <row r="110" spans="4:5" x14ac:dyDescent="0.25">
      <c r="D110">
        <v>1240</v>
      </c>
      <c r="E110">
        <v>-31.231999999999999</v>
      </c>
    </row>
    <row r="111" spans="4:5" x14ac:dyDescent="0.25">
      <c r="D111">
        <v>988</v>
      </c>
      <c r="E111">
        <v>-31.219000000000001</v>
      </c>
    </row>
    <row r="112" spans="4:5" x14ac:dyDescent="0.25">
      <c r="D112">
        <v>954</v>
      </c>
      <c r="E112">
        <v>-31.49</v>
      </c>
    </row>
    <row r="113" spans="4:11" x14ac:dyDescent="0.25">
      <c r="D113">
        <v>770</v>
      </c>
      <c r="E113">
        <v>-30.885999999999999</v>
      </c>
    </row>
    <row r="114" spans="4:11" x14ac:dyDescent="0.25">
      <c r="D114">
        <v>982</v>
      </c>
      <c r="E114">
        <v>-31.878</v>
      </c>
    </row>
    <row r="115" spans="4:11" x14ac:dyDescent="0.25">
      <c r="D115">
        <v>1274</v>
      </c>
      <c r="E115">
        <v>-31.48</v>
      </c>
    </row>
    <row r="116" spans="4:11" x14ac:dyDescent="0.25">
      <c r="D116">
        <v>1217</v>
      </c>
      <c r="E116">
        <v>-31.084</v>
      </c>
    </row>
    <row r="117" spans="4:11" x14ac:dyDescent="0.25">
      <c r="D117">
        <v>1283</v>
      </c>
      <c r="E117">
        <v>-31.370999999999999</v>
      </c>
    </row>
    <row r="118" spans="4:11" x14ac:dyDescent="0.25">
      <c r="D118">
        <v>212</v>
      </c>
      <c r="E118">
        <v>-30.806999999999999</v>
      </c>
    </row>
    <row r="119" spans="4:11" x14ac:dyDescent="0.25">
      <c r="D119">
        <v>604</v>
      </c>
      <c r="E119">
        <v>-31.065000000000001</v>
      </c>
      <c r="I119" t="s">
        <v>3</v>
      </c>
    </row>
    <row r="120" spans="4:11" x14ac:dyDescent="0.25">
      <c r="D120">
        <v>580</v>
      </c>
      <c r="E120">
        <v>-30.741</v>
      </c>
      <c r="H120">
        <v>0</v>
      </c>
      <c r="I120">
        <v>-30.913492366503768</v>
      </c>
      <c r="J120">
        <v>-31.413492366503768</v>
      </c>
      <c r="K120">
        <v>-30.413492366503768</v>
      </c>
    </row>
    <row r="121" spans="4:11" x14ac:dyDescent="0.25">
      <c r="D121">
        <v>515</v>
      </c>
      <c r="E121">
        <v>-31.385999999999999</v>
      </c>
      <c r="H121">
        <v>2500</v>
      </c>
      <c r="I121">
        <v>-30.913492366503768</v>
      </c>
      <c r="J121">
        <v>-31.413492366503768</v>
      </c>
      <c r="K121">
        <v>-30.413492366503768</v>
      </c>
    </row>
    <row r="122" spans="4:11" x14ac:dyDescent="0.25">
      <c r="D122">
        <v>1002</v>
      </c>
      <c r="E122">
        <v>-31.234999999999999</v>
      </c>
    </row>
    <row r="123" spans="4:11" x14ac:dyDescent="0.25">
      <c r="D123">
        <v>1210</v>
      </c>
      <c r="E123">
        <v>-31.486000000000001</v>
      </c>
    </row>
    <row r="124" spans="4:11" x14ac:dyDescent="0.25">
      <c r="D124">
        <v>1256</v>
      </c>
      <c r="E124">
        <v>-31.405000000000001</v>
      </c>
    </row>
    <row r="125" spans="4:11" x14ac:dyDescent="0.25">
      <c r="D125">
        <v>430</v>
      </c>
      <c r="E125">
        <v>-31.332000000000001</v>
      </c>
    </row>
    <row r="126" spans="4:11" x14ac:dyDescent="0.25">
      <c r="D126">
        <v>511</v>
      </c>
      <c r="E126">
        <v>-30.957999999999998</v>
      </c>
    </row>
    <row r="127" spans="4:11" x14ac:dyDescent="0.25">
      <c r="D127">
        <v>1166</v>
      </c>
      <c r="E127">
        <v>-30.87</v>
      </c>
    </row>
    <row r="128" spans="4:11" x14ac:dyDescent="0.25">
      <c r="D128">
        <v>1173</v>
      </c>
      <c r="E128">
        <v>-31.265000000000001</v>
      </c>
    </row>
    <row r="129" spans="4:5" x14ac:dyDescent="0.25">
      <c r="D129">
        <v>1072</v>
      </c>
      <c r="E129">
        <v>-31.379000000000001</v>
      </c>
    </row>
    <row r="130" spans="4:5" x14ac:dyDescent="0.25">
      <c r="D130">
        <v>1115</v>
      </c>
      <c r="E130">
        <v>-31.366</v>
      </c>
    </row>
    <row r="131" spans="4:5" x14ac:dyDescent="0.25">
      <c r="D131">
        <v>1193</v>
      </c>
      <c r="E131">
        <v>-31.521999999999998</v>
      </c>
    </row>
    <row r="132" spans="4:5" x14ac:dyDescent="0.25">
      <c r="D132">
        <v>567</v>
      </c>
      <c r="E132">
        <v>-31.282</v>
      </c>
    </row>
    <row r="133" spans="4:5" x14ac:dyDescent="0.25">
      <c r="D133">
        <v>1040</v>
      </c>
      <c r="E133">
        <v>-31.864000000000001</v>
      </c>
    </row>
    <row r="134" spans="4:5" x14ac:dyDescent="0.25">
      <c r="D134">
        <v>1056</v>
      </c>
      <c r="E134">
        <v>-31.529</v>
      </c>
    </row>
    <row r="135" spans="4:5" x14ac:dyDescent="0.25">
      <c r="D135">
        <v>1117</v>
      </c>
      <c r="E135">
        <v>-31.393000000000001</v>
      </c>
    </row>
    <row r="136" spans="4:5" x14ac:dyDescent="0.25">
      <c r="D136">
        <v>1115</v>
      </c>
      <c r="E136">
        <v>-31.512</v>
      </c>
    </row>
    <row r="137" spans="4:5" x14ac:dyDescent="0.25">
      <c r="D137">
        <v>1012</v>
      </c>
      <c r="E137">
        <v>-31.425000000000001</v>
      </c>
    </row>
    <row r="138" spans="4:5" x14ac:dyDescent="0.25">
      <c r="D138">
        <v>1164</v>
      </c>
      <c r="E138">
        <v>-31.47</v>
      </c>
    </row>
    <row r="139" spans="4:5" x14ac:dyDescent="0.25">
      <c r="D139">
        <v>1093</v>
      </c>
      <c r="E139">
        <v>-31.474</v>
      </c>
    </row>
    <row r="140" spans="4:5" x14ac:dyDescent="0.25">
      <c r="D140">
        <v>1056</v>
      </c>
      <c r="E140">
        <v>-30.908000000000001</v>
      </c>
    </row>
    <row r="141" spans="4:5" x14ac:dyDescent="0.25">
      <c r="D141">
        <v>1115</v>
      </c>
      <c r="E141">
        <v>-31.42</v>
      </c>
    </row>
    <row r="142" spans="4:5" x14ac:dyDescent="0.25">
      <c r="D142">
        <v>683</v>
      </c>
      <c r="E142">
        <v>-31.106999999999999</v>
      </c>
    </row>
    <row r="143" spans="4:5" x14ac:dyDescent="0.25">
      <c r="D143">
        <v>1196</v>
      </c>
      <c r="E143">
        <v>-31.931000000000001</v>
      </c>
    </row>
    <row r="144" spans="4:5" x14ac:dyDescent="0.25">
      <c r="D144">
        <v>1204</v>
      </c>
      <c r="E144">
        <v>-31.704999999999998</v>
      </c>
    </row>
    <row r="145" spans="4:5" x14ac:dyDescent="0.25">
      <c r="D145">
        <v>1241</v>
      </c>
      <c r="E145">
        <v>-31.489000000000001</v>
      </c>
    </row>
    <row r="146" spans="4:5" x14ac:dyDescent="0.25">
      <c r="D146">
        <v>872</v>
      </c>
      <c r="E146">
        <v>-31.015000000000001</v>
      </c>
    </row>
    <row r="147" spans="4:5" x14ac:dyDescent="0.25">
      <c r="D147">
        <v>1115</v>
      </c>
      <c r="E147">
        <v>-30.78</v>
      </c>
    </row>
    <row r="150" spans="4:5" x14ac:dyDescent="0.25">
      <c r="D150" t="s">
        <v>41</v>
      </c>
      <c r="E150">
        <f>AVERAGE(E77:E147)</f>
        <v>-31.117704225352114</v>
      </c>
    </row>
    <row r="151" spans="4:5" x14ac:dyDescent="0.25">
      <c r="D151" t="s">
        <v>7</v>
      </c>
      <c r="E151">
        <f>STDEVA(E77:E147)</f>
        <v>0.48649799278300326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3"/>
  <sheetViews>
    <sheetView topLeftCell="A4" workbookViewId="0">
      <selection activeCell="E25" sqref="E25"/>
    </sheetView>
  </sheetViews>
  <sheetFormatPr baseColWidth="10" defaultRowHeight="15" x14ac:dyDescent="0.25"/>
  <sheetData>
    <row r="1" spans="2:6" x14ac:dyDescent="0.25">
      <c r="C1" s="3" t="s">
        <v>27</v>
      </c>
    </row>
    <row r="2" spans="2:6" x14ac:dyDescent="0.25">
      <c r="E2" t="s">
        <v>32</v>
      </c>
    </row>
    <row r="5" spans="2:6" x14ac:dyDescent="0.25">
      <c r="C5" t="s">
        <v>29</v>
      </c>
      <c r="E5" t="s">
        <v>31</v>
      </c>
    </row>
    <row r="7" spans="2:6" x14ac:dyDescent="0.25">
      <c r="B7" t="s">
        <v>2</v>
      </c>
      <c r="C7" t="s">
        <v>28</v>
      </c>
      <c r="E7" t="s">
        <v>30</v>
      </c>
    </row>
    <row r="9" spans="2:6" x14ac:dyDescent="0.25">
      <c r="C9" s="3" t="s">
        <v>33</v>
      </c>
    </row>
    <row r="10" spans="2:6" x14ac:dyDescent="0.25">
      <c r="D10" s="1" t="s">
        <v>37</v>
      </c>
    </row>
    <row r="11" spans="2:6" x14ac:dyDescent="0.25">
      <c r="F11" t="s">
        <v>38</v>
      </c>
    </row>
    <row r="12" spans="2:6" x14ac:dyDescent="0.25">
      <c r="C12" t="s">
        <v>35</v>
      </c>
      <c r="F12" t="s">
        <v>14</v>
      </c>
    </row>
    <row r="13" spans="2:6" x14ac:dyDescent="0.25">
      <c r="B13" t="s">
        <v>34</v>
      </c>
      <c r="C13" t="s">
        <v>36</v>
      </c>
      <c r="F13" t="s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masbou</dc:creator>
  <cp:lastModifiedBy>pablo alvarez</cp:lastModifiedBy>
  <dcterms:created xsi:type="dcterms:W3CDTF">2017-12-06T09:12:26Z</dcterms:created>
  <dcterms:modified xsi:type="dcterms:W3CDTF">2017-12-11T17:11:37Z</dcterms:modified>
</cp:coreProperties>
</file>