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7cbe086c9806b/Desktop/ADNLean/1. Cursos/Curso 3. Indicadores de Gestión/Recursos act/"/>
    </mc:Choice>
  </mc:AlternateContent>
  <xr:revisionPtr revIDLastSave="7" documentId="6_{97726F43-C671-41D2-8706-85EEB872F854}" xr6:coauthVersionLast="47" xr6:coauthVersionMax="47" xr10:uidLastSave="{A8DDDD8D-620A-48F7-B4EC-D8E802287290}"/>
  <bookViews>
    <workbookView xWindow="-120" yWindow="-120" windowWidth="20730" windowHeight="11040" tabRatio="629" activeTab="13" xr2:uid="{2EA466FE-B15D-485C-8730-C0932A1C182E}"/>
  </bookViews>
  <sheets>
    <sheet name="Inicio" sheetId="21" r:id="rId1"/>
    <sheet name="01" sheetId="24" r:id="rId2"/>
    <sheet name="02" sheetId="25" r:id="rId3"/>
    <sheet name="03" sheetId="23" r:id="rId4"/>
    <sheet name="S" sheetId="2" r:id="rId5"/>
    <sheet name="M" sheetId="15" r:id="rId6"/>
    <sheet name="A" sheetId="16" r:id="rId7"/>
    <sheet name="R" sheetId="18" r:id="rId8"/>
    <sheet name="T" sheetId="19" r:id="rId9"/>
    <sheet name="Dashboard" sheetId="5" r:id="rId10"/>
    <sheet name="Preguntas" sheetId="3" state="hidden" r:id="rId11"/>
    <sheet name="Velocímetro" sheetId="1" state="hidden" r:id="rId12"/>
    <sheet name="Políticas Lean" sheetId="6" r:id="rId13"/>
    <sheet name="ADN Lean" sheetId="7" r:id="rId14"/>
    <sheet name="Tabla SMART (2)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6" hidden="1">A!$A$3:$K$20</definedName>
    <definedName name="_xlnm._FilterDatabase" localSheetId="5" hidden="1">M!$A$3:$U$78</definedName>
    <definedName name="_xlnm._FilterDatabase" localSheetId="7" hidden="1">'R'!$A$3:$F$50</definedName>
    <definedName name="_xlnm._FilterDatabase" localSheetId="4" hidden="1">S!$A$3:$F$23</definedName>
    <definedName name="_xlnm._FilterDatabase" localSheetId="8" hidden="1">T!$A$3:$I$19</definedName>
    <definedName name="_xlnm._FilterDatabase" localSheetId="14" hidden="1">'Tabla SMART (2)'!$B$4:$AN$463</definedName>
    <definedName name="DIARIO">[1]!Tabla3[DETALLE]</definedName>
    <definedName name="PDC">[1]!Tabla2[#All]</definedName>
    <definedName name="Type">'[2]Maintenance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9" l="1"/>
  <c r="H6" i="15"/>
  <c r="C4" i="15"/>
  <c r="I6" i="15"/>
  <c r="I14" i="19"/>
  <c r="M7" i="16"/>
  <c r="M8" i="16"/>
  <c r="M9" i="16"/>
  <c r="M10" i="16"/>
  <c r="M12" i="16"/>
  <c r="M13" i="16"/>
  <c r="M14" i="16"/>
  <c r="M15" i="16"/>
  <c r="M18" i="16"/>
  <c r="M19" i="16"/>
  <c r="M20" i="16"/>
  <c r="M21" i="16"/>
  <c r="M22" i="16"/>
  <c r="M23" i="16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74" i="15"/>
  <c r="B74" i="15"/>
  <c r="C74" i="15"/>
  <c r="A71" i="15"/>
  <c r="B71" i="15"/>
  <c r="C71" i="15"/>
  <c r="A72" i="15"/>
  <c r="B72" i="15"/>
  <c r="C72" i="15"/>
  <c r="A73" i="15"/>
  <c r="B73" i="15"/>
  <c r="C73" i="15"/>
  <c r="B4" i="15" l="1"/>
  <c r="B55" i="15" s="1"/>
  <c r="B5" i="15"/>
  <c r="B56" i="15" s="1"/>
  <c r="B6" i="15"/>
  <c r="B57" i="15" s="1"/>
  <c r="B7" i="15"/>
  <c r="B58" i="15" s="1"/>
  <c r="B8" i="15"/>
  <c r="B59" i="15" s="1"/>
  <c r="B9" i="15"/>
  <c r="B60" i="15" s="1"/>
  <c r="B10" i="15"/>
  <c r="B61" i="15" s="1"/>
  <c r="B11" i="15"/>
  <c r="B62" i="15" s="1"/>
  <c r="B12" i="15"/>
  <c r="B63" i="15" s="1"/>
  <c r="B13" i="15"/>
  <c r="B64" i="15" s="1"/>
  <c r="B14" i="15"/>
  <c r="B65" i="15" s="1"/>
  <c r="B15" i="15"/>
  <c r="B66" i="15" s="1"/>
  <c r="B16" i="15"/>
  <c r="B67" i="15" s="1"/>
  <c r="B17" i="15"/>
  <c r="B68" i="15" s="1"/>
  <c r="B18" i="15"/>
  <c r="B69" i="15" s="1"/>
  <c r="B19" i="15"/>
  <c r="B70" i="15" s="1"/>
  <c r="I11" i="15"/>
  <c r="H11" i="15" s="1"/>
  <c r="C11" i="16" s="1"/>
  <c r="G19" i="19"/>
  <c r="I19" i="19" s="1"/>
  <c r="I17" i="19"/>
  <c r="G14" i="19"/>
  <c r="G11" i="19"/>
  <c r="G9" i="19"/>
  <c r="G8" i="19"/>
  <c r="G7" i="19"/>
  <c r="G10" i="19"/>
  <c r="G15" i="19"/>
  <c r="G16" i="19"/>
  <c r="G18" i="19"/>
  <c r="I18" i="19" s="1"/>
  <c r="B4" i="19"/>
  <c r="A66" i="15"/>
  <c r="A67" i="15"/>
  <c r="A68" i="15"/>
  <c r="A69" i="15"/>
  <c r="A70" i="15"/>
  <c r="C5" i="16"/>
  <c r="C18" i="16"/>
  <c r="C19" i="16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C4" i="19"/>
  <c r="H17" i="15"/>
  <c r="C17" i="16" s="1"/>
  <c r="I16" i="15"/>
  <c r="H16" i="15" s="1"/>
  <c r="C16" i="16" s="1"/>
  <c r="C4" i="16"/>
  <c r="I15" i="15"/>
  <c r="H15" i="15" s="1"/>
  <c r="C15" i="16" s="1"/>
  <c r="H14" i="15"/>
  <c r="C14" i="16" s="1"/>
  <c r="I13" i="15"/>
  <c r="H13" i="15" s="1"/>
  <c r="C13" i="16" s="1"/>
  <c r="H12" i="15"/>
  <c r="C12" i="16" s="1"/>
  <c r="H9" i="15"/>
  <c r="C9" i="16" s="1"/>
  <c r="I8" i="15"/>
  <c r="I10" i="15"/>
  <c r="H10" i="15" s="1"/>
  <c r="C10" i="16" s="1"/>
  <c r="C13" i="15"/>
  <c r="C14" i="15"/>
  <c r="C55" i="15" l="1"/>
  <c r="H8" i="15"/>
  <c r="C8" i="16" s="1"/>
  <c r="A56" i="15"/>
  <c r="A57" i="15"/>
  <c r="A58" i="15"/>
  <c r="A59" i="15"/>
  <c r="A60" i="15"/>
  <c r="A61" i="15"/>
  <c r="A62" i="15"/>
  <c r="A63" i="15"/>
  <c r="A64" i="15"/>
  <c r="A65" i="15"/>
  <c r="A55" i="15"/>
  <c r="B5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C4" i="18"/>
  <c r="D4" i="18"/>
  <c r="B4" i="18"/>
  <c r="B5" i="16"/>
  <c r="M5" i="16" s="1"/>
  <c r="B6" i="16"/>
  <c r="M6" i="16" s="1"/>
  <c r="B7" i="16"/>
  <c r="B8" i="16"/>
  <c r="B9" i="16"/>
  <c r="B10" i="16"/>
  <c r="B11" i="16"/>
  <c r="M11" i="16" s="1"/>
  <c r="B12" i="16"/>
  <c r="B13" i="16"/>
  <c r="B14" i="16"/>
  <c r="B15" i="16"/>
  <c r="B16" i="16"/>
  <c r="M16" i="16" s="1"/>
  <c r="B17" i="16"/>
  <c r="M17" i="16" s="1"/>
  <c r="B18" i="16"/>
  <c r="B19" i="16"/>
  <c r="C9" i="15"/>
  <c r="C60" i="15" s="1"/>
  <c r="C10" i="15"/>
  <c r="C61" i="15" s="1"/>
  <c r="C11" i="15"/>
  <c r="C62" i="15" s="1"/>
  <c r="C12" i="15"/>
  <c r="C63" i="15" s="1"/>
  <c r="C64" i="15"/>
  <c r="C65" i="15"/>
  <c r="C15" i="15"/>
  <c r="C66" i="15" s="1"/>
  <c r="C16" i="15"/>
  <c r="C67" i="15" s="1"/>
  <c r="C17" i="15"/>
  <c r="C68" i="15" s="1"/>
  <c r="C18" i="15"/>
  <c r="C69" i="15" s="1"/>
  <c r="C19" i="15"/>
  <c r="C70" i="15" s="1"/>
  <c r="C5" i="15"/>
  <c r="C56" i="15" s="1"/>
  <c r="C6" i="15"/>
  <c r="C57" i="15" s="1"/>
  <c r="C7" i="15"/>
  <c r="C58" i="15" s="1"/>
  <c r="C8" i="15"/>
  <c r="C59" i="15" s="1"/>
  <c r="B4" i="16"/>
  <c r="M4" i="16" s="1"/>
  <c r="B3" i="16"/>
  <c r="F55" i="15" l="1"/>
  <c r="H55" i="15"/>
  <c r="G55" i="15"/>
  <c r="S64" i="15"/>
  <c r="T64" i="15"/>
  <c r="U64" i="15"/>
  <c r="R64" i="15"/>
  <c r="H64" i="15"/>
  <c r="G64" i="15"/>
  <c r="F64" i="15"/>
  <c r="G62" i="15"/>
  <c r="H62" i="15"/>
  <c r="F62" i="15"/>
  <c r="F69" i="15"/>
  <c r="G69" i="15"/>
  <c r="H69" i="15"/>
  <c r="H61" i="15"/>
  <c r="G61" i="15"/>
  <c r="F61" i="15"/>
  <c r="F57" i="15"/>
  <c r="G57" i="15"/>
  <c r="H57" i="15"/>
  <c r="H68" i="15"/>
  <c r="F68" i="15"/>
  <c r="G68" i="15"/>
  <c r="F60" i="15"/>
  <c r="G60" i="15"/>
  <c r="H60" i="15"/>
  <c r="F67" i="15"/>
  <c r="G67" i="15"/>
  <c r="H67" i="15"/>
  <c r="G56" i="15"/>
  <c r="H56" i="15"/>
  <c r="F56" i="15"/>
  <c r="F63" i="15"/>
  <c r="H63" i="15"/>
  <c r="G63" i="15"/>
  <c r="F70" i="15"/>
  <c r="G70" i="15"/>
  <c r="H70" i="15"/>
  <c r="G59" i="15"/>
  <c r="H59" i="15"/>
  <c r="T59" i="15" s="1"/>
  <c r="F59" i="15"/>
  <c r="M66" i="15"/>
  <c r="U66" i="15"/>
  <c r="N66" i="15"/>
  <c r="J66" i="15"/>
  <c r="O66" i="15"/>
  <c r="H66" i="15"/>
  <c r="P66" i="15"/>
  <c r="G66" i="15"/>
  <c r="Q66" i="15"/>
  <c r="F66" i="15"/>
  <c r="R66" i="15"/>
  <c r="K66" i="15"/>
  <c r="S66" i="15"/>
  <c r="L66" i="15"/>
  <c r="T66" i="15"/>
  <c r="G58" i="15"/>
  <c r="H58" i="15"/>
  <c r="F58" i="15"/>
  <c r="H65" i="15"/>
  <c r="G65" i="15"/>
  <c r="F65" i="15"/>
  <c r="U7" i="15"/>
  <c r="T7" i="15"/>
  <c r="S7" i="15"/>
  <c r="R7" i="15"/>
  <c r="Q7" i="15"/>
  <c r="P7" i="15"/>
  <c r="O7" i="15"/>
  <c r="N7" i="15"/>
  <c r="M7" i="15"/>
  <c r="L7" i="15"/>
  <c r="K7" i="15"/>
  <c r="G7" i="15"/>
  <c r="F26" i="9"/>
  <c r="F25" i="9"/>
  <c r="G24" i="9"/>
  <c r="F24" i="9"/>
  <c r="W15" i="9"/>
  <c r="V15" i="9"/>
  <c r="U15" i="9"/>
  <c r="T15" i="9"/>
  <c r="S15" i="9"/>
  <c r="R15" i="9"/>
  <c r="Q15" i="9"/>
  <c r="P15" i="9"/>
  <c r="O15" i="9"/>
  <c r="N15" i="9"/>
  <c r="M15" i="9"/>
  <c r="L15" i="9"/>
  <c r="N14" i="9"/>
  <c r="O14" i="9" s="1"/>
  <c r="P14" i="9" s="1"/>
  <c r="Q14" i="9" s="1"/>
  <c r="R14" i="9" s="1"/>
  <c r="S14" i="9" s="1"/>
  <c r="T14" i="9" s="1"/>
  <c r="U14" i="9" s="1"/>
  <c r="V14" i="9" s="1"/>
  <c r="W14" i="9" s="1"/>
  <c r="M14" i="9"/>
  <c r="L14" i="9"/>
  <c r="M13" i="9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W6" i="9"/>
  <c r="V6" i="9"/>
  <c r="U6" i="9"/>
  <c r="T6" i="9"/>
  <c r="S6" i="9"/>
  <c r="R6" i="9"/>
  <c r="Q6" i="9"/>
  <c r="P6" i="9"/>
  <c r="O6" i="9"/>
  <c r="N6" i="9"/>
  <c r="M6" i="9"/>
  <c r="K6" i="9"/>
  <c r="I6" i="9"/>
  <c r="K5" i="9"/>
  <c r="J5" i="9"/>
  <c r="J6" i="9" s="1"/>
  <c r="Q59" i="15" l="1"/>
  <c r="J59" i="15"/>
  <c r="L59" i="15"/>
  <c r="U59" i="15"/>
  <c r="P59" i="15"/>
  <c r="K59" i="15"/>
  <c r="R59" i="15"/>
  <c r="S59" i="15"/>
  <c r="N59" i="15"/>
  <c r="O59" i="15"/>
  <c r="M59" i="15"/>
  <c r="H7" i="15"/>
  <c r="C7" i="16" s="1"/>
  <c r="C6" i="16"/>
  <c r="I7" i="15"/>
  <c r="C17" i="1"/>
  <c r="D21" i="1" s="1"/>
  <c r="C21" i="1" l="1"/>
  <c r="K57" i="15" l="1"/>
  <c r="S57" i="15"/>
  <c r="J57" i="15"/>
  <c r="T57" i="15"/>
  <c r="P57" i="15"/>
  <c r="R57" i="15"/>
  <c r="L57" i="15"/>
  <c r="O57" i="15"/>
  <c r="Q57" i="15"/>
  <c r="M57" i="15"/>
  <c r="U57" i="15"/>
  <c r="N5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ADN Lean</author>
  </authors>
  <commentList>
    <comment ref="E14" authorId="0" shapeId="0" xr:uid="{AB7794C1-F7F9-440C-B229-505294CFE559}">
      <text>
        <r>
          <rPr>
            <b/>
            <sz val="9"/>
            <color indexed="81"/>
            <rFont val="Tahoma"/>
            <family val="2"/>
          </rPr>
          <t>ADN Lean: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Costo de los bienes vendidos: </t>
        </r>
        <r>
          <rPr>
            <sz val="9"/>
            <color indexed="81"/>
            <rFont val="Tahoma"/>
            <family val="2"/>
          </rPr>
          <t xml:space="preserve">Es el dinero transferido por cada bien mueble y/o inmueble vendido
</t>
        </r>
        <r>
          <rPr>
            <b/>
            <sz val="9"/>
            <color indexed="81"/>
            <rFont val="Tahoma"/>
            <family val="2"/>
          </rPr>
          <t>Stock:</t>
        </r>
        <r>
          <rPr>
            <sz val="9"/>
            <color indexed="81"/>
            <rFont val="Tahoma"/>
            <family val="2"/>
          </rPr>
          <t xml:space="preserve"> Es el conjunto de productos que una marca tiene almacenados y listos para su venta y/o distribución</t>
        </r>
      </text>
    </comment>
    <comment ref="E15" authorId="0" shapeId="0" xr:uid="{2BEDBC9E-111B-48C0-9B42-25825CAF3FF1}">
      <text>
        <r>
          <rPr>
            <b/>
            <sz val="9"/>
            <color indexed="81"/>
            <rFont val="Tahoma"/>
            <family val="2"/>
          </rPr>
          <t>ADN Lean: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Pedidos perfectos.</t>
        </r>
        <r>
          <rPr>
            <sz val="9"/>
            <color indexed="81"/>
            <rFont val="Tahoma"/>
            <family val="2"/>
          </rPr>
          <t xml:space="preserve"> Son los pedidos que se entregan completos, a tiempo, en calidad optima, estan bien facturado y documentariamente correcto</t>
        </r>
      </text>
    </comment>
    <comment ref="E17" authorId="0" shapeId="0" xr:uid="{254AD52C-7894-4CC7-B79E-9321EB30EF5D}">
      <text>
        <r>
          <rPr>
            <b/>
            <sz val="9"/>
            <color indexed="81"/>
            <rFont val="Tahoma"/>
            <family val="2"/>
          </rPr>
          <t>ADN Lean:</t>
        </r>
        <r>
          <rPr>
            <sz val="9"/>
            <color indexed="81"/>
            <rFont val="Tahoma"/>
            <family val="2"/>
          </rPr>
          <t xml:space="preserve">
Supongamos que una empresa tiene 120 empleados y su encuesta más reciente muestra 24 promotores (20%), 62 pasivos (52%) y 34 detractores (28%).
Los pasivos deben ignorarse al momento del cálculo final.
Sería entonces un 20% (promotores) menos un 28% (detractores) el resultado sería -8.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ADN Lean</author>
  </authors>
  <commentList>
    <comment ref="F3" authorId="0" shapeId="0" xr:uid="{C133C1EE-DCFB-4F86-BEE5-1CDD77A14C18}">
      <text>
        <r>
          <rPr>
            <b/>
            <sz val="11"/>
            <color indexed="81"/>
            <rFont val="Tahoma"/>
            <family val="2"/>
          </rPr>
          <t>ADN Lean:</t>
        </r>
        <r>
          <rPr>
            <sz val="11"/>
            <color indexed="81"/>
            <rFont val="Tahoma"/>
            <family val="2"/>
          </rPr>
          <t xml:space="preserve">
Impacto bajo: 1-3
Impacto medio: 4-7
Impacto alto: 8-10</t>
        </r>
      </text>
    </comment>
  </commentList>
</comments>
</file>

<file path=xl/sharedStrings.xml><?xml version="1.0" encoding="utf-8"?>
<sst xmlns="http://schemas.openxmlformats.org/spreadsheetml/2006/main" count="495" uniqueCount="319">
  <si>
    <t>Porcentaje</t>
  </si>
  <si>
    <t>Escala</t>
  </si>
  <si>
    <t>Valor</t>
  </si>
  <si>
    <t>grados</t>
  </si>
  <si>
    <t>X</t>
  </si>
  <si>
    <t>Y</t>
  </si>
  <si>
    <t>Inicial</t>
  </si>
  <si>
    <t>Final</t>
  </si>
  <si>
    <t>S</t>
  </si>
  <si>
    <t>M</t>
  </si>
  <si>
    <t>A</t>
  </si>
  <si>
    <t>R</t>
  </si>
  <si>
    <t>T</t>
  </si>
  <si>
    <t>Específico</t>
  </si>
  <si>
    <t>Medible</t>
  </si>
  <si>
    <t>Alcanzable</t>
  </si>
  <si>
    <t>Temporizable</t>
  </si>
  <si>
    <t>06/12/202X</t>
  </si>
  <si>
    <t>Objetivo</t>
  </si>
  <si>
    <t>Indicador</t>
  </si>
  <si>
    <t>UMD</t>
  </si>
  <si>
    <t>%</t>
  </si>
  <si>
    <t>$</t>
  </si>
  <si>
    <t>Tipo</t>
  </si>
  <si>
    <t>¿Cuáles son los pasos concretos de nuestro plan?</t>
  </si>
  <si>
    <t>¿Quiénes son los participantes necesarios para alcanzar el objetivo?</t>
  </si>
  <si>
    <t>¿Dónde se centrarán nuestros esfuerzos?</t>
  </si>
  <si>
    <t>¿Por qué este objetivo es importante para nuestra estrategia a largo plazo?</t>
  </si>
  <si>
    <t>N°</t>
  </si>
  <si>
    <t>Pregunta</t>
  </si>
  <si>
    <t>¿Qué datos necesitamos?</t>
  </si>
  <si>
    <t>¿Dónde se alojarán los datos y cómo accederemos a ellos?</t>
  </si>
  <si>
    <t>¿Los datos son confiables y verificables?</t>
  </si>
  <si>
    <t>¿Cuáles pueden ser metas intermedias razonables?</t>
  </si>
  <si>
    <t>¿Cuánto es suficiente y cuánto no lo es?</t>
  </si>
  <si>
    <t>¿Cómo sabremos si alcanzamos el objetivo?</t>
  </si>
  <si>
    <t>Índice de satisfacción de clientes</t>
  </si>
  <si>
    <t xml:space="preserve">Objetivo </t>
  </si>
  <si>
    <t>Respuesta 1</t>
  </si>
  <si>
    <t>Respuesta 2</t>
  </si>
  <si>
    <t>Respuesta 3</t>
  </si>
  <si>
    <t>¿Cuáles son los pasos necesarios para alcanzar este objetivo?</t>
  </si>
  <si>
    <t>¿Cuánto control directo tenemos sobre el cumplimiento de este objetivo?</t>
  </si>
  <si>
    <t>¿Este es un objetivo realista, teniendo en cuenta nuestro rendimiento anterior?</t>
  </si>
  <si>
    <t>¿Cuál es el precedente?</t>
  </si>
  <si>
    <t>¿Por qué asumimos que este objetivo es alcanzable?</t>
  </si>
  <si>
    <t>¿Qué factores externos (e internos) podrían impedir que alcancemos este objetivo?</t>
  </si>
  <si>
    <t>¿Por qué nos fijamos este objetivo ahora?</t>
  </si>
  <si>
    <t>¿Por qué no lo hicimos antes?</t>
  </si>
  <si>
    <t>¿Quiénes son las personas indicadas para trabajar en pos de este objetivo?</t>
  </si>
  <si>
    <t>¿Cómo contribuirá este objetivo a una estrategia a largo plazo?</t>
  </si>
  <si>
    <t>¿Cuál es el retorno de la inversión (ROI) que se prevé?</t>
  </si>
  <si>
    <t>¿Qué sucedería si no lográsemos alcanzar este objetivo?</t>
  </si>
  <si>
    <t>Realista</t>
  </si>
  <si>
    <t>¿Este objetivo se puede lograr en el marco de tiempo asignado?</t>
  </si>
  <si>
    <t>¿Cuál es el plazo más largo y más corto posible para alcanzar este objetivo?</t>
  </si>
  <si>
    <t>¿Qué posibles obstáculos o factores temporales podrían demorar el progreso?</t>
  </si>
  <si>
    <t>¿Qué objetivos alcanzaste anteriormente en plazos similares?</t>
  </si>
  <si>
    <t>¿Cuándo y cómo comprobarás el progreso?</t>
  </si>
  <si>
    <t>¿Qué harás si, a mitad de camino, notas que no vas en la dirección correcta?</t>
  </si>
  <si>
    <t>¿Hay momentos en los que el progreso naturalmente pueda ralentizarse o agilizarse?</t>
  </si>
  <si>
    <t>Respuesta 4</t>
  </si>
  <si>
    <t>Respuesta 5</t>
  </si>
  <si>
    <t>Respuesta 6</t>
  </si>
  <si>
    <t>Jefe de Calidad</t>
  </si>
  <si>
    <t>Permitirá la fidelización e incremento de clientes</t>
  </si>
  <si>
    <t>En mejorar la calidad del producto y servicio al cliente</t>
  </si>
  <si>
    <t>Implementar ISO 9001</t>
  </si>
  <si>
    <t>Valoraciones de clientes sobre los productos y servicios entregados</t>
  </si>
  <si>
    <t>En una base de datos de formulario, cuyo acceso será via Drive</t>
  </si>
  <si>
    <t xml:space="preserve">Si, se debe asegurar que el vendedor no sea juez y parte, la encuesta debe ser enviada por </t>
  </si>
  <si>
    <t>Meta razonable: 85%</t>
  </si>
  <si>
    <t>Si el resultado es igual a 90%</t>
  </si>
  <si>
    <t>Área</t>
  </si>
  <si>
    <t>Calidad</t>
  </si>
  <si>
    <t>Ventas</t>
  </si>
  <si>
    <t>Recursos
financieros</t>
  </si>
  <si>
    <t>Recursos
humanos</t>
  </si>
  <si>
    <t>Recursos
tiempo</t>
  </si>
  <si>
    <t>3 meses</t>
  </si>
  <si>
    <t>2 personas</t>
  </si>
  <si>
    <t>$1000</t>
  </si>
  <si>
    <t>Plan de acción</t>
  </si>
  <si>
    <t>Responsable</t>
  </si>
  <si>
    <t>Estatus</t>
  </si>
  <si>
    <t>Ventas (Facturación)</t>
  </si>
  <si>
    <t>Fórmula</t>
  </si>
  <si>
    <t>Frecuencia de medición</t>
  </si>
  <si>
    <t>Anual</t>
  </si>
  <si>
    <t>Mensual</t>
  </si>
  <si>
    <t>Fuente de datos</t>
  </si>
  <si>
    <t>Encuesta de satisfacción</t>
  </si>
  <si>
    <t xml:space="preserve">Reporte de ventas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</si>
  <si>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</si>
  <si>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</si>
  <si>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</si>
  <si>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</si>
  <si>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</si>
  <si>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</si>
  <si>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</si>
  <si>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</si>
  <si>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</si>
  <si>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</si>
  <si>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</si>
  <si>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</si>
  <si>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Medible (¿Cuánto?)</t>
  </si>
  <si>
    <t>Óptimo</t>
  </si>
  <si>
    <t>Tolerable</t>
  </si>
  <si>
    <t>Deficiente</t>
  </si>
  <si>
    <t>&gt;=90%</t>
  </si>
  <si>
    <t>[80%;90%&gt;</t>
  </si>
  <si>
    <t>&lt;80%</t>
  </si>
  <si>
    <t>06/12/202Z</t>
  </si>
  <si>
    <t>30/01/202Y</t>
  </si>
  <si>
    <t>28/02/202Y</t>
  </si>
  <si>
    <t>Mejorar la calidad del producto y servicio al cliente</t>
  </si>
  <si>
    <t>Específico (¿Qué, Cuándo, Donde?)</t>
  </si>
  <si>
    <t>∑(Precio de Venta Unitario(k) * 
     N°productos vendidos(k))(n)</t>
  </si>
  <si>
    <t>En proceso</t>
  </si>
  <si>
    <t>Pendiente</t>
  </si>
  <si>
    <t>suficiente: &gt;= 85%
No suficiente: &lt;85%</t>
  </si>
  <si>
    <t>Control directo al 80% (20% subjetivo por parte del cliente)</t>
  </si>
  <si>
    <t>Si</t>
  </si>
  <si>
    <t>Línea base: 75%</t>
  </si>
  <si>
    <t>Porque la brecha es realista y los planes de acción estratégicos</t>
  </si>
  <si>
    <t>Factor interno: Productos no conformes, reclamos de clientes, incumplimiento de entregas</t>
  </si>
  <si>
    <t>Es un objetivo ya fijado anteriormente</t>
  </si>
  <si>
    <t>Producción, ventas, calidad, logística, pcp</t>
  </si>
  <si>
    <t>incrementar la rentabilidad</t>
  </si>
  <si>
    <t>Riesgo de pérdida de clientes y reducción de rentabilidad</t>
  </si>
  <si>
    <t>Mínimo 6 meses
Máximo 1 año</t>
  </si>
  <si>
    <t>Demora en respuesta de clientes sobre encuesta, planes de acción no ejecutados o en proceso</t>
  </si>
  <si>
    <t>Reducción de índice de reclamos en 1 año, se redujo en 10%</t>
  </si>
  <si>
    <t>Frecuencia de revisión de planes de acción en forma mensual</t>
  </si>
  <si>
    <t>Ajustar los planes de acción y estrategias</t>
  </si>
  <si>
    <t>No</t>
  </si>
  <si>
    <t>Calidad: reducir índice de reclamos
producción: incrementar la eficiencia
logística: mejorar el índice de cumplimiento de entregas</t>
  </si>
  <si>
    <t>Indice de crecimiento de ventas</t>
  </si>
  <si>
    <t>Año 1</t>
  </si>
  <si>
    <t>Año 2</t>
  </si>
  <si>
    <t>Año 3</t>
  </si>
  <si>
    <t>Promedio
mensual</t>
  </si>
  <si>
    <t>Incrementar las ventas a $ 100,000 para el año 3, en la línea de producto smartphone</t>
  </si>
  <si>
    <t>Incrementar las ventas en 15% para el año 3, en la línea de producto smartphone</t>
  </si>
  <si>
    <t>Incrementar el índice de Satisfacción del cliente a 90% en el año 3, en la empresa Delfino</t>
  </si>
  <si>
    <r>
      <rPr>
        <u/>
        <sz val="11"/>
        <color theme="1"/>
        <rFont val="Arial"/>
        <family val="2"/>
      </rPr>
      <t>N° clientes valoración &gt;=4</t>
    </r>
    <r>
      <rPr>
        <sz val="11"/>
        <color theme="1"/>
        <rFont val="Arial"/>
        <family val="2"/>
      </rPr>
      <t xml:space="preserve">
N° clientes encuestados</t>
    </r>
  </si>
  <si>
    <t>Meta</t>
  </si>
  <si>
    <t>Objetivo estratégico (OE) asociado</t>
  </si>
  <si>
    <t>Incrementar la rentabilidad de la compañía</t>
  </si>
  <si>
    <t>Impacto en el OE</t>
  </si>
  <si>
    <t>Aumentar el nivel de posicionamiento en el mercado</t>
  </si>
  <si>
    <t>Fecha de Inicio Plan</t>
  </si>
  <si>
    <t>Fecha de Término Plan</t>
  </si>
  <si>
    <t>Fecha de Inicio Real</t>
  </si>
  <si>
    <t>Fecha de Término Real</t>
  </si>
  <si>
    <r>
      <rPr>
        <u/>
        <sz val="11"/>
        <color theme="1"/>
        <rFont val="Arial"/>
        <family val="2"/>
      </rPr>
      <t>Ventas(n+1)-Ventas(n)</t>
    </r>
    <r>
      <rPr>
        <sz val="11"/>
        <color theme="1"/>
        <rFont val="Arial"/>
        <family val="2"/>
      </rPr>
      <t xml:space="preserve">
Ventas (n)</t>
    </r>
  </si>
  <si>
    <t>Alcanzable (¿Cómo?)</t>
  </si>
  <si>
    <t>Relevante (¿Para qué?)</t>
  </si>
  <si>
    <t>Temporizable (Cuándo?)</t>
  </si>
  <si>
    <t>∑(Precio de Venta Unitario(k) * 
  N°productos vendidos(k))(n)</t>
  </si>
  <si>
    <t>DASHBOARD</t>
  </si>
  <si>
    <t>Proceso</t>
  </si>
  <si>
    <t>Financiero</t>
  </si>
  <si>
    <t>RRHH</t>
  </si>
  <si>
    <t>Marketing</t>
  </si>
  <si>
    <t>Operaciones</t>
  </si>
  <si>
    <t>Tasa de crecimiento de ventas</t>
  </si>
  <si>
    <r>
      <rPr>
        <u/>
        <sz val="11"/>
        <color theme="1"/>
        <rFont val="Arial"/>
        <family val="2"/>
      </rPr>
      <t>Utilidad neta</t>
    </r>
    <r>
      <rPr>
        <sz val="11"/>
        <color theme="1"/>
        <rFont val="Arial"/>
        <family val="2"/>
      </rPr>
      <t xml:space="preserve">
Ventas</t>
    </r>
  </si>
  <si>
    <t>Pasivo Total 
Activo total</t>
  </si>
  <si>
    <t>-</t>
  </si>
  <si>
    <t>horas</t>
  </si>
  <si>
    <t>Indice de quejas y reclamos</t>
  </si>
  <si>
    <r>
      <rPr>
        <u/>
        <sz val="11"/>
        <color theme="1"/>
        <rFont val="Calibri"/>
        <family val="2"/>
        <scheme val="minor"/>
      </rPr>
      <t>N° Pedidos con quejas y reclamos (n)</t>
    </r>
    <r>
      <rPr>
        <sz val="11"/>
        <color theme="1"/>
        <rFont val="Calibri"/>
        <family val="2"/>
        <scheme val="minor"/>
      </rPr>
      <t xml:space="preserve">  * 100%
N° Pedidos totales (n)</t>
    </r>
  </si>
  <si>
    <r>
      <rPr>
        <u/>
        <sz val="11"/>
        <color theme="1"/>
        <rFont val="Arial"/>
        <family val="2"/>
      </rPr>
      <t>N°empleados capacitados y aprobados</t>
    </r>
    <r>
      <rPr>
        <sz val="11"/>
        <color theme="1"/>
        <rFont val="Arial"/>
        <family val="2"/>
      </rPr>
      <t xml:space="preserve">
N° empleados programados</t>
    </r>
  </si>
  <si>
    <t>Estado de resultados</t>
  </si>
  <si>
    <t>Estado de situación financiera</t>
  </si>
  <si>
    <t>Coste por Leads</t>
  </si>
  <si>
    <t>$/lead</t>
  </si>
  <si>
    <t>Coste de Adquisición del Cliente (CAC)</t>
  </si>
  <si>
    <t>$/cliente</t>
  </si>
  <si>
    <r>
      <rPr>
        <u/>
        <sz val="11"/>
        <color theme="1"/>
        <rFont val="Arial"/>
        <family val="2"/>
      </rPr>
      <t>Inversión total por conseguir Lead</t>
    </r>
    <r>
      <rPr>
        <sz val="11"/>
        <color theme="1"/>
        <rFont val="Arial"/>
        <family val="2"/>
      </rPr>
      <t xml:space="preserve">
Total de leads logrados </t>
    </r>
  </si>
  <si>
    <t>Disponibilidad*Rendimiento*Calidad</t>
  </si>
  <si>
    <t>OEE (Eficiencia Global de los Equipos)</t>
  </si>
  <si>
    <t>Tiempo de ciclo operativo</t>
  </si>
  <si>
    <t>Logística</t>
  </si>
  <si>
    <t>Indice de pedidos perfectos</t>
  </si>
  <si>
    <r>
      <rPr>
        <u/>
        <sz val="11"/>
        <color theme="1"/>
        <rFont val="Arial"/>
        <family val="2"/>
      </rPr>
      <t>N°Pedidos entregados perfectos (tiempo, calidad, cantidad)</t>
    </r>
    <r>
      <rPr>
        <sz val="11"/>
        <color theme="1"/>
        <rFont val="Arial"/>
        <family val="2"/>
      </rPr>
      <t xml:space="preserve">
N° Pedidos totales</t>
    </r>
  </si>
  <si>
    <t>TI</t>
  </si>
  <si>
    <t>ROI en proyectos de TI</t>
  </si>
  <si>
    <t>I+D+i</t>
  </si>
  <si>
    <t>Analítica web</t>
  </si>
  <si>
    <t>Semanal</t>
  </si>
  <si>
    <t>encuesta de clima laboral</t>
  </si>
  <si>
    <t>Registro de capacitaciones</t>
  </si>
  <si>
    <t>Registro de quejas y reclamos</t>
  </si>
  <si>
    <t>Registro de parte de producción</t>
  </si>
  <si>
    <t>Informe de inversiones</t>
  </si>
  <si>
    <t>Registro de desarrollo de productos</t>
  </si>
  <si>
    <t>Reducir el tiempo de ciclo del proceso operativo a 32 horas</t>
  </si>
  <si>
    <t>Reducir el índice de quejas y reclamos de clientes a 4%</t>
  </si>
  <si>
    <t>tasa de rotación de inventario</t>
  </si>
  <si>
    <t>$/$</t>
  </si>
  <si>
    <r>
      <rPr>
        <u/>
        <sz val="11"/>
        <color theme="1"/>
        <rFont val="Arial"/>
        <family val="2"/>
      </rPr>
      <t>Costo de los bienes vendidos</t>
    </r>
    <r>
      <rPr>
        <sz val="11"/>
        <color theme="1"/>
        <rFont val="Arial"/>
        <family val="2"/>
      </rPr>
      <t xml:space="preserve">
Stock promedio</t>
    </r>
  </si>
  <si>
    <t>Incrementar el nivel de eficacia de la capacitación al personal a 90%</t>
  </si>
  <si>
    <r>
      <rPr>
        <u/>
        <sz val="11"/>
        <color theme="1"/>
        <rFont val="Arial"/>
        <family val="2"/>
      </rPr>
      <t>(beneficio obtenido - inversión)</t>
    </r>
    <r>
      <rPr>
        <sz val="11"/>
        <color theme="1"/>
        <rFont val="Arial"/>
        <family val="2"/>
      </rPr>
      <t xml:space="preserve">
(inversión)</t>
    </r>
  </si>
  <si>
    <r>
      <rPr>
        <u/>
        <sz val="11"/>
        <color theme="1"/>
        <rFont val="Arial"/>
        <family val="2"/>
      </rPr>
      <t>N° productos desarrollados (n)</t>
    </r>
    <r>
      <rPr>
        <sz val="11"/>
        <color theme="1"/>
        <rFont val="Arial"/>
        <family val="2"/>
      </rPr>
      <t xml:space="preserve">
N° productos actuales (n)</t>
    </r>
  </si>
  <si>
    <t>Media</t>
  </si>
  <si>
    <t xml:space="preserve">Reducir el índice de endeudamiento de la compañía a 0.4 </t>
  </si>
  <si>
    <t>Incrementar las ventas a $ 100,000, en la línea de producto smartphone</t>
  </si>
  <si>
    <t>Optimizar el CPL (Coste por Leads) a 50 $/lead</t>
  </si>
  <si>
    <t>Reducir el Coste de Adquisición del Cliente (CAC) a 120 $/cliente</t>
  </si>
  <si>
    <t>Incrementar el OEE (Eficiencia Global de los Equipos) a 85%</t>
  </si>
  <si>
    <t>Incrementar el índice de Satisfacción del cliente a 90%</t>
  </si>
  <si>
    <t>Mejorar la tasa de rotación de inventario a 4</t>
  </si>
  <si>
    <t>Aumentar el eNPS (Employee Net Promoter Score) a 85%</t>
  </si>
  <si>
    <t>Mejorar el retorno de la inversión en proyectos de TI a 200%</t>
  </si>
  <si>
    <t>Índice de desarrollo de nuevos productos</t>
  </si>
  <si>
    <t>Incrementar el índice de desarrollo de nuevos productos a 15%</t>
  </si>
  <si>
    <t>&gt;=15%</t>
  </si>
  <si>
    <t>&gt;=85%</t>
  </si>
  <si>
    <t>&lt;=0.4</t>
  </si>
  <si>
    <t>[0.4;1&gt;</t>
  </si>
  <si>
    <t>&gt;=100,000</t>
  </si>
  <si>
    <t>[80,000;100,000&gt;</t>
  </si>
  <si>
    <t>&lt; 80,000</t>
  </si>
  <si>
    <t>[5%;15%&gt;</t>
  </si>
  <si>
    <t>&lt;5%</t>
  </si>
  <si>
    <t>&lt;70%</t>
  </si>
  <si>
    <t>[70%;85%&gt;</t>
  </si>
  <si>
    <t>&gt;=1</t>
  </si>
  <si>
    <t>&lt;120</t>
  </si>
  <si>
    <t>[120;170&gt;</t>
  </si>
  <si>
    <t>&gt;=170</t>
  </si>
  <si>
    <t>&lt;50</t>
  </si>
  <si>
    <t>[50;70&gt;</t>
  </si>
  <si>
    <t>&gt;=70</t>
  </si>
  <si>
    <t>&lt;30</t>
  </si>
  <si>
    <t>[30;40&gt;</t>
  </si>
  <si>
    <t>&gt;=40</t>
  </si>
  <si>
    <t>&lt;4%</t>
  </si>
  <si>
    <t>&lt;4</t>
  </si>
  <si>
    <t>[4;8&gt;</t>
  </si>
  <si>
    <t>&gt;=8</t>
  </si>
  <si>
    <t>&gt;=200%</t>
  </si>
  <si>
    <t>Incrementar el índice de pedidos perfectos a 85%</t>
  </si>
  <si>
    <t>[75%;90%&gt;</t>
  </si>
  <si>
    <t>&lt;75%</t>
  </si>
  <si>
    <t>[100%;200%&gt;</t>
  </si>
  <si>
    <t>&lt;100%</t>
  </si>
  <si>
    <t>[10%;15%&gt;</t>
  </si>
  <si>
    <t>&lt;10%</t>
  </si>
  <si>
    <t>Jefe de Ventas</t>
  </si>
  <si>
    <t>Jefe de Marketing</t>
  </si>
  <si>
    <t>Jefe de Operaciones</t>
  </si>
  <si>
    <t>Jefe de Logística</t>
  </si>
  <si>
    <t>Jefe de RRHH</t>
  </si>
  <si>
    <t>Jefe de TI</t>
  </si>
  <si>
    <t>Jefe de I+D+i</t>
  </si>
  <si>
    <t>Resultado
actual</t>
  </si>
  <si>
    <t>&lt;=10%</t>
  </si>
  <si>
    <t>Implementar el planeamiento estratégico en la empresa (BSC)</t>
  </si>
  <si>
    <t>Negociar con proveedores plazos de pago mayores e investigar y homologar alternativos</t>
  </si>
  <si>
    <t>Alta dirección</t>
  </si>
  <si>
    <t>Gerencia</t>
  </si>
  <si>
    <t>Invertir en herramientas de inteligencia competitiva (big data) para evaluar su expansión en otros segmentos de mercado</t>
  </si>
  <si>
    <t>Establer programas de formación, evaluación de desempeño al equipo de ventas y actualizar las políticas de comisiones</t>
  </si>
  <si>
    <t>Implementar estrategias de SEO, SEM, UX y analizar los resultados de campañas para optimizar las conversiones</t>
  </si>
  <si>
    <t>Aplicar herramientas de marketing autonomation para generar leads y conversiones de manera ágil y sitemática</t>
  </si>
  <si>
    <t>Ejecutar herramientas de lean manufacturing tales como SMED, TPM, 5S, para mejorar la eficiencia operativa</t>
  </si>
  <si>
    <t>Aplicar estudio de métodos, tiempos y VSM, para identificar cuellos de botella y optimizar el tiempo de ciclo</t>
  </si>
  <si>
    <t>Aplicar CRM para analizar la información de clientes y establecer estrategias de fidelización</t>
  </si>
  <si>
    <t>Implementar Sistema de Gestión de Calidad ISO 9001, para estandarizar procesos y asegurar la calidad del producto</t>
  </si>
  <si>
    <t>Recursos financieros</t>
  </si>
  <si>
    <t>Terminado</t>
  </si>
  <si>
    <t>Establecer periodos semestrales para impulsar las ventas mediante promociones, liquidación de inventario antiguo y por medio de campañas de marketing</t>
  </si>
  <si>
    <t>Implementar sistemas de gestión (planificación y optimización) de rutas para lograr una distribución de los pedidos más ágil y precisa</t>
  </si>
  <si>
    <t>Aplicar herramientas para evaluar las necesidades de capacitación (en función a los resultados de la evaluación de desempeño) en competencias duras y blandas, mediante planes de formación interna y externa</t>
  </si>
  <si>
    <t>Establecer políticas de reconocimiento, impulsar la comunicación objetiva entre todos los niveles, ejecutar planes de desarrollo en bloque (e-learning) y planes de integración</t>
  </si>
  <si>
    <t>Aplicar herramientas asociados a la gestión de Riesgos para analizar y evaluar el nivel de riesgo y mejorar la toma de decisiones en la elección del proyecto adecuado</t>
  </si>
  <si>
    <t>Establecer un presupuesto y recursos dedicados a la investigación, desarrollo e innovación de productos y procesos
con una frecuencia basada en las necesidades cambiantes del mercado y nivel de competencia en el sector</t>
  </si>
  <si>
    <t>Mejorar la capacidad de pago de obligaciones financieras</t>
  </si>
  <si>
    <t>Incrementar el nivel de participación en el mercado</t>
  </si>
  <si>
    <t>Disminuir los costes operativos</t>
  </si>
  <si>
    <t>Atraer a los mejores talentos (mejora del employer branding)</t>
  </si>
  <si>
    <t>Estar a la vanguardia del desarrollo tecnológico</t>
  </si>
  <si>
    <t>Incrementar el valor para los accionistas</t>
  </si>
  <si>
    <t>Diversificar y aumentar las fuentes de ingreso</t>
  </si>
  <si>
    <t>Mejorar el nivel de posicionamiento de la marca</t>
  </si>
  <si>
    <t>Diferenciarse de la competencia en la eficiencia de los tiempos de entrega</t>
  </si>
  <si>
    <t>Reducir los costos operativos</t>
  </si>
  <si>
    <t>Incrementar el margen de rentabilidad de la compañía</t>
  </si>
  <si>
    <t>Competir y diferenciarse de la competencia con precios competitivos</t>
  </si>
  <si>
    <t>Trimestral</t>
  </si>
  <si>
    <t>Diario</t>
  </si>
  <si>
    <t>Semestral</t>
  </si>
  <si>
    <t>Frecuencia</t>
  </si>
  <si>
    <r>
      <rPr>
        <u/>
        <sz val="11"/>
        <color theme="1"/>
        <rFont val="Arial"/>
        <family val="2"/>
      </rPr>
      <t>(Costos marketing +sueldos+com+extras+GG) (n)</t>
    </r>
    <r>
      <rPr>
        <sz val="11"/>
        <color theme="1"/>
        <rFont val="Arial"/>
        <family val="2"/>
      </rPr>
      <t xml:space="preserve">
(clientes nuevos)(n)</t>
    </r>
  </si>
  <si>
    <r>
      <rPr>
        <u/>
        <sz val="11"/>
        <color theme="1"/>
        <rFont val="Arial"/>
        <family val="2"/>
      </rPr>
      <t>Ventas(n)-Ventas(n-1)</t>
    </r>
    <r>
      <rPr>
        <sz val="11"/>
        <color theme="1"/>
        <rFont val="Arial"/>
        <family val="2"/>
      </rPr>
      <t xml:space="preserve">
Ventas (n-1)</t>
    </r>
  </si>
  <si>
    <t>SAP- Logística</t>
  </si>
  <si>
    <t>Aumentar el índice de Rentabilidad de la compañía a 15%</t>
  </si>
  <si>
    <t>eNPS</t>
  </si>
  <si>
    <t>SPECIFIC (ESPECÍFICO)</t>
  </si>
  <si>
    <t>MEASURABLE (MEDIBLE)</t>
  </si>
  <si>
    <t>ATTAINABLE (ALCANZABLE)</t>
  </si>
  <si>
    <t>TIMELY (TEMPORAL)</t>
  </si>
  <si>
    <t>RELEVANT (RELEVANTE)</t>
  </si>
  <si>
    <t>Ratio de deuda total</t>
  </si>
  <si>
    <t>Mejorar el índice de crecimiento de ventas a 15%, en la línea de producto smartphone</t>
  </si>
  <si>
    <t>% Promotores - % Detractores</t>
  </si>
  <si>
    <t>&lt;0%</t>
  </si>
  <si>
    <t>[0%;75%&gt;</t>
  </si>
  <si>
    <t>&gt;=75%</t>
  </si>
  <si>
    <t>Reporte de ventas</t>
  </si>
  <si>
    <t>Superar las expectativas de los clientes y fidelizarlos</t>
  </si>
  <si>
    <t>Construir una cultura corporativa sólida y saludable</t>
  </si>
  <si>
    <t>Indice de eficacia de capacitación</t>
  </si>
  <si>
    <t>Índice de Cumplimiento de Fecha</t>
  </si>
  <si>
    <t>Fecha y hora de finalización del proceso – Fecha y hora de inicio del proceso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</si>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</sst>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[$$-240A]\ #,##0"/>
    <numFmt numFmtId="166" formatCode="_-[$$-540A]* #,##0_ ;_-[$$-540A]* \-#,##0\ ;_-[$$-540A]* &quot;-&quot;??_ ;_-@_ "/>
    <numFmt numFmtId="167" formatCode="0.0"/>
    <numFmt numFmtId="168" formatCode="d/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007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4" fillId="7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/>
    </xf>
    <xf numFmtId="0" fontId="6" fillId="7" borderId="2" xfId="0" applyFont="1" applyFill="1" applyBorder="1"/>
    <xf numFmtId="0" fontId="4" fillId="0" borderId="2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left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9" fontId="3" fillId="0" borderId="2" xfId="0" applyNumberFormat="1" applyFont="1" applyBorder="1" applyAlignment="1">
      <alignment horizontal="center" vertical="center" wrapText="1" readingOrder="1"/>
    </xf>
    <xf numFmtId="165" fontId="3" fillId="0" borderId="2" xfId="0" applyNumberFormat="1" applyFont="1" applyBorder="1" applyAlignment="1">
      <alignment horizontal="center" vertical="center" wrapText="1" readingOrder="1"/>
    </xf>
    <xf numFmtId="166" fontId="3" fillId="0" borderId="2" xfId="0" applyNumberFormat="1" applyFont="1" applyBorder="1" applyAlignment="1">
      <alignment horizontal="center" vertical="center" wrapText="1" readingOrder="1"/>
    </xf>
    <xf numFmtId="14" fontId="3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9" fontId="4" fillId="0" borderId="2" xfId="0" applyNumberFormat="1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 readingOrder="1"/>
    </xf>
    <xf numFmtId="9" fontId="3" fillId="0" borderId="2" xfId="1" applyFont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0" fillId="8" borderId="0" xfId="0" applyFill="1"/>
    <xf numFmtId="0" fontId="0" fillId="7" borderId="0" xfId="0" applyFill="1"/>
    <xf numFmtId="164" fontId="0" fillId="0" borderId="2" xfId="1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4" fillId="0" borderId="8" xfId="0" applyFont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 readingOrder="1"/>
    </xf>
    <xf numFmtId="0" fontId="3" fillId="0" borderId="8" xfId="0" applyFont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10" fillId="11" borderId="2" xfId="0" applyFont="1" applyFill="1" applyBorder="1" applyAlignment="1">
      <alignment horizontal="center" vertical="center" wrapText="1" readingOrder="1"/>
    </xf>
    <xf numFmtId="0" fontId="7" fillId="6" borderId="3" xfId="0" applyFont="1" applyFill="1" applyBorder="1" applyAlignment="1">
      <alignment horizontal="center" vertical="center" wrapText="1" readingOrder="1"/>
    </xf>
    <xf numFmtId="0" fontId="10" fillId="13" borderId="2" xfId="0" applyFont="1" applyFill="1" applyBorder="1" applyAlignment="1">
      <alignment horizontal="center" vertical="center" wrapText="1" readingOrder="1"/>
    </xf>
    <xf numFmtId="0" fontId="6" fillId="12" borderId="2" xfId="0" applyFont="1" applyFill="1" applyBorder="1" applyAlignment="1">
      <alignment horizontal="center" vertical="center" wrapText="1" readingOrder="1"/>
    </xf>
    <xf numFmtId="9" fontId="4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 readingOrder="1"/>
    </xf>
    <xf numFmtId="1" fontId="3" fillId="0" borderId="2" xfId="0" applyNumberFormat="1" applyFont="1" applyBorder="1" applyAlignment="1">
      <alignment horizontal="center" vertical="center" wrapText="1" readingOrder="1"/>
    </xf>
    <xf numFmtId="0" fontId="0" fillId="0" borderId="2" xfId="0" applyBorder="1" applyAlignment="1">
      <alignment vertical="center"/>
    </xf>
    <xf numFmtId="0" fontId="7" fillId="15" borderId="2" xfId="0" applyFont="1" applyFill="1" applyBorder="1" applyAlignment="1">
      <alignment horizontal="center" vertical="center" wrapText="1" readingOrder="1"/>
    </xf>
    <xf numFmtId="0" fontId="7" fillId="16" borderId="2" xfId="0" applyFont="1" applyFill="1" applyBorder="1" applyAlignment="1">
      <alignment horizontal="center" vertical="center" wrapText="1" readingOrder="1"/>
    </xf>
    <xf numFmtId="9" fontId="4" fillId="0" borderId="2" xfId="1" applyFont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top" wrapText="1" readingOrder="1"/>
    </xf>
    <xf numFmtId="1" fontId="3" fillId="0" borderId="2" xfId="1" applyNumberFormat="1" applyFont="1" applyBorder="1" applyAlignment="1">
      <alignment horizontal="center" vertical="center" wrapText="1" readingOrder="1"/>
    </xf>
    <xf numFmtId="1" fontId="4" fillId="0" borderId="2" xfId="0" applyNumberFormat="1" applyFont="1" applyBorder="1" applyAlignment="1">
      <alignment horizontal="center" vertical="center" wrapText="1" readingOrder="1"/>
    </xf>
    <xf numFmtId="1" fontId="0" fillId="0" borderId="2" xfId="0" applyNumberFormat="1" applyBorder="1" applyAlignment="1">
      <alignment vertical="center"/>
    </xf>
    <xf numFmtId="0" fontId="7" fillId="15" borderId="3" xfId="0" applyFont="1" applyFill="1" applyBorder="1" applyAlignment="1">
      <alignment horizontal="center" vertical="center" wrapText="1" readingOrder="1"/>
    </xf>
    <xf numFmtId="0" fontId="0" fillId="10" borderId="11" xfId="0" applyFill="1" applyBorder="1"/>
    <xf numFmtId="0" fontId="3" fillId="16" borderId="2" xfId="0" applyFont="1" applyFill="1" applyBorder="1" applyAlignment="1">
      <alignment horizontal="center" vertical="center" wrapText="1" readingOrder="1"/>
    </xf>
    <xf numFmtId="0" fontId="0" fillId="10" borderId="0" xfId="0" applyFill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 wrapText="1" readingOrder="1"/>
    </xf>
    <xf numFmtId="168" fontId="3" fillId="0" borderId="2" xfId="0" applyNumberFormat="1" applyFont="1" applyBorder="1" applyAlignment="1">
      <alignment horizontal="center" vertical="center" wrapText="1" readingOrder="1"/>
    </xf>
    <xf numFmtId="168" fontId="4" fillId="0" borderId="2" xfId="0" applyNumberFormat="1" applyFont="1" applyBorder="1" applyAlignment="1">
      <alignment horizontal="center" vertical="center"/>
    </xf>
    <xf numFmtId="168" fontId="4" fillId="0" borderId="2" xfId="0" applyNumberFormat="1" applyFont="1" applyBorder="1"/>
    <xf numFmtId="168" fontId="0" fillId="0" borderId="2" xfId="0" applyNumberFormat="1" applyBorder="1"/>
    <xf numFmtId="9" fontId="4" fillId="17" borderId="2" xfId="1" applyFont="1" applyFill="1" applyBorder="1" applyAlignment="1">
      <alignment horizontal="center" vertical="center"/>
    </xf>
    <xf numFmtId="9" fontId="4" fillId="18" borderId="2" xfId="1" applyFont="1" applyFill="1" applyBorder="1" applyAlignment="1">
      <alignment horizontal="center" vertical="center"/>
    </xf>
    <xf numFmtId="0" fontId="14" fillId="0" borderId="0" xfId="0" applyFont="1"/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7" fillId="5" borderId="4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5" borderId="6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A!$M$4</c:f>
          <c:strCache>
            <c:ptCount val="1"/>
            <c:pt idx="0">
              <c:v>1. ABC (%) Anual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9-49F9-9B46-41CC6AAFE83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8B5-4FEA-B71A-E134933EDA5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B9-49F9-9B46-41CC6AAFE83E}"/>
              </c:ext>
            </c:extLst>
          </c:dPt>
          <c:dLbls>
            <c:dLbl>
              <c:idx val="1"/>
              <c:layout>
                <c:manualLayout>
                  <c:x val="-1.1881184413757101E-2"/>
                  <c:y val="2.318842696649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5-4FEA-B71A-E134933ED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M!$F$3:$H$3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M!$F$4:$H$4</c:f>
              <c:numCache>
                <c:formatCode>0%</c:formatCode>
                <c:ptCount val="3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890-A34D-5F8585C5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666248"/>
        <c:axId val="724669128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M!$F$3:$H$3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M!$F$55:$H$55</c:f>
              <c:numCache>
                <c:formatCode>0%</c:formatCode>
                <c:ptCount val="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890-A34D-5F8585C5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66248"/>
        <c:axId val="724669128"/>
      </c:lineChart>
      <c:catAx>
        <c:axId val="72466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669128"/>
        <c:crosses val="autoZero"/>
        <c:auto val="1"/>
        <c:lblAlgn val="ctr"/>
        <c:lblOffset val="100"/>
        <c:noMultiLvlLbl val="0"/>
      </c:catAx>
      <c:valAx>
        <c:axId val="7246691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6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A!$M$6</c:f>
          <c:strCache>
            <c:ptCount val="1"/>
            <c:pt idx="0">
              <c:v>3. Ventas ($) Mensual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56-49E0-B6B4-4117C0EC0B8A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56-49E0-B6B4-4117C0EC0B8A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356-49E0-B6B4-4117C0EC0B8A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56-49E0-B6B4-4117C0EC0B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M!$R$3:$U$3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M!$R$6:$U$6</c:f>
              <c:numCache>
                <c:formatCode>[$$-240A]\ #,##0</c:formatCode>
                <c:ptCount val="4"/>
                <c:pt idx="0">
                  <c:v>6800</c:v>
                </c:pt>
                <c:pt idx="1">
                  <c:v>9800</c:v>
                </c:pt>
                <c:pt idx="2">
                  <c:v>8200</c:v>
                </c:pt>
                <c:pt idx="3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40FE-A249-F725C11422E9}"/>
            </c:ext>
          </c:extLst>
        </c:ser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M!$R$3:$U$3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M!$R$57:$U$57</c:f>
              <c:numCache>
                <c:formatCode>_-[$$-540A]* #,##0_ ;_-[$$-540A]* \-#,##0\ ;_-[$$-540A]* "-"??_ ;_-@_ </c:formatCode>
                <c:ptCount val="4"/>
                <c:pt idx="0">
                  <c:v>8333.3333333333339</c:v>
                </c:pt>
                <c:pt idx="1">
                  <c:v>8333.3333333333339</c:v>
                </c:pt>
                <c:pt idx="2">
                  <c:v>8333.3333333333339</c:v>
                </c:pt>
                <c:pt idx="3">
                  <c:v>8333.3333333333339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40FE-A249-F725C114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91120"/>
        <c:axId val="854495080"/>
      </c:lineChart>
      <c:catAx>
        <c:axId val="854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4495080"/>
        <c:crosses val="autoZero"/>
        <c:auto val="1"/>
        <c:lblAlgn val="ctr"/>
        <c:lblOffset val="100"/>
        <c:noMultiLvlLbl val="0"/>
      </c:catAx>
      <c:valAx>
        <c:axId val="854495080"/>
        <c:scaling>
          <c:orientation val="minMax"/>
        </c:scaling>
        <c:delete val="0"/>
        <c:axPos val="l"/>
        <c:numFmt formatCode="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4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A!$M$8</c:f>
          <c:strCache>
            <c:ptCount val="1"/>
            <c:pt idx="0">
              <c:v>5. Coste por Leads ($/lead) Mensual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E0-40BF-8930-33FB186F2E1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65-415A-8434-A72294C85B4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5-415A-8434-A72294C85B4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0-40BF-8930-33FB186F2E1C}"/>
              </c:ext>
            </c:extLst>
          </c:dPt>
          <c:dLbls>
            <c:dLbl>
              <c:idx val="0"/>
              <c:layout>
                <c:manualLayout>
                  <c:x val="0"/>
                  <c:y val="2.3414637743750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E0-40BF-8930-33FB186F2E1C}"/>
                </c:ext>
              </c:extLst>
            </c:dLbl>
            <c:dLbl>
              <c:idx val="1"/>
              <c:layout>
                <c:manualLayout>
                  <c:x val="0"/>
                  <c:y val="0.128780507590629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5-415A-8434-A72294C85B4D}"/>
                </c:ext>
              </c:extLst>
            </c:dLbl>
            <c:dLbl>
              <c:idx val="3"/>
              <c:layout>
                <c:manualLayout>
                  <c:x val="4.0133775036602318E-3"/>
                  <c:y val="1.1707318871875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E0-40BF-8930-33FB186F2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M!$R$3:$U$3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M!$R$8:$U$8</c:f>
              <c:numCache>
                <c:formatCode>General</c:formatCode>
                <c:ptCount val="4"/>
                <c:pt idx="0">
                  <c:v>54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41AD-AC8C-ABA540DA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6360"/>
        <c:axId val="854473480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M!$R$3:$U$3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M!$R$59:$U$59</c:f>
              <c:numCache>
                <c:formatCode>_-[$$-540A]* #,##0_ ;_-[$$-540A]* \-#,##0\ ;_-[$$-540A]* "-"??_ ;_-@_ 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B-41AD-AC8C-ABA540DA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76360"/>
        <c:axId val="854473480"/>
      </c:lineChart>
      <c:catAx>
        <c:axId val="8544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4473480"/>
        <c:crosses val="autoZero"/>
        <c:auto val="1"/>
        <c:lblAlgn val="ctr"/>
        <c:lblOffset val="100"/>
        <c:noMultiLvlLbl val="0"/>
      </c:catAx>
      <c:valAx>
        <c:axId val="85447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44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A!$M$11</c:f>
          <c:strCache>
            <c:ptCount val="1"/>
            <c:pt idx="0">
              <c:v>8. Tiempo de ciclo operativo (horas) Trimestral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C9-4E39-B0CA-B0F48459D541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A9-4720-B070-A3006E855EC1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A9-4720-B070-A3006E855EC1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5A9-4720-B070-A3006E855EC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5948115758272"/>
                      <c:h val="8.53005190801036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CC9-4E39-B0CA-B0F48459D5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(M!$L$3,M!$O$3,M!$R$3,M!$U$3)</c:f>
              <c:strCache>
                <c:ptCount val="4"/>
                <c:pt idx="0">
                  <c:v>M3</c:v>
                </c:pt>
                <c:pt idx="1">
                  <c:v>M6</c:v>
                </c:pt>
                <c:pt idx="2">
                  <c:v>M9</c:v>
                </c:pt>
                <c:pt idx="3">
                  <c:v>M12</c:v>
                </c:pt>
              </c:strCache>
            </c:strRef>
          </c:cat>
          <c:val>
            <c:numRef>
              <c:f>(M!$L$11,M!$O$11,M!$R$11,M!$U$11)</c:f>
              <c:numCache>
                <c:formatCode>General</c:formatCode>
                <c:ptCount val="4"/>
                <c:pt idx="0">
                  <c:v>40</c:v>
                </c:pt>
                <c:pt idx="1">
                  <c:v>39</c:v>
                </c:pt>
                <c:pt idx="2">
                  <c:v>32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9-4E39-B0CA-B0F48459D541}"/>
            </c:ext>
          </c:extLst>
        </c:ser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(M!$L$3,M!$O$3,M!$R$3,M!$U$3)</c:f>
              <c:strCache>
                <c:ptCount val="4"/>
                <c:pt idx="0">
                  <c:v>M3</c:v>
                </c:pt>
                <c:pt idx="1">
                  <c:v>M6</c:v>
                </c:pt>
                <c:pt idx="2">
                  <c:v>M9</c:v>
                </c:pt>
                <c:pt idx="3">
                  <c:v>M12</c:v>
                </c:pt>
              </c:strCache>
            </c:strRef>
          </c:cat>
          <c:val>
            <c:numRef>
              <c:f>(M!$L$62,M!$O$62,M!$R$62,M!$U$62)</c:f>
              <c:numCache>
                <c:formatCode>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9-4E39-B0CA-B0F48459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07256"/>
        <c:axId val="960908336"/>
      </c:lineChart>
      <c:catAx>
        <c:axId val="9609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0908336"/>
        <c:crosses val="autoZero"/>
        <c:auto val="1"/>
        <c:lblAlgn val="ctr"/>
        <c:lblOffset val="100"/>
        <c:noMultiLvlLbl val="0"/>
      </c:catAx>
      <c:valAx>
        <c:axId val="96090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090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A!$M$13</c:f>
          <c:strCache>
            <c:ptCount val="1"/>
            <c:pt idx="0">
              <c:v>10. Indice de quejas y reclamos (%) Mensual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Resultado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9-4247-980B-C5DEED559D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789-4247-980B-C5DEED559D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(M!$R$3,M!$S$3,M!$T$3,M!$U$3)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(M!$R$13,M!$S$13,M!$T$13,M!$U$13)</c:f>
              <c:numCache>
                <c:formatCode>0%</c:formatCode>
                <c:ptCount val="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7-4C7F-BD56-EBAE1614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9408"/>
        <c:axId val="704077968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(M!$R$3,M!$S$3,M!$T$3,M!$U$3)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(M!$R$64,M!$S$64,M!$T$64,M!$U$64)</c:f>
              <c:numCache>
                <c:formatCode>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C7F-BD56-EBAE1614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9408"/>
        <c:axId val="704077968"/>
      </c:lineChart>
      <c:catAx>
        <c:axId val="7040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4077968"/>
        <c:crosses val="autoZero"/>
        <c:auto val="1"/>
        <c:lblAlgn val="ctr"/>
        <c:lblOffset val="100"/>
        <c:noMultiLvlLbl val="0"/>
      </c:catAx>
      <c:valAx>
        <c:axId val="704077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40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A!$M$15</c:f>
          <c:strCache>
            <c:ptCount val="1"/>
            <c:pt idx="0">
              <c:v>12. Indice de pedidos perfectos (%) Mensual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(M!$R$3,M!$S$3,M!$T$3,M!$U$3)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(M!$R$15,M!$S$15,M!$T$15,M!$U$15)</c:f>
              <c:numCache>
                <c:formatCode>0%</c:formatCode>
                <c:ptCount val="4"/>
                <c:pt idx="0">
                  <c:v>0.82</c:v>
                </c:pt>
                <c:pt idx="1">
                  <c:v>0.75</c:v>
                </c:pt>
                <c:pt idx="2">
                  <c:v>0.77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3-4402-866F-C9F566D0F572}"/>
            </c:ext>
          </c:extLst>
        </c:ser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(M!$R$3,M!$S$3,M!$T$3,M!$U$3)</c:f>
              <c:strCache>
                <c:ptCount val="4"/>
                <c:pt idx="0">
                  <c:v>M9</c:v>
                </c:pt>
                <c:pt idx="1">
                  <c:v>M10</c:v>
                </c:pt>
                <c:pt idx="2">
                  <c:v>M11</c:v>
                </c:pt>
                <c:pt idx="3">
                  <c:v>M12</c:v>
                </c:pt>
              </c:strCache>
            </c:strRef>
          </c:cat>
          <c:val>
            <c:numRef>
              <c:f>(M!$R$66,M!$S$66,M!$T$66,M!$U$66)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3-4402-866F-C9F566D0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66968"/>
        <c:axId val="705760128"/>
      </c:lineChart>
      <c:catAx>
        <c:axId val="7057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5760128"/>
        <c:crosses val="autoZero"/>
        <c:auto val="1"/>
        <c:lblAlgn val="ctr"/>
        <c:lblOffset val="100"/>
        <c:noMultiLvlLbl val="0"/>
      </c:catAx>
      <c:valAx>
        <c:axId val="7057601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57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A!$M$17</c:f>
          <c:strCache>
            <c:ptCount val="1"/>
            <c:pt idx="0">
              <c:v>14. eNPS (%) Anual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F-4A2D-A1C5-350F90C8243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F-4A2D-A1C5-350F90C8243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F-4A2D-A1C5-350F90C82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M!$F$3:$H$3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M!$F$17:$H$17</c:f>
              <c:numCache>
                <c:formatCode>0%</c:formatCode>
                <c:ptCount val="3"/>
                <c:pt idx="0">
                  <c:v>-0.3</c:v>
                </c:pt>
                <c:pt idx="1">
                  <c:v>0.45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3-45A9-AD67-679C07A1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76184"/>
        <c:axId val="511785184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M!$F$3:$H$3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M!$F$68:$H$68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5A9-AD67-679C07A1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76184"/>
        <c:axId val="511785184"/>
      </c:lineChart>
      <c:catAx>
        <c:axId val="5117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1785184"/>
        <c:crosses val="autoZero"/>
        <c:auto val="1"/>
        <c:lblAlgn val="ctr"/>
        <c:lblOffset val="100"/>
        <c:noMultiLvlLbl val="0"/>
      </c:catAx>
      <c:valAx>
        <c:axId val="511785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177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A!$M$19</c:f>
          <c:strCache>
            <c:ptCount val="1"/>
            <c:pt idx="0">
              <c:v>16. Índice de desarrollo de nuevos productos (%) Anual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63-4609-A57D-43C3CA3175AD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63-4609-A57D-43C3CA3175AD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63-4609-A57D-43C3CA3175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(M!$F$3,M!$G$3,M!$H$3)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(M!$F$19,M!$G$19,M!$H$19)</c:f>
              <c:numCache>
                <c:formatCode>0%</c:formatCode>
                <c:ptCount val="3"/>
                <c:pt idx="0">
                  <c:v>0.05</c:v>
                </c:pt>
                <c:pt idx="1">
                  <c:v>0.08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A-4BBB-9441-A3979DD957A3}"/>
            </c:ext>
          </c:extLst>
        </c:ser>
        <c:ser>
          <c:idx val="1"/>
          <c:order val="1"/>
          <c:tx>
            <c:v>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(M!$F$3,M!$G$3,M!$H$3)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(M!$F$70,M!$G$70,M!$H$70)</c:f>
              <c:numCache>
                <c:formatCode>0%</c:formatCode>
                <c:ptCount val="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A-4BBB-9441-A3979DD9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32064"/>
        <c:axId val="425735664"/>
      </c:lineChart>
      <c:catAx>
        <c:axId val="4257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5735664"/>
        <c:crosses val="autoZero"/>
        <c:auto val="1"/>
        <c:lblAlgn val="ctr"/>
        <c:lblOffset val="100"/>
        <c:noMultiLvlLbl val="0"/>
      </c:catAx>
      <c:valAx>
        <c:axId val="4257356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57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78747509502491"/>
          <c:y val="0.12524461936214437"/>
          <c:w val="0.47960475528794189"/>
          <c:h val="0.805735789844485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5-4EE6-BC7C-B1E295C283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5-4EE6-BC7C-B1E295C283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5-4EE6-BC7C-B1E295C2839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85-4EE6-BC7C-B1E295C2839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85-4EE6-BC7C-B1E295C2839C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85-4EE6-BC7C-B1E295C2839C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85-4EE6-BC7C-B1E295C2839C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85-4EE6-BC7C-B1E295C2839C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885-4EE6-BC7C-B1E295C2839C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885-4EE6-BC7C-B1E295C2839C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85-4EE6-BC7C-B1E295C2839C}"/>
              </c:ext>
            </c:extLst>
          </c:dPt>
          <c:dLbls>
            <c:dLbl>
              <c:idx val="0"/>
              <c:layout>
                <c:manualLayout>
                  <c:x val="-0.10830999066293187"/>
                  <c:y val="-9.0150928270621253E-2"/>
                </c:manualLayout>
              </c:layout>
              <c:tx>
                <c:rich>
                  <a:bodyPr/>
                  <a:lstStyle/>
                  <a:p>
                    <a:fld id="{B639F0A5-930C-41E5-ABB7-3F6E65BBFD8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885-4EE6-BC7C-B1E295C2839C}"/>
                </c:ext>
              </c:extLst>
            </c:dLbl>
            <c:dLbl>
              <c:idx val="1"/>
              <c:layout>
                <c:manualLayout>
                  <c:x val="-8.9635854341736695E-2"/>
                  <c:y val="-0.12440828101345736"/>
                </c:manualLayout>
              </c:layout>
              <c:tx>
                <c:rich>
                  <a:bodyPr/>
                  <a:lstStyle/>
                  <a:p>
                    <a:fld id="{05AA66F2-65B2-4DE8-B635-939990D50245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885-4EE6-BC7C-B1E295C2839C}"/>
                </c:ext>
              </c:extLst>
            </c:dLbl>
            <c:dLbl>
              <c:idx val="2"/>
              <c:layout>
                <c:manualLayout>
                  <c:x val="-5.2287581699346407E-2"/>
                  <c:y val="-0.15522453788543128"/>
                </c:manualLayout>
              </c:layout>
              <c:tx>
                <c:rich>
                  <a:bodyPr/>
                  <a:lstStyle/>
                  <a:p>
                    <a:fld id="{16E1ADE9-58FD-4383-9DB7-B0E791328E32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885-4EE6-BC7C-B1E295C2839C}"/>
                </c:ext>
              </c:extLst>
            </c:dLbl>
            <c:dLbl>
              <c:idx val="3"/>
              <c:layout>
                <c:manualLayout>
                  <c:x val="-1.1204481792717087E-2"/>
                  <c:y val="-0.16167066469864746"/>
                </c:manualLayout>
              </c:layout>
              <c:tx>
                <c:rich>
                  <a:bodyPr/>
                  <a:lstStyle/>
                  <a:p>
                    <a:fld id="{5FCD52A9-A477-48DD-8D61-B436BA0153E1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885-4EE6-BC7C-B1E295C2839C}"/>
                </c:ext>
              </c:extLst>
            </c:dLbl>
            <c:dLbl>
              <c:idx val="4"/>
              <c:layout>
                <c:manualLayout>
                  <c:x val="2.6143790849673203E-2"/>
                  <c:y val="-0.14724651617534806"/>
                </c:manualLayout>
              </c:layout>
              <c:tx>
                <c:rich>
                  <a:bodyPr/>
                  <a:lstStyle/>
                  <a:p>
                    <a:fld id="{A8599FE4-214D-47DC-B72B-38F714E773E6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885-4EE6-BC7C-B1E295C2839C}"/>
                </c:ext>
              </c:extLst>
            </c:dLbl>
            <c:dLbl>
              <c:idx val="5"/>
              <c:layout>
                <c:manualLayout>
                  <c:x val="6.3492063492063419E-2"/>
                  <c:y val="-0.13522639240593187"/>
                </c:manualLayout>
              </c:layout>
              <c:tx>
                <c:rich>
                  <a:bodyPr/>
                  <a:lstStyle/>
                  <a:p>
                    <a:fld id="{2B497BAE-1636-4D08-8D90-A333BCF882B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885-4EE6-BC7C-B1E295C2839C}"/>
                </c:ext>
              </c:extLst>
            </c:dLbl>
            <c:dLbl>
              <c:idx val="6"/>
              <c:layout>
                <c:manualLayout>
                  <c:x val="0.10457516339869281"/>
                  <c:y val="-9.3591992124911497E-2"/>
                </c:manualLayout>
              </c:layout>
              <c:tx>
                <c:rich>
                  <a:bodyPr/>
                  <a:lstStyle/>
                  <a:p>
                    <a:fld id="{2AA26A16-C121-47C0-92EA-70DA2635E793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885-4EE6-BC7C-B1E295C2839C}"/>
                </c:ext>
              </c:extLst>
            </c:dLbl>
            <c:dLbl>
              <c:idx val="7"/>
              <c:layout>
                <c:manualLayout>
                  <c:x val="0.11204481792717087"/>
                  <c:y val="-5.3489550773901946E-2"/>
                </c:manualLayout>
              </c:layout>
              <c:tx>
                <c:rich>
                  <a:bodyPr/>
                  <a:lstStyle/>
                  <a:p>
                    <a:fld id="{747724A3-E0CD-4CE8-BFBF-0DAE67A8F114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885-4EE6-BC7C-B1E295C2839C}"/>
                </c:ext>
              </c:extLst>
            </c:dLbl>
            <c:dLbl>
              <c:idx val="8"/>
              <c:layout>
                <c:manualLayout>
                  <c:x val="0.1157796451914099"/>
                  <c:y val="-4.2070433192956582E-3"/>
                </c:manualLayout>
              </c:layout>
              <c:tx>
                <c:rich>
                  <a:bodyPr/>
                  <a:lstStyle/>
                  <a:p>
                    <a:fld id="{F722D326-CF62-49A4-B91A-698D658BA72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885-4EE6-BC7C-B1E295C2839C}"/>
                </c:ext>
              </c:extLst>
            </c:dLbl>
            <c:dLbl>
              <c:idx val="9"/>
              <c:layout>
                <c:manualLayout>
                  <c:x val="0.12511686039245096"/>
                  <c:y val="1.3823378951438228E-2"/>
                </c:manualLayout>
              </c:layout>
              <c:tx>
                <c:rich>
                  <a:bodyPr/>
                  <a:lstStyle/>
                  <a:p>
                    <a:fld id="{6B9C30F0-AF74-46E6-B515-CC0562D75642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9611813229224"/>
                      <c:h val="8.766598063624311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885-4EE6-BC7C-B1E295C2839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85-4EE6-BC7C-B1E295C28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Velocímetro!$C$4:$C$14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[3]D3!$S$19:$S$28</c15:f>
                <c15:dlblRangeCache>
                  <c:ptCount val="10"/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A885-4EE6-BC7C-B1E295C2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tx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18-A885-4EE6-BC7C-B1E295C2839C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885-4EE6-BC7C-B1E295C2839C}"/>
              </c:ext>
            </c:extLst>
          </c:dPt>
          <c:xVal>
            <c:numRef>
              <c:f>Velocímetro!$C$20:$C$21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0.72896862742141133</c:v>
                </c:pt>
              </c:numCache>
            </c:numRef>
          </c:xVal>
          <c:yVal>
            <c:numRef>
              <c:f>Velocímetro!$D$20:$D$21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0.68454710592868884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885-4EE6-BC7C-B1E295C2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74896"/>
        <c:axId val="713455096"/>
      </c:scatterChart>
      <c:valAx>
        <c:axId val="71345509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713474896"/>
        <c:crosses val="autoZero"/>
        <c:crossBetween val="midCat"/>
      </c:valAx>
      <c:valAx>
        <c:axId val="71347489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71345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2'!A1"/><Relationship Id="rId13" Type="http://schemas.openxmlformats.org/officeDocument/2006/relationships/image" Target="../media/image2.jpeg"/><Relationship Id="rId3" Type="http://schemas.openxmlformats.org/officeDocument/2006/relationships/hyperlink" Target="#M!A1"/><Relationship Id="rId7" Type="http://schemas.openxmlformats.org/officeDocument/2006/relationships/hyperlink" Target="#Dashboard!A1"/><Relationship Id="rId12" Type="http://schemas.openxmlformats.org/officeDocument/2006/relationships/image" Target="../media/image1.png"/><Relationship Id="rId2" Type="http://schemas.openxmlformats.org/officeDocument/2006/relationships/hyperlink" Target="#S!A1"/><Relationship Id="rId1" Type="http://schemas.openxmlformats.org/officeDocument/2006/relationships/hyperlink" Target="#'01'!A1"/><Relationship Id="rId6" Type="http://schemas.openxmlformats.org/officeDocument/2006/relationships/hyperlink" Target="#T!A1"/><Relationship Id="rId11" Type="http://schemas.openxmlformats.org/officeDocument/2006/relationships/hyperlink" Target="#Proyectos!A1"/><Relationship Id="rId5" Type="http://schemas.openxmlformats.org/officeDocument/2006/relationships/hyperlink" Target="#'R'!A1"/><Relationship Id="rId10" Type="http://schemas.openxmlformats.org/officeDocument/2006/relationships/hyperlink" Target="#Inicio!A1"/><Relationship Id="rId4" Type="http://schemas.openxmlformats.org/officeDocument/2006/relationships/hyperlink" Target="#A!A1"/><Relationship Id="rId9" Type="http://schemas.openxmlformats.org/officeDocument/2006/relationships/hyperlink" Target="#'03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hyperlink" Target="#T!A3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hyperlink" Target="#'R'!A3"/><Relationship Id="rId2" Type="http://schemas.openxmlformats.org/officeDocument/2006/relationships/chart" Target="../charts/chart2.xml"/><Relationship Id="rId16" Type="http://schemas.openxmlformats.org/officeDocument/2006/relationships/image" Target="../media/image1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A!A3"/><Relationship Id="rId5" Type="http://schemas.openxmlformats.org/officeDocument/2006/relationships/chart" Target="../charts/chart5.xml"/><Relationship Id="rId15" Type="http://schemas.openxmlformats.org/officeDocument/2006/relationships/image" Target="../media/image7.png"/><Relationship Id="rId10" Type="http://schemas.openxmlformats.org/officeDocument/2006/relationships/hyperlink" Target="#M!A3"/><Relationship Id="rId4" Type="http://schemas.openxmlformats.org/officeDocument/2006/relationships/chart" Target="../charts/chart4.xml"/><Relationship Id="rId9" Type="http://schemas.openxmlformats.org/officeDocument/2006/relationships/hyperlink" Target="#S!A3"/><Relationship Id="rId14" Type="http://schemas.openxmlformats.org/officeDocument/2006/relationships/hyperlink" Target="#Dashboard!A3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Pol&#237;ticas Lean'!A1"/><Relationship Id="rId2" Type="http://schemas.openxmlformats.org/officeDocument/2006/relationships/hyperlink" Target="#'ADN Lean'!A1"/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https://adnlean.com/curso-iso-90012015/" TargetMode="External"/><Relationship Id="rId13" Type="http://schemas.openxmlformats.org/officeDocument/2006/relationships/hyperlink" Target="https://adnlean.com/plantillas-excel-gratis/" TargetMode="External"/><Relationship Id="rId18" Type="http://schemas.openxmlformats.org/officeDocument/2006/relationships/hyperlink" Target="https://www.facebook.com/ADNLean" TargetMode="External"/><Relationship Id="rId3" Type="http://schemas.openxmlformats.org/officeDocument/2006/relationships/hyperlink" Target="https://whatsform.com/TRWeVS" TargetMode="External"/><Relationship Id="rId21" Type="http://schemas.openxmlformats.org/officeDocument/2006/relationships/hyperlink" Target="https://www.youtube.com/@adnlean" TargetMode="External"/><Relationship Id="rId7" Type="http://schemas.openxmlformats.org/officeDocument/2006/relationships/hyperlink" Target="https://adnlean.com/programas/" TargetMode="External"/><Relationship Id="rId12" Type="http://schemas.openxmlformats.org/officeDocument/2006/relationships/hyperlink" Target="https://adnlean.com/especialista-en-kpi-y-dashboard-en-excel-power-bi/" TargetMode="External"/><Relationship Id="rId17" Type="http://schemas.openxmlformats.org/officeDocument/2006/relationships/hyperlink" Target="https://www.tiktok.com/@adnlean" TargetMode="External"/><Relationship Id="rId2" Type="http://schemas.openxmlformats.org/officeDocument/2006/relationships/image" Target="../media/image12.png"/><Relationship Id="rId16" Type="http://schemas.openxmlformats.org/officeDocument/2006/relationships/hyperlink" Target="https://adnlean.com/blogs-2/" TargetMode="External"/><Relationship Id="rId20" Type="http://schemas.openxmlformats.org/officeDocument/2006/relationships/hyperlink" Target="https://www.linkedin.com/company/adn-lean/" TargetMode="External"/><Relationship Id="rId1" Type="http://schemas.openxmlformats.org/officeDocument/2006/relationships/hyperlink" Target="https://adnlean.com/" TargetMode="External"/><Relationship Id="rId6" Type="http://schemas.openxmlformats.org/officeDocument/2006/relationships/hyperlink" Target="https://adnlean.com/asesorias/" TargetMode="External"/><Relationship Id="rId11" Type="http://schemas.openxmlformats.org/officeDocument/2006/relationships/hyperlink" Target="https://adnlean.com/analista-de-modelamiento-de-procesos-con-bizagi/" TargetMode="External"/><Relationship Id="rId5" Type="http://schemas.openxmlformats.org/officeDocument/2006/relationships/image" Target="../media/image13.jpg"/><Relationship Id="rId15" Type="http://schemas.openxmlformats.org/officeDocument/2006/relationships/hyperlink" Target="https://adnlean.com/nosotros-2/" TargetMode="External"/><Relationship Id="rId23" Type="http://schemas.openxmlformats.org/officeDocument/2006/relationships/hyperlink" Target="https://wa.me/message/ZGY6H3C3VZ6OI1" TargetMode="External"/><Relationship Id="rId10" Type="http://schemas.openxmlformats.org/officeDocument/2006/relationships/hyperlink" Target="https://adnlean.com/master-en-control-estadistico-de-procesos-con-minitab/" TargetMode="External"/><Relationship Id="rId19" Type="http://schemas.openxmlformats.org/officeDocument/2006/relationships/hyperlink" Target="https://www.instagram.com/adn_lean/?hl=es-la" TargetMode="External"/><Relationship Id="rId4" Type="http://schemas.openxmlformats.org/officeDocument/2006/relationships/hyperlink" Target="#'Pol&#237;ticas Lean'!A1"/><Relationship Id="rId9" Type="http://schemas.openxmlformats.org/officeDocument/2006/relationships/hyperlink" Target="https://adnlean.com/curso-de-gestion-y-mejora-de-procesos/" TargetMode="External"/><Relationship Id="rId14" Type="http://schemas.openxmlformats.org/officeDocument/2006/relationships/hyperlink" Target="https://adnlean.com/plantillas-excel-recursos-de-gestion-empresarial/" TargetMode="External"/><Relationship Id="rId22" Type="http://schemas.openxmlformats.org/officeDocument/2006/relationships/hyperlink" Target="https://adnlean.com/asesorias-y-consultorias/" TargetMode="Externa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Tabla SMART'!A1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1.png"/><Relationship Id="rId3" Type="http://schemas.openxmlformats.org/officeDocument/2006/relationships/hyperlink" Target="#S!A1"/><Relationship Id="rId7" Type="http://schemas.openxmlformats.org/officeDocument/2006/relationships/hyperlink" Target="#T!A1"/><Relationship Id="rId12" Type="http://schemas.openxmlformats.org/officeDocument/2006/relationships/hyperlink" Target="#Proyectos!A1"/><Relationship Id="rId2" Type="http://schemas.openxmlformats.org/officeDocument/2006/relationships/hyperlink" Target="#'01'!A1"/><Relationship Id="rId1" Type="http://schemas.openxmlformats.org/officeDocument/2006/relationships/image" Target="../media/image3.png"/><Relationship Id="rId6" Type="http://schemas.openxmlformats.org/officeDocument/2006/relationships/hyperlink" Target="#'R'!A1"/><Relationship Id="rId11" Type="http://schemas.openxmlformats.org/officeDocument/2006/relationships/hyperlink" Target="#Inicio!A1"/><Relationship Id="rId5" Type="http://schemas.openxmlformats.org/officeDocument/2006/relationships/hyperlink" Target="#A!A1"/><Relationship Id="rId10" Type="http://schemas.openxmlformats.org/officeDocument/2006/relationships/hyperlink" Target="#'03'!A1"/><Relationship Id="rId4" Type="http://schemas.openxmlformats.org/officeDocument/2006/relationships/hyperlink" Target="#M!A1"/><Relationship Id="rId9" Type="http://schemas.openxmlformats.org/officeDocument/2006/relationships/hyperlink" Target="#'02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1.png"/><Relationship Id="rId3" Type="http://schemas.openxmlformats.org/officeDocument/2006/relationships/hyperlink" Target="#S!A1"/><Relationship Id="rId7" Type="http://schemas.openxmlformats.org/officeDocument/2006/relationships/hyperlink" Target="#T!A1"/><Relationship Id="rId12" Type="http://schemas.openxmlformats.org/officeDocument/2006/relationships/hyperlink" Target="#Proyectos!A1"/><Relationship Id="rId2" Type="http://schemas.openxmlformats.org/officeDocument/2006/relationships/hyperlink" Target="#'01'!A1"/><Relationship Id="rId1" Type="http://schemas.openxmlformats.org/officeDocument/2006/relationships/image" Target="../media/image4.png"/><Relationship Id="rId6" Type="http://schemas.openxmlformats.org/officeDocument/2006/relationships/hyperlink" Target="#'R'!A1"/><Relationship Id="rId11" Type="http://schemas.openxmlformats.org/officeDocument/2006/relationships/hyperlink" Target="#Inicio!A1"/><Relationship Id="rId5" Type="http://schemas.openxmlformats.org/officeDocument/2006/relationships/hyperlink" Target="#A!A1"/><Relationship Id="rId10" Type="http://schemas.openxmlformats.org/officeDocument/2006/relationships/hyperlink" Target="#'03'!A1"/><Relationship Id="rId4" Type="http://schemas.openxmlformats.org/officeDocument/2006/relationships/hyperlink" Target="#M!A1"/><Relationship Id="rId9" Type="http://schemas.openxmlformats.org/officeDocument/2006/relationships/hyperlink" Target="#'02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T!A1"/><Relationship Id="rId13" Type="http://schemas.openxmlformats.org/officeDocument/2006/relationships/hyperlink" Target="#Proyectos!A1"/><Relationship Id="rId3" Type="http://schemas.openxmlformats.org/officeDocument/2006/relationships/hyperlink" Target="#'01'!A1"/><Relationship Id="rId7" Type="http://schemas.openxmlformats.org/officeDocument/2006/relationships/hyperlink" Target="#'R'!A1"/><Relationship Id="rId12" Type="http://schemas.openxmlformats.org/officeDocument/2006/relationships/hyperlink" Target="#Inicio!A1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hyperlink" Target="#A!A1"/><Relationship Id="rId11" Type="http://schemas.openxmlformats.org/officeDocument/2006/relationships/hyperlink" Target="#'03'!A1"/><Relationship Id="rId5" Type="http://schemas.openxmlformats.org/officeDocument/2006/relationships/hyperlink" Target="#M!A1"/><Relationship Id="rId10" Type="http://schemas.openxmlformats.org/officeDocument/2006/relationships/hyperlink" Target="#'02'!A1"/><Relationship Id="rId4" Type="http://schemas.openxmlformats.org/officeDocument/2006/relationships/hyperlink" Target="#S!A3"/><Relationship Id="rId9" Type="http://schemas.openxmlformats.org/officeDocument/2006/relationships/hyperlink" Target="#Dashboard!A1"/><Relationship Id="rId1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A!A3"/><Relationship Id="rId7" Type="http://schemas.openxmlformats.org/officeDocument/2006/relationships/image" Target="../media/image8.png"/><Relationship Id="rId2" Type="http://schemas.openxmlformats.org/officeDocument/2006/relationships/hyperlink" Target="#M!A3"/><Relationship Id="rId1" Type="http://schemas.openxmlformats.org/officeDocument/2006/relationships/hyperlink" Target="#S!A3"/><Relationship Id="rId6" Type="http://schemas.openxmlformats.org/officeDocument/2006/relationships/image" Target="../media/image7.png"/><Relationship Id="rId5" Type="http://schemas.openxmlformats.org/officeDocument/2006/relationships/hyperlink" Target="#Dashboard!A1"/><Relationship Id="rId4" Type="http://schemas.openxmlformats.org/officeDocument/2006/relationships/hyperlink" Target="#T!A3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hyperlink" Target="#A!A3"/><Relationship Id="rId7" Type="http://schemas.openxmlformats.org/officeDocument/2006/relationships/image" Target="../media/image7.png"/><Relationship Id="rId2" Type="http://schemas.openxmlformats.org/officeDocument/2006/relationships/hyperlink" Target="#M!A3"/><Relationship Id="rId1" Type="http://schemas.openxmlformats.org/officeDocument/2006/relationships/hyperlink" Target="#S!A3"/><Relationship Id="rId6" Type="http://schemas.openxmlformats.org/officeDocument/2006/relationships/hyperlink" Target="#Dashboard!A1"/><Relationship Id="rId5" Type="http://schemas.openxmlformats.org/officeDocument/2006/relationships/hyperlink" Target="#T!A3"/><Relationship Id="rId4" Type="http://schemas.openxmlformats.org/officeDocument/2006/relationships/hyperlink" Target="#'R'!A3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R'!A3"/><Relationship Id="rId7" Type="http://schemas.openxmlformats.org/officeDocument/2006/relationships/image" Target="../media/image10.png"/><Relationship Id="rId2" Type="http://schemas.openxmlformats.org/officeDocument/2006/relationships/hyperlink" Target="#M!A3"/><Relationship Id="rId1" Type="http://schemas.openxmlformats.org/officeDocument/2006/relationships/hyperlink" Target="#S!A3"/><Relationship Id="rId6" Type="http://schemas.openxmlformats.org/officeDocument/2006/relationships/image" Target="../media/image7.png"/><Relationship Id="rId5" Type="http://schemas.openxmlformats.org/officeDocument/2006/relationships/hyperlink" Target="#Dashboard!A1"/><Relationship Id="rId4" Type="http://schemas.openxmlformats.org/officeDocument/2006/relationships/hyperlink" Target="#T!A3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A!A3"/><Relationship Id="rId7" Type="http://schemas.openxmlformats.org/officeDocument/2006/relationships/image" Target="../media/image8.png"/><Relationship Id="rId2" Type="http://schemas.openxmlformats.org/officeDocument/2006/relationships/hyperlink" Target="#M!A3"/><Relationship Id="rId1" Type="http://schemas.openxmlformats.org/officeDocument/2006/relationships/hyperlink" Target="#S!A3"/><Relationship Id="rId6" Type="http://schemas.openxmlformats.org/officeDocument/2006/relationships/image" Target="../media/image7.png"/><Relationship Id="rId5" Type="http://schemas.openxmlformats.org/officeDocument/2006/relationships/hyperlink" Target="#Dashboard!A1"/><Relationship Id="rId4" Type="http://schemas.openxmlformats.org/officeDocument/2006/relationships/hyperlink" Target="#T!A3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A!A3"/><Relationship Id="rId7" Type="http://schemas.openxmlformats.org/officeDocument/2006/relationships/image" Target="../media/image7.png"/><Relationship Id="rId2" Type="http://schemas.openxmlformats.org/officeDocument/2006/relationships/hyperlink" Target="#M!A3"/><Relationship Id="rId1" Type="http://schemas.openxmlformats.org/officeDocument/2006/relationships/hyperlink" Target="#S!A3"/><Relationship Id="rId6" Type="http://schemas.openxmlformats.org/officeDocument/2006/relationships/hyperlink" Target="#Dashboard!A3"/><Relationship Id="rId5" Type="http://schemas.openxmlformats.org/officeDocument/2006/relationships/hyperlink" Target="#T!A1"/><Relationship Id="rId4" Type="http://schemas.openxmlformats.org/officeDocument/2006/relationships/hyperlink" Target="#'R'!A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</xdr:rowOff>
    </xdr:from>
    <xdr:to>
      <xdr:col>16</xdr:col>
      <xdr:colOff>433917</xdr:colOff>
      <xdr:row>2</xdr:row>
      <xdr:rowOff>63501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EFD07CE-FCDF-4B68-BBCF-668941C20C60}"/>
            </a:ext>
          </a:extLst>
        </xdr:cNvPr>
        <xdr:cNvSpPr/>
      </xdr:nvSpPr>
      <xdr:spPr>
        <a:xfrm>
          <a:off x="2324099" y="1"/>
          <a:ext cx="10301818" cy="4445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2000" b="1"/>
            <a:t>INDICADORES DE GESTIÓN - OBJETIVOS Y KPI SMART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28574</xdr:colOff>
      <xdr:row>30</xdr:row>
      <xdr:rowOff>130076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B8DB78B5-D867-483C-8A8E-1AEEF0EDF053}"/>
            </a:ext>
          </a:extLst>
        </xdr:cNvPr>
        <xdr:cNvGrpSpPr/>
      </xdr:nvGrpSpPr>
      <xdr:grpSpPr>
        <a:xfrm>
          <a:off x="0" y="0"/>
          <a:ext cx="2314574" cy="5845076"/>
          <a:chOff x="0" y="0"/>
          <a:chExt cx="2314574" cy="5845075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21FBEFF5-C69B-0C72-4176-5743D38D8751}"/>
              </a:ext>
            </a:extLst>
          </xdr:cNvPr>
          <xdr:cNvGrpSpPr/>
        </xdr:nvGrpSpPr>
        <xdr:grpSpPr>
          <a:xfrm>
            <a:off x="0" y="0"/>
            <a:ext cx="2314574" cy="5845075"/>
            <a:chOff x="0" y="0"/>
            <a:chExt cx="2314574" cy="5845075"/>
          </a:xfrm>
        </xdr:grpSpPr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200FB8C2-2669-E3B9-1D70-B30FAE3694D7}"/>
                </a:ext>
              </a:extLst>
            </xdr:cNvPr>
            <xdr:cNvGrpSpPr/>
          </xdr:nvGrpSpPr>
          <xdr:grpSpPr>
            <a:xfrm>
              <a:off x="0" y="0"/>
              <a:ext cx="2314574" cy="5845075"/>
              <a:chOff x="47626" y="0"/>
              <a:chExt cx="2314574" cy="5845075"/>
            </a:xfrm>
          </xdr:grpSpPr>
          <xdr:grpSp>
            <xdr:nvGrpSpPr>
              <xdr:cNvPr id="10" name="Grupo 9">
                <a:extLst>
                  <a:ext uri="{FF2B5EF4-FFF2-40B4-BE49-F238E27FC236}">
                    <a16:creationId xmlns:a16="http://schemas.microsoft.com/office/drawing/2014/main" id="{A231F8E6-AB95-5FCF-2785-3B36E2BFFA50}"/>
                  </a:ext>
                </a:extLst>
              </xdr:cNvPr>
              <xdr:cNvGrpSpPr/>
            </xdr:nvGrpSpPr>
            <xdr:grpSpPr>
              <a:xfrm>
                <a:off x="47626" y="0"/>
                <a:ext cx="2314574" cy="5845075"/>
                <a:chOff x="42420" y="9227"/>
                <a:chExt cx="2576955" cy="5697855"/>
              </a:xfrm>
            </xdr:grpSpPr>
            <xdr:grpSp>
              <xdr:nvGrpSpPr>
                <xdr:cNvPr id="12" name="Grupo 11">
                  <a:extLst>
                    <a:ext uri="{FF2B5EF4-FFF2-40B4-BE49-F238E27FC236}">
                      <a16:creationId xmlns:a16="http://schemas.microsoft.com/office/drawing/2014/main" id="{1E9DF4F6-3D31-23D9-A54D-5778D5EB1630}"/>
                    </a:ext>
                  </a:extLst>
                </xdr:cNvPr>
                <xdr:cNvGrpSpPr/>
              </xdr:nvGrpSpPr>
              <xdr:grpSpPr>
                <a:xfrm>
                  <a:off x="42420" y="9227"/>
                  <a:ext cx="2576954" cy="5697855"/>
                  <a:chOff x="61470" y="9997"/>
                  <a:chExt cx="2576954" cy="6174147"/>
                </a:xfrm>
              </xdr:grpSpPr>
              <xdr:sp macro="" textlink="">
                <xdr:nvSpPr>
                  <xdr:cNvPr id="17" name="Rectángulo 16">
                    <a:extLst>
                      <a:ext uri="{FF2B5EF4-FFF2-40B4-BE49-F238E27FC236}">
                        <a16:creationId xmlns:a16="http://schemas.microsoft.com/office/drawing/2014/main" id="{60C4E519-9086-AF66-AB34-AD8BDC9D52DF}"/>
                      </a:ext>
                    </a:extLst>
                  </xdr:cNvPr>
                  <xdr:cNvSpPr/>
                </xdr:nvSpPr>
                <xdr:spPr>
                  <a:xfrm>
                    <a:off x="61470" y="9997"/>
                    <a:ext cx="2523934" cy="6103822"/>
                  </a:xfrm>
                  <a:prstGeom prst="rect">
                    <a:avLst/>
                  </a:prstGeom>
                  <a:solidFill>
                    <a:srgbClr val="002060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grpSp>
                <xdr:nvGrpSpPr>
                  <xdr:cNvPr id="18" name="Grupo 17">
                    <a:extLst>
                      <a:ext uri="{FF2B5EF4-FFF2-40B4-BE49-F238E27FC236}">
                        <a16:creationId xmlns:a16="http://schemas.microsoft.com/office/drawing/2014/main" id="{16AA6F4B-D87D-FD5F-260A-371E3FA31756}"/>
                      </a:ext>
                    </a:extLst>
                  </xdr:cNvPr>
                  <xdr:cNvGrpSpPr/>
                </xdr:nvGrpSpPr>
                <xdr:grpSpPr>
                  <a:xfrm>
                    <a:off x="134429" y="1142217"/>
                    <a:ext cx="2498790" cy="756810"/>
                    <a:chOff x="86804" y="1123550"/>
                    <a:chExt cx="2498790" cy="620971"/>
                  </a:xfrm>
                </xdr:grpSpPr>
                <xdr:sp macro="" textlink="">
                  <xdr:nvSpPr>
                    <xdr:cNvPr id="40" name="Rectángulo: esquinas redondeadas 39">
                      <a:extLst>
                        <a:ext uri="{FF2B5EF4-FFF2-40B4-BE49-F238E27FC236}">
                          <a16:creationId xmlns:a16="http://schemas.microsoft.com/office/drawing/2014/main" id="{ACC225BB-52E4-E42D-8CA2-56077C4C5ABC}"/>
                        </a:ext>
                      </a:extLst>
                    </xdr:cNvPr>
                    <xdr:cNvSpPr/>
                  </xdr:nvSpPr>
                  <xdr:spPr>
                    <a:xfrm>
                      <a:off x="118618" y="1123550"/>
                      <a:ext cx="2466976" cy="289167"/>
                    </a:xfrm>
                    <a:prstGeom prst="roundRect">
                      <a:avLst/>
                    </a:prstGeom>
                    <a:solidFill>
                      <a:srgbClr val="00206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41" name="CuadroTexto 40">
                      <a:hlinkClick xmlns:r="http://schemas.openxmlformats.org/officeDocument/2006/relationships" r:id="rId1"/>
                      <a:extLst>
                        <a:ext uri="{FF2B5EF4-FFF2-40B4-BE49-F238E27FC236}">
                          <a16:creationId xmlns:a16="http://schemas.microsoft.com/office/drawing/2014/main" id="{DC6F0445-7AEE-1260-3F91-FC79ED862BDF}"/>
                        </a:ext>
                      </a:extLst>
                    </xdr:cNvPr>
                    <xdr:cNvSpPr txBox="1"/>
                  </xdr:nvSpPr>
                  <xdr:spPr>
                    <a:xfrm>
                      <a:off x="86804" y="1505803"/>
                      <a:ext cx="2472182" cy="238718"/>
                    </a:xfrm>
                    <a:prstGeom prst="rect">
                      <a:avLst/>
                    </a:prstGeom>
                    <a:solidFill>
                      <a:srgbClr val="002060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Conceptos clave</a:t>
                      </a:r>
                    </a:p>
                  </xdr:txBody>
                </xdr:sp>
              </xdr:grpSp>
              <xdr:grpSp>
                <xdr:nvGrpSpPr>
                  <xdr:cNvPr id="19" name="Grupo 18">
                    <a:extLst>
                      <a:ext uri="{FF2B5EF4-FFF2-40B4-BE49-F238E27FC236}">
                        <a16:creationId xmlns:a16="http://schemas.microsoft.com/office/drawing/2014/main" id="{34D85148-23E6-9254-8A78-0DE03B986F96}"/>
                      </a:ext>
                    </a:extLst>
                  </xdr:cNvPr>
                  <xdr:cNvGrpSpPr/>
                </xdr:nvGrpSpPr>
                <xdr:grpSpPr>
                  <a:xfrm>
                    <a:off x="104779" y="2588471"/>
                    <a:ext cx="2486022" cy="600882"/>
                    <a:chOff x="78540" y="2794383"/>
                    <a:chExt cx="1453910" cy="671574"/>
                  </a:xfrm>
                  <a:solidFill>
                    <a:schemeClr val="tx1"/>
                  </a:solidFill>
                </xdr:grpSpPr>
                <xdr:sp macro="" textlink="">
                  <xdr:nvSpPr>
                    <xdr:cNvPr id="38" name="Rectángulo: esquinas redondeadas 37">
                      <a:extLst>
                        <a:ext uri="{FF2B5EF4-FFF2-40B4-BE49-F238E27FC236}">
                          <a16:creationId xmlns:a16="http://schemas.microsoft.com/office/drawing/2014/main" id="{C16769D8-F5DE-A8F1-0C05-A8C5810EEC42}"/>
                        </a:ext>
                      </a:extLst>
                    </xdr:cNvPr>
                    <xdr:cNvSpPr/>
                  </xdr:nvSpPr>
                  <xdr:spPr>
                    <a:xfrm>
                      <a:off x="78540" y="2794383"/>
                      <a:ext cx="1453910" cy="393888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39" name="CuadroTexto 38">
                      <a:hlinkClick xmlns:r="http://schemas.openxmlformats.org/officeDocument/2006/relationships" r:id="rId2"/>
                      <a:extLst>
                        <a:ext uri="{FF2B5EF4-FFF2-40B4-BE49-F238E27FC236}">
                          <a16:creationId xmlns:a16="http://schemas.microsoft.com/office/drawing/2014/main" id="{3E80C594-B730-7D46-FB6A-D073639C7DBE}"/>
                        </a:ext>
                      </a:extLst>
                    </xdr:cNvPr>
                    <xdr:cNvSpPr txBox="1"/>
                  </xdr:nvSpPr>
                  <xdr:spPr>
                    <a:xfrm>
                      <a:off x="113028" y="3152265"/>
                      <a:ext cx="1251565" cy="31369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rPr>
                        <a:t>S -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Específico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endParaRPr lang="es-PE" sz="16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20" name="Grupo 19">
                    <a:extLst>
                      <a:ext uri="{FF2B5EF4-FFF2-40B4-BE49-F238E27FC236}">
                        <a16:creationId xmlns:a16="http://schemas.microsoft.com/office/drawing/2014/main" id="{79F5E532-2923-8474-FBEA-929FCC5A5909}"/>
                      </a:ext>
                    </a:extLst>
                  </xdr:cNvPr>
                  <xdr:cNvGrpSpPr/>
                </xdr:nvGrpSpPr>
                <xdr:grpSpPr>
                  <a:xfrm>
                    <a:off x="104774" y="3026621"/>
                    <a:ext cx="2495550" cy="604984"/>
                    <a:chOff x="66674" y="2978996"/>
                    <a:chExt cx="2495550" cy="604984"/>
                  </a:xfrm>
                </xdr:grpSpPr>
                <xdr:sp macro="" textlink="">
                  <xdr:nvSpPr>
                    <xdr:cNvPr id="36" name="Rectángulo: esquinas redondeadas 35">
                      <a:extLst>
                        <a:ext uri="{FF2B5EF4-FFF2-40B4-BE49-F238E27FC236}">
                          <a16:creationId xmlns:a16="http://schemas.microsoft.com/office/drawing/2014/main" id="{5C190906-1128-94D9-CA5B-D803F3FAB49E}"/>
                        </a:ext>
                      </a:extLst>
                    </xdr:cNvPr>
                    <xdr:cNvSpPr/>
                  </xdr:nvSpPr>
                  <xdr:spPr>
                    <a:xfrm>
                      <a:off x="66674" y="2978996"/>
                      <a:ext cx="2495550" cy="333374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37" name="CuadroTexto 36">
                      <a:hlinkClick xmlns:r="http://schemas.openxmlformats.org/officeDocument/2006/relationships" r:id="rId3"/>
                      <a:extLst>
                        <a:ext uri="{FF2B5EF4-FFF2-40B4-BE49-F238E27FC236}">
                          <a16:creationId xmlns:a16="http://schemas.microsoft.com/office/drawing/2014/main" id="{62FAF1DF-72BC-B1D8-96A5-C842BBCA5F99}"/>
                        </a:ext>
                      </a:extLst>
                    </xdr:cNvPr>
                    <xdr:cNvSpPr txBox="1"/>
                  </xdr:nvSpPr>
                  <xdr:spPr>
                    <a:xfrm>
                      <a:off x="124408" y="3298229"/>
                      <a:ext cx="2152090" cy="2857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M - Medible</a:t>
                      </a:r>
                    </a:p>
                  </xdr:txBody>
                </xdr:sp>
              </xdr:grpSp>
              <xdr:grpSp>
                <xdr:nvGrpSpPr>
                  <xdr:cNvPr id="21" name="Grupo 20">
                    <a:extLst>
                      <a:ext uri="{FF2B5EF4-FFF2-40B4-BE49-F238E27FC236}">
                        <a16:creationId xmlns:a16="http://schemas.microsoft.com/office/drawing/2014/main" id="{CBA62569-5A65-D55C-7E48-C04123A1A76C}"/>
                      </a:ext>
                    </a:extLst>
                  </xdr:cNvPr>
                  <xdr:cNvGrpSpPr/>
                </xdr:nvGrpSpPr>
                <xdr:grpSpPr>
                  <a:xfrm>
                    <a:off x="104774" y="3483820"/>
                    <a:ext cx="2495551" cy="540099"/>
                    <a:chOff x="76199" y="3407620"/>
                    <a:chExt cx="2495551" cy="540099"/>
                  </a:xfrm>
                </xdr:grpSpPr>
                <xdr:sp macro="" textlink="">
                  <xdr:nvSpPr>
                    <xdr:cNvPr id="34" name="Rectángulo: esquinas redondeadas 33">
                      <a:extLst>
                        <a:ext uri="{FF2B5EF4-FFF2-40B4-BE49-F238E27FC236}">
                          <a16:creationId xmlns:a16="http://schemas.microsoft.com/office/drawing/2014/main" id="{1FDE9ED7-7942-6000-4634-1738EF2B7691}"/>
                        </a:ext>
                      </a:extLst>
                    </xdr:cNvPr>
                    <xdr:cNvSpPr/>
                  </xdr:nvSpPr>
                  <xdr:spPr>
                    <a:xfrm>
                      <a:off x="76199" y="3407620"/>
                      <a:ext cx="2495551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35" name="CuadroTexto 34">
                      <a:hlinkClick xmlns:r="http://schemas.openxmlformats.org/officeDocument/2006/relationships" r:id="rId4"/>
                      <a:extLst>
                        <a:ext uri="{FF2B5EF4-FFF2-40B4-BE49-F238E27FC236}">
                          <a16:creationId xmlns:a16="http://schemas.microsoft.com/office/drawing/2014/main" id="{4C6BEFBC-6DFC-DB99-1809-C1FAFC728DCC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3724406"/>
                      <a:ext cx="1609723" cy="2233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A -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Alcanzable</a:t>
                      </a:r>
                    </a:p>
                  </xdr:txBody>
                </xdr:sp>
              </xdr:grpSp>
              <xdr:grpSp>
                <xdr:nvGrpSpPr>
                  <xdr:cNvPr id="22" name="Grupo 21">
                    <a:extLst>
                      <a:ext uri="{FF2B5EF4-FFF2-40B4-BE49-F238E27FC236}">
                        <a16:creationId xmlns:a16="http://schemas.microsoft.com/office/drawing/2014/main" id="{79466CC9-3816-897E-F008-050730AEE488}"/>
                      </a:ext>
                    </a:extLst>
                  </xdr:cNvPr>
                  <xdr:cNvGrpSpPr/>
                </xdr:nvGrpSpPr>
                <xdr:grpSpPr>
                  <a:xfrm>
                    <a:off x="104774" y="3960070"/>
                    <a:ext cx="2505076" cy="564432"/>
                    <a:chOff x="76199" y="3845770"/>
                    <a:chExt cx="2505076" cy="564432"/>
                  </a:xfrm>
                </xdr:grpSpPr>
                <xdr:sp macro="" textlink="">
                  <xdr:nvSpPr>
                    <xdr:cNvPr id="32" name="Rectángulo: esquinas redondeadas 31">
                      <a:extLst>
                        <a:ext uri="{FF2B5EF4-FFF2-40B4-BE49-F238E27FC236}">
                          <a16:creationId xmlns:a16="http://schemas.microsoft.com/office/drawing/2014/main" id="{12CE92CE-8706-1E24-42DC-E234AA6928E0}"/>
                        </a:ext>
                      </a:extLst>
                    </xdr:cNvPr>
                    <xdr:cNvSpPr/>
                  </xdr:nvSpPr>
                  <xdr:spPr>
                    <a:xfrm>
                      <a:off x="76199" y="3845770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33" name="CuadroTexto 32">
                      <a:hlinkClick xmlns:r="http://schemas.openxmlformats.org/officeDocument/2006/relationships" r:id="rId5"/>
                      <a:extLst>
                        <a:ext uri="{FF2B5EF4-FFF2-40B4-BE49-F238E27FC236}">
                          <a16:creationId xmlns:a16="http://schemas.microsoft.com/office/drawing/2014/main" id="{AC93C6AA-3C71-19D8-A6BA-A96C0D466769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4097558"/>
                      <a:ext cx="1657349" cy="31264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R - Relevante</a:t>
                      </a:r>
                    </a:p>
                  </xdr:txBody>
                </xdr:sp>
              </xdr:grpSp>
              <xdr:grpSp>
                <xdr:nvGrpSpPr>
                  <xdr:cNvPr id="23" name="Grupo 22">
                    <a:extLst>
                      <a:ext uri="{FF2B5EF4-FFF2-40B4-BE49-F238E27FC236}">
                        <a16:creationId xmlns:a16="http://schemas.microsoft.com/office/drawing/2014/main" id="{C644C5FE-8DCA-DE64-FE98-C2E16142D798}"/>
                      </a:ext>
                    </a:extLst>
                  </xdr:cNvPr>
                  <xdr:cNvGrpSpPr/>
                </xdr:nvGrpSpPr>
                <xdr:grpSpPr>
                  <a:xfrm>
                    <a:off x="95251" y="4417271"/>
                    <a:ext cx="2495550" cy="567452"/>
                    <a:chOff x="76201" y="4283921"/>
                    <a:chExt cx="2495550" cy="567452"/>
                  </a:xfrm>
                </xdr:grpSpPr>
                <xdr:sp macro="" textlink="">
                  <xdr:nvSpPr>
                    <xdr:cNvPr id="30" name="Rectángulo: esquinas redondeadas 29">
                      <a:extLst>
                        <a:ext uri="{FF2B5EF4-FFF2-40B4-BE49-F238E27FC236}">
                          <a16:creationId xmlns:a16="http://schemas.microsoft.com/office/drawing/2014/main" id="{D171C552-4831-ECB5-DFA3-43EC83814A29}"/>
                        </a:ext>
                      </a:extLst>
                    </xdr:cNvPr>
                    <xdr:cNvSpPr/>
                  </xdr:nvSpPr>
                  <xdr:spPr>
                    <a:xfrm>
                      <a:off x="76201" y="4283921"/>
                      <a:ext cx="2495550" cy="342901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31" name="CuadroTexto 30">
                      <a:hlinkClick xmlns:r="http://schemas.openxmlformats.org/officeDocument/2006/relationships" r:id="rId6"/>
                      <a:extLst>
                        <a:ext uri="{FF2B5EF4-FFF2-40B4-BE49-F238E27FC236}">
                          <a16:creationId xmlns:a16="http://schemas.microsoft.com/office/drawing/2014/main" id="{61BD0FDD-9B8C-B52F-EC0E-F9F1B83B9792}"/>
                        </a:ext>
                      </a:extLst>
                    </xdr:cNvPr>
                    <xdr:cNvSpPr txBox="1"/>
                  </xdr:nvSpPr>
                  <xdr:spPr>
                    <a:xfrm>
                      <a:off x="197861" y="4556782"/>
                      <a:ext cx="1505971" cy="29459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T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-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Temporal</a:t>
                      </a:r>
                    </a:p>
                  </xdr:txBody>
                </xdr:sp>
              </xdr:grpSp>
              <xdr:grpSp>
                <xdr:nvGrpSpPr>
                  <xdr:cNvPr id="24" name="Grupo 23">
                    <a:extLst>
                      <a:ext uri="{FF2B5EF4-FFF2-40B4-BE49-F238E27FC236}">
                        <a16:creationId xmlns:a16="http://schemas.microsoft.com/office/drawing/2014/main" id="{1F4FB23D-4677-4D32-3D99-70AE27A19104}"/>
                      </a:ext>
                    </a:extLst>
                  </xdr:cNvPr>
                  <xdr:cNvGrpSpPr/>
                </xdr:nvGrpSpPr>
                <xdr:grpSpPr>
                  <a:xfrm>
                    <a:off x="95250" y="4893521"/>
                    <a:ext cx="2505076" cy="520573"/>
                    <a:chOff x="76200" y="4722071"/>
                    <a:chExt cx="2505076" cy="520573"/>
                  </a:xfrm>
                </xdr:grpSpPr>
                <xdr:sp macro="" textlink="">
                  <xdr:nvSpPr>
                    <xdr:cNvPr id="28" name="Rectángulo: esquinas redondeadas 27">
                      <a:extLst>
                        <a:ext uri="{FF2B5EF4-FFF2-40B4-BE49-F238E27FC236}">
                          <a16:creationId xmlns:a16="http://schemas.microsoft.com/office/drawing/2014/main" id="{C8A18922-EC52-11F1-C7FD-887138D6D6D4}"/>
                        </a:ext>
                      </a:extLst>
                    </xdr:cNvPr>
                    <xdr:cNvSpPr/>
                  </xdr:nvSpPr>
                  <xdr:spPr>
                    <a:xfrm>
                      <a:off x="76200" y="4722071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29" name="CuadroTexto 28">
                      <a:hlinkClick xmlns:r="http://schemas.openxmlformats.org/officeDocument/2006/relationships" r:id="rId7"/>
                      <a:extLst>
                        <a:ext uri="{FF2B5EF4-FFF2-40B4-BE49-F238E27FC236}">
                          <a16:creationId xmlns:a16="http://schemas.microsoft.com/office/drawing/2014/main" id="{8DB27CCD-6BE5-AAFC-9087-5B11B7F3B80C}"/>
                        </a:ext>
                      </a:extLst>
                    </xdr:cNvPr>
                    <xdr:cNvSpPr txBox="1"/>
                  </xdr:nvSpPr>
                  <xdr:spPr>
                    <a:xfrm>
                      <a:off x="176553" y="4985469"/>
                      <a:ext cx="1362075" cy="25717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Dashboard</a:t>
                      </a:r>
                    </a:p>
                  </xdr:txBody>
                </xdr:sp>
              </xdr:grpSp>
              <xdr:sp macro="" textlink="">
                <xdr:nvSpPr>
                  <xdr:cNvPr id="25" name="Rectángulo: esquinas redondeadas 24">
                    <a:extLst>
                      <a:ext uri="{FF2B5EF4-FFF2-40B4-BE49-F238E27FC236}">
                        <a16:creationId xmlns:a16="http://schemas.microsoft.com/office/drawing/2014/main" id="{3D12FB12-46DE-F45A-D5BB-C8016FF46701}"/>
                      </a:ext>
                    </a:extLst>
                  </xdr:cNvPr>
                  <xdr:cNvSpPr/>
                </xdr:nvSpPr>
                <xdr:spPr>
                  <a:xfrm>
                    <a:off x="123824" y="5379295"/>
                    <a:ext cx="2505076" cy="361950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26" name="Rectángulo: esquinas redondeadas 25">
                    <a:extLst>
                      <a:ext uri="{FF2B5EF4-FFF2-40B4-BE49-F238E27FC236}">
                        <a16:creationId xmlns:a16="http://schemas.microsoft.com/office/drawing/2014/main" id="{43EB0EEB-044A-198B-8F74-BD793ADDAAAD}"/>
                      </a:ext>
                    </a:extLst>
                  </xdr:cNvPr>
                  <xdr:cNvSpPr/>
                </xdr:nvSpPr>
                <xdr:spPr>
                  <a:xfrm>
                    <a:off x="123823" y="5850769"/>
                    <a:ext cx="2514601" cy="333375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27" name="Rectángulo 26">
                    <a:extLst>
                      <a:ext uri="{FF2B5EF4-FFF2-40B4-BE49-F238E27FC236}">
                        <a16:creationId xmlns:a16="http://schemas.microsoft.com/office/drawing/2014/main" id="{E541AF30-F7E6-7F6E-2759-9C1E181B382B}"/>
                      </a:ext>
                    </a:extLst>
                  </xdr:cNvPr>
                  <xdr:cNvSpPr/>
                </xdr:nvSpPr>
                <xdr:spPr>
                  <a:xfrm>
                    <a:off x="2587522" y="9997"/>
                    <a:ext cx="50902" cy="6115001"/>
                  </a:xfrm>
                  <a:prstGeom prst="rect">
                    <a:avLst/>
                  </a:prstGeom>
                  <a:solidFill>
                    <a:schemeClr val="tx1"/>
                  </a:solidFill>
                </xdr:spPr>
                <xdr:style>
                  <a:lnRef idx="2">
                    <a:schemeClr val="dk1">
                      <a:shade val="15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</xdr:grpSp>
            <xdr:sp macro="" textlink="">
              <xdr:nvSpPr>
                <xdr:cNvPr id="13" name="Rectángulo: esquinas redondeadas 12">
                  <a:extLst>
                    <a:ext uri="{FF2B5EF4-FFF2-40B4-BE49-F238E27FC236}">
                      <a16:creationId xmlns:a16="http://schemas.microsoft.com/office/drawing/2014/main" id="{58703115-0139-ECA4-5A1C-77F518E15668}"/>
                    </a:ext>
                  </a:extLst>
                </xdr:cNvPr>
                <xdr:cNvSpPr/>
              </xdr:nvSpPr>
              <xdr:spPr>
                <a:xfrm>
                  <a:off x="104775" y="1466850"/>
                  <a:ext cx="2466976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14" name="Rectángulo: esquinas redondeadas 13">
                  <a:extLst>
                    <a:ext uri="{FF2B5EF4-FFF2-40B4-BE49-F238E27FC236}">
                      <a16:creationId xmlns:a16="http://schemas.microsoft.com/office/drawing/2014/main" id="{A515F270-8976-5DD4-87C5-232CDFC97134}"/>
                    </a:ext>
                  </a:extLst>
                </xdr:cNvPr>
                <xdr:cNvSpPr/>
              </xdr:nvSpPr>
              <xdr:spPr>
                <a:xfrm>
                  <a:off x="85725" y="1924050"/>
                  <a:ext cx="2533650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15" name="CuadroTexto 14">
                  <a:hlinkClick xmlns:r="http://schemas.openxmlformats.org/officeDocument/2006/relationships" r:id="rId8"/>
                  <a:extLst>
                    <a:ext uri="{FF2B5EF4-FFF2-40B4-BE49-F238E27FC236}">
                      <a16:creationId xmlns:a16="http://schemas.microsoft.com/office/drawing/2014/main" id="{8B984FDB-96FA-5AC8-3B7E-02288727341A}"/>
                    </a:ext>
                  </a:extLst>
                </xdr:cNvPr>
                <xdr:cNvSpPr txBox="1"/>
              </xdr:nvSpPr>
              <xdr:spPr>
                <a:xfrm>
                  <a:off x="115380" y="1885879"/>
                  <a:ext cx="2436833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Beneficios</a:t>
                  </a:r>
                </a:p>
              </xdr:txBody>
            </xdr:sp>
            <xdr:sp macro="" textlink="">
              <xdr:nvSpPr>
                <xdr:cNvPr id="16" name="CuadroTexto 15">
                  <a:hlinkClick xmlns:r="http://schemas.openxmlformats.org/officeDocument/2006/relationships" r:id="rId9"/>
                  <a:extLst>
                    <a:ext uri="{FF2B5EF4-FFF2-40B4-BE49-F238E27FC236}">
                      <a16:creationId xmlns:a16="http://schemas.microsoft.com/office/drawing/2014/main" id="{2C83BC3C-208F-2E80-FE06-22FEDE127D50}"/>
                    </a:ext>
                  </a:extLst>
                </xdr:cNvPr>
                <xdr:cNvSpPr txBox="1"/>
              </xdr:nvSpPr>
              <xdr:spPr>
                <a:xfrm>
                  <a:off x="131680" y="2251812"/>
                  <a:ext cx="2396967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Características</a:t>
                  </a:r>
                </a:p>
              </xdr:txBody>
            </xdr:sp>
          </xdr:grpSp>
          <xdr:sp macro="" textlink="">
            <xdr:nvSpPr>
              <xdr:cNvPr id="11" name="CuadroTexto 10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1ACF992F-36CB-1F6C-7AD9-A3145A1F20C1}"/>
                  </a:ext>
                </a:extLst>
              </xdr:cNvPr>
              <xdr:cNvSpPr txBox="1"/>
            </xdr:nvSpPr>
            <xdr:spPr>
              <a:xfrm>
                <a:off x="114299" y="1104900"/>
                <a:ext cx="2240493" cy="275432"/>
              </a:xfrm>
              <a:prstGeom prst="rect">
                <a:avLst/>
              </a:prstGeom>
              <a:solidFill>
                <a:schemeClr val="tx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s-PE" sz="1600" b="1">
                    <a:solidFill>
                      <a:schemeClr val="bg1"/>
                    </a:solidFill>
                  </a:rPr>
                  <a:t>Inicio</a:t>
                </a:r>
              </a:p>
            </xdr:txBody>
          </xdr:sp>
        </xdr:grpSp>
        <xdr:sp macro="" textlink="">
          <xdr:nvSpPr>
            <xdr:cNvPr id="8" name="CuadroTexto 7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2C72192D-883D-7040-18E0-2A905793D6A9}"/>
                </a:ext>
              </a:extLst>
            </xdr:cNvPr>
            <xdr:cNvSpPr txBox="1"/>
          </xdr:nvSpPr>
          <xdr:spPr>
            <a:xfrm>
              <a:off x="100544" y="5249333"/>
              <a:ext cx="1922141" cy="265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s-PE" sz="1600" b="1">
                  <a:solidFill>
                    <a:schemeClr val="bg1"/>
                  </a:solidFill>
                </a:rPr>
                <a:t>Libros</a:t>
              </a:r>
            </a:p>
          </xdr:txBody>
        </xdr:sp>
      </xdr:grpSp>
      <xdr:pic>
        <xdr:nvPicPr>
          <xdr:cNvPr id="6" name="Imagen 5" descr="Imagen que contiene dibujo&#10;&#10;Descripción generada automáticamente">
            <a:extLst>
              <a:ext uri="{FF2B5EF4-FFF2-40B4-BE49-F238E27FC236}">
                <a16:creationId xmlns:a16="http://schemas.microsoft.com/office/drawing/2014/main" id="{439C32F6-5480-908F-8748-2675DB31A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01" y="63500"/>
            <a:ext cx="656166" cy="660809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47439</xdr:colOff>
      <xdr:row>2</xdr:row>
      <xdr:rowOff>63498</xdr:rowOff>
    </xdr:from>
    <xdr:to>
      <xdr:col>16</xdr:col>
      <xdr:colOff>436519</xdr:colOff>
      <xdr:row>30</xdr:row>
      <xdr:rowOff>63499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FBCEA183-1090-6351-A9C7-80D8DEECA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439" y="444498"/>
          <a:ext cx="10295080" cy="533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21167</xdr:colOff>
      <xdr:row>0</xdr:row>
      <xdr:rowOff>1</xdr:rowOff>
    </xdr:from>
    <xdr:to>
      <xdr:col>5</xdr:col>
      <xdr:colOff>243417</xdr:colOff>
      <xdr:row>1</xdr:row>
      <xdr:rowOff>1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142C0283-E63C-DE40-8633-56AD8E3D3812}"/>
            </a:ext>
          </a:extLst>
        </xdr:cNvPr>
        <xdr:cNvSpPr/>
      </xdr:nvSpPr>
      <xdr:spPr>
        <a:xfrm>
          <a:off x="3069167" y="1"/>
          <a:ext cx="984250" cy="635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253999</xdr:colOff>
      <xdr:row>3</xdr:row>
      <xdr:rowOff>169335</xdr:rowOff>
    </xdr:from>
    <xdr:to>
      <xdr:col>4</xdr:col>
      <xdr:colOff>412750</xdr:colOff>
      <xdr:row>15</xdr:row>
      <xdr:rowOff>74083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659BF7-EE9F-4562-B1E3-252F0009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370417</xdr:colOff>
      <xdr:row>2</xdr:row>
      <xdr:rowOff>42332</xdr:rowOff>
    </xdr:from>
    <xdr:to>
      <xdr:col>3</xdr:col>
      <xdr:colOff>169333</xdr:colOff>
      <xdr:row>3</xdr:row>
      <xdr:rowOff>137582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65C4D4C-6DC7-DBD9-73D4-F9DBFCADCA5F}"/>
            </a:ext>
          </a:extLst>
        </xdr:cNvPr>
        <xdr:cNvSpPr txBox="1"/>
      </xdr:nvSpPr>
      <xdr:spPr>
        <a:xfrm>
          <a:off x="1132417" y="920749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Finanzas</a:t>
          </a:r>
        </a:p>
      </xdr:txBody>
    </xdr:sp>
    <xdr:clientData/>
  </xdr:twoCellAnchor>
  <xdr:twoCellAnchor>
    <xdr:from>
      <xdr:col>6</xdr:col>
      <xdr:colOff>25400</xdr:colOff>
      <xdr:row>2</xdr:row>
      <xdr:rowOff>67733</xdr:rowOff>
    </xdr:from>
    <xdr:to>
      <xdr:col>7</xdr:col>
      <xdr:colOff>586316</xdr:colOff>
      <xdr:row>3</xdr:row>
      <xdr:rowOff>162983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4A97882-A75A-47A2-9FD2-2C930500AA49}"/>
            </a:ext>
          </a:extLst>
        </xdr:cNvPr>
        <xdr:cNvSpPr txBox="1"/>
      </xdr:nvSpPr>
      <xdr:spPr>
        <a:xfrm>
          <a:off x="4597400" y="946150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Ventas</a:t>
          </a:r>
        </a:p>
      </xdr:txBody>
    </xdr:sp>
    <xdr:clientData/>
  </xdr:twoCellAnchor>
  <xdr:twoCellAnchor>
    <xdr:from>
      <xdr:col>10</xdr:col>
      <xdr:colOff>241301</xdr:colOff>
      <xdr:row>2</xdr:row>
      <xdr:rowOff>82551</xdr:rowOff>
    </xdr:from>
    <xdr:to>
      <xdr:col>12</xdr:col>
      <xdr:colOff>40217</xdr:colOff>
      <xdr:row>3</xdr:row>
      <xdr:rowOff>177801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6FB3D30-AD9C-4237-B374-DC6BC4B577E9}"/>
            </a:ext>
          </a:extLst>
        </xdr:cNvPr>
        <xdr:cNvSpPr txBox="1"/>
      </xdr:nvSpPr>
      <xdr:spPr>
        <a:xfrm>
          <a:off x="7861301" y="960968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Marketing</a:t>
          </a:r>
        </a:p>
      </xdr:txBody>
    </xdr:sp>
    <xdr:clientData/>
  </xdr:twoCellAnchor>
  <xdr:twoCellAnchor>
    <xdr:from>
      <xdr:col>14</xdr:col>
      <xdr:colOff>478367</xdr:colOff>
      <xdr:row>2</xdr:row>
      <xdr:rowOff>107951</xdr:rowOff>
    </xdr:from>
    <xdr:to>
      <xdr:col>16</xdr:col>
      <xdr:colOff>277283</xdr:colOff>
      <xdr:row>4</xdr:row>
      <xdr:rowOff>12701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DC3B1657-66F0-4662-9F43-90B1C5A680F5}"/>
            </a:ext>
          </a:extLst>
        </xdr:cNvPr>
        <xdr:cNvSpPr txBox="1"/>
      </xdr:nvSpPr>
      <xdr:spPr>
        <a:xfrm>
          <a:off x="11146367" y="986368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Operaciones</a:t>
          </a:r>
        </a:p>
      </xdr:txBody>
    </xdr:sp>
    <xdr:clientData/>
  </xdr:twoCellAnchor>
  <xdr:twoCellAnchor>
    <xdr:from>
      <xdr:col>1</xdr:col>
      <xdr:colOff>302684</xdr:colOff>
      <xdr:row>16</xdr:row>
      <xdr:rowOff>91017</xdr:rowOff>
    </xdr:from>
    <xdr:to>
      <xdr:col>3</xdr:col>
      <xdr:colOff>101600</xdr:colOff>
      <xdr:row>17</xdr:row>
      <xdr:rowOff>186267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67A81FC2-4F39-4C50-9778-1A3888F1A995}"/>
            </a:ext>
          </a:extLst>
        </xdr:cNvPr>
        <xdr:cNvSpPr txBox="1"/>
      </xdr:nvSpPr>
      <xdr:spPr>
        <a:xfrm>
          <a:off x="1064684" y="3636434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Calidad</a:t>
          </a:r>
        </a:p>
      </xdr:txBody>
    </xdr:sp>
    <xdr:clientData/>
  </xdr:twoCellAnchor>
  <xdr:twoCellAnchor>
    <xdr:from>
      <xdr:col>6</xdr:col>
      <xdr:colOff>169335</xdr:colOff>
      <xdr:row>16</xdr:row>
      <xdr:rowOff>63501</xdr:rowOff>
    </xdr:from>
    <xdr:to>
      <xdr:col>7</xdr:col>
      <xdr:colOff>730251</xdr:colOff>
      <xdr:row>17</xdr:row>
      <xdr:rowOff>158751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B79EEFC6-6C21-4A82-B584-14C6BDB08084}"/>
            </a:ext>
          </a:extLst>
        </xdr:cNvPr>
        <xdr:cNvSpPr txBox="1"/>
      </xdr:nvSpPr>
      <xdr:spPr>
        <a:xfrm>
          <a:off x="4741335" y="3608918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Logística</a:t>
          </a:r>
        </a:p>
      </xdr:txBody>
    </xdr:sp>
    <xdr:clientData/>
  </xdr:twoCellAnchor>
  <xdr:twoCellAnchor>
    <xdr:from>
      <xdr:col>10</xdr:col>
      <xdr:colOff>194735</xdr:colOff>
      <xdr:row>16</xdr:row>
      <xdr:rowOff>67735</xdr:rowOff>
    </xdr:from>
    <xdr:to>
      <xdr:col>11</xdr:col>
      <xdr:colOff>755651</xdr:colOff>
      <xdr:row>17</xdr:row>
      <xdr:rowOff>162985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D25DCF05-78E5-424D-BEB5-D015A3DE85F2}"/>
            </a:ext>
          </a:extLst>
        </xdr:cNvPr>
        <xdr:cNvSpPr txBox="1"/>
      </xdr:nvSpPr>
      <xdr:spPr>
        <a:xfrm>
          <a:off x="7814735" y="3613152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RRHH</a:t>
          </a:r>
        </a:p>
      </xdr:txBody>
    </xdr:sp>
    <xdr:clientData/>
  </xdr:twoCellAnchor>
  <xdr:twoCellAnchor>
    <xdr:from>
      <xdr:col>14</xdr:col>
      <xdr:colOff>505884</xdr:colOff>
      <xdr:row>16</xdr:row>
      <xdr:rowOff>93135</xdr:rowOff>
    </xdr:from>
    <xdr:to>
      <xdr:col>16</xdr:col>
      <xdr:colOff>304800</xdr:colOff>
      <xdr:row>17</xdr:row>
      <xdr:rowOff>188385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89F730C-2045-4110-8068-5BE948848116}"/>
            </a:ext>
          </a:extLst>
        </xdr:cNvPr>
        <xdr:cNvSpPr txBox="1"/>
      </xdr:nvSpPr>
      <xdr:spPr>
        <a:xfrm>
          <a:off x="11173884" y="3638552"/>
          <a:ext cx="132291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/>
            <a:t>TI</a:t>
          </a:r>
        </a:p>
      </xdr:txBody>
    </xdr:sp>
    <xdr:clientData/>
  </xdr:twoCellAnchor>
  <xdr:twoCellAnchor>
    <xdr:from>
      <xdr:col>4</xdr:col>
      <xdr:colOff>571500</xdr:colOff>
      <xdr:row>4</xdr:row>
      <xdr:rowOff>10584</xdr:rowOff>
    </xdr:from>
    <xdr:to>
      <xdr:col>8</xdr:col>
      <xdr:colOff>687918</xdr:colOff>
      <xdr:row>15</xdr:row>
      <xdr:rowOff>84666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59D334E-587F-4AA7-9FD1-3E380D2C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105832</xdr:colOff>
      <xdr:row>3</xdr:row>
      <xdr:rowOff>190499</xdr:rowOff>
    </xdr:from>
    <xdr:to>
      <xdr:col>13</xdr:col>
      <xdr:colOff>222249</xdr:colOff>
      <xdr:row>15</xdr:row>
      <xdr:rowOff>74082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D9875C4-96B7-4D2F-880B-F25B9D0C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412750</xdr:colOff>
      <xdr:row>4</xdr:row>
      <xdr:rowOff>0</xdr:rowOff>
    </xdr:from>
    <xdr:to>
      <xdr:col>16</xdr:col>
      <xdr:colOff>1269999</xdr:colOff>
      <xdr:row>15</xdr:row>
      <xdr:rowOff>52916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DFE7A3-68A1-4A10-B102-F0E984BB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222249</xdr:colOff>
      <xdr:row>18</xdr:row>
      <xdr:rowOff>0</xdr:rowOff>
    </xdr:from>
    <xdr:to>
      <xdr:col>4</xdr:col>
      <xdr:colOff>381000</xdr:colOff>
      <xdr:row>28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C4BE85-042A-49D7-9E36-9DEB53A0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656167</xdr:colOff>
      <xdr:row>18</xdr:row>
      <xdr:rowOff>31750</xdr:rowOff>
    </xdr:from>
    <xdr:to>
      <xdr:col>8</xdr:col>
      <xdr:colOff>719667</xdr:colOff>
      <xdr:row>28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E74D39-45E9-4C77-8F8A-282BCF3A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137583</xdr:colOff>
      <xdr:row>18</xdr:row>
      <xdr:rowOff>52916</xdr:rowOff>
    </xdr:from>
    <xdr:to>
      <xdr:col>13</xdr:col>
      <xdr:colOff>232833</xdr:colOff>
      <xdr:row>28</xdr:row>
      <xdr:rowOff>158749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6EB90-6FCD-418F-828C-8861CD2C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486833</xdr:colOff>
      <xdr:row>18</xdr:row>
      <xdr:rowOff>63499</xdr:rowOff>
    </xdr:from>
    <xdr:to>
      <xdr:col>17</xdr:col>
      <xdr:colOff>10583</xdr:colOff>
      <xdr:row>28</xdr:row>
      <xdr:rowOff>137583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CAB0065-1BC2-4575-9C2F-655784E06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10583</xdr:colOff>
      <xdr:row>1</xdr:row>
      <xdr:rowOff>10583</xdr:rowOff>
    </xdr:to>
    <xdr:sp macro="" textlink="">
      <xdr:nvSpPr>
        <xdr:cNvPr id="28" name="Rectángulo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52E336-1586-7B32-B84F-F8768744B68B}"/>
            </a:ext>
          </a:extLst>
        </xdr:cNvPr>
        <xdr:cNvSpPr/>
      </xdr:nvSpPr>
      <xdr:spPr>
        <a:xfrm>
          <a:off x="0" y="0"/>
          <a:ext cx="1534583" cy="64558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2</xdr:col>
      <xdr:colOff>5988</xdr:colOff>
      <xdr:row>0</xdr:row>
      <xdr:rowOff>8494</xdr:rowOff>
    </xdr:from>
    <xdr:to>
      <xdr:col>4</xdr:col>
      <xdr:colOff>10584</xdr:colOff>
      <xdr:row>1</xdr:row>
      <xdr:rowOff>10583</xdr:rowOff>
    </xdr:to>
    <xdr:sp macro="" textlink="">
      <xdr:nvSpPr>
        <xdr:cNvPr id="29" name="Rectángulo 2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74026D7-D150-B0AE-1BAD-623E5DB49AE1}"/>
            </a:ext>
          </a:extLst>
        </xdr:cNvPr>
        <xdr:cNvSpPr/>
      </xdr:nvSpPr>
      <xdr:spPr>
        <a:xfrm>
          <a:off x="1529988" y="8494"/>
          <a:ext cx="1528596" cy="637089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3</xdr:col>
      <xdr:colOff>738449</xdr:colOff>
      <xdr:row>0</xdr:row>
      <xdr:rowOff>8495</xdr:rowOff>
    </xdr:from>
    <xdr:to>
      <xdr:col>6</xdr:col>
      <xdr:colOff>56400</xdr:colOff>
      <xdr:row>1</xdr:row>
      <xdr:rowOff>10583</xdr:rowOff>
    </xdr:to>
    <xdr:sp macro="" textlink="">
      <xdr:nvSpPr>
        <xdr:cNvPr id="30" name="Rectángulo 2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4282DB-7195-30E4-B5A3-3852E018BB90}"/>
            </a:ext>
          </a:extLst>
        </xdr:cNvPr>
        <xdr:cNvSpPr/>
      </xdr:nvSpPr>
      <xdr:spPr>
        <a:xfrm>
          <a:off x="3024449" y="8495"/>
          <a:ext cx="1603951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30745</xdr:colOff>
      <xdr:row>0</xdr:row>
      <xdr:rowOff>8495</xdr:rowOff>
    </xdr:from>
    <xdr:to>
      <xdr:col>8</xdr:col>
      <xdr:colOff>137583</xdr:colOff>
      <xdr:row>1</xdr:row>
      <xdr:rowOff>10583</xdr:rowOff>
    </xdr:to>
    <xdr:sp macro="" textlink="">
      <xdr:nvSpPr>
        <xdr:cNvPr id="31" name="Rectángulo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11E523C-04EC-9D3C-1048-B32EAF5F6D37}"/>
            </a:ext>
          </a:extLst>
        </xdr:cNvPr>
        <xdr:cNvSpPr/>
      </xdr:nvSpPr>
      <xdr:spPr>
        <a:xfrm>
          <a:off x="4602745" y="8495"/>
          <a:ext cx="1630838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8</xdr:col>
      <xdr:colOff>140327</xdr:colOff>
      <xdr:row>0</xdr:row>
      <xdr:rowOff>0</xdr:rowOff>
    </xdr:from>
    <xdr:to>
      <xdr:col>10</xdr:col>
      <xdr:colOff>285750</xdr:colOff>
      <xdr:row>1</xdr:row>
      <xdr:rowOff>10583</xdr:rowOff>
    </xdr:to>
    <xdr:sp macro="" textlink="">
      <xdr:nvSpPr>
        <xdr:cNvPr id="32" name="Rectángulo 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0277F4-8FA0-0973-087C-7791690CCA03}"/>
            </a:ext>
          </a:extLst>
        </xdr:cNvPr>
        <xdr:cNvSpPr/>
      </xdr:nvSpPr>
      <xdr:spPr>
        <a:xfrm>
          <a:off x="6236327" y="0"/>
          <a:ext cx="1669423" cy="64558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>
    <xdr:from>
      <xdr:col>10</xdr:col>
      <xdr:colOff>507999</xdr:colOff>
      <xdr:row>0</xdr:row>
      <xdr:rowOff>31749</xdr:rowOff>
    </xdr:from>
    <xdr:to>
      <xdr:col>11</xdr:col>
      <xdr:colOff>402166</xdr:colOff>
      <xdr:row>0</xdr:row>
      <xdr:rowOff>582082</xdr:rowOff>
    </xdr:to>
    <xdr:pic>
      <xdr:nvPicPr>
        <xdr:cNvPr id="33" name="Imagen 3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2D74E2-7081-C330-8511-A185899B6B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127999" y="31749"/>
          <a:ext cx="656167" cy="550333"/>
        </a:xfrm>
        <a:prstGeom prst="rect">
          <a:avLst/>
        </a:prstGeom>
      </xdr:spPr>
    </xdr:pic>
    <xdr:clientData/>
  </xdr:twoCellAnchor>
  <xdr:twoCellAnchor>
    <xdr:from>
      <xdr:col>11</xdr:col>
      <xdr:colOff>740835</xdr:colOff>
      <xdr:row>0</xdr:row>
      <xdr:rowOff>116417</xdr:rowOff>
    </xdr:from>
    <xdr:to>
      <xdr:col>13</xdr:col>
      <xdr:colOff>95251</xdr:colOff>
      <xdr:row>0</xdr:row>
      <xdr:rowOff>529167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9BFF7BB4-E9DB-729B-90BC-8D6DD4710B37}"/>
            </a:ext>
          </a:extLst>
        </xdr:cNvPr>
        <xdr:cNvSpPr/>
      </xdr:nvSpPr>
      <xdr:spPr>
        <a:xfrm>
          <a:off x="9122835" y="116417"/>
          <a:ext cx="878416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13</xdr:col>
      <xdr:colOff>497421</xdr:colOff>
      <xdr:row>0</xdr:row>
      <xdr:rowOff>131233</xdr:rowOff>
    </xdr:from>
    <xdr:to>
      <xdr:col>14</xdr:col>
      <xdr:colOff>635003</xdr:colOff>
      <xdr:row>0</xdr:row>
      <xdr:rowOff>539751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8F82F9D3-A25F-314E-EDE4-64AB2D4584B1}"/>
            </a:ext>
          </a:extLst>
        </xdr:cNvPr>
        <xdr:cNvSpPr/>
      </xdr:nvSpPr>
      <xdr:spPr>
        <a:xfrm>
          <a:off x="10403421" y="131233"/>
          <a:ext cx="899582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15</xdr:col>
      <xdr:colOff>243416</xdr:colOff>
      <xdr:row>0</xdr:row>
      <xdr:rowOff>146049</xdr:rowOff>
    </xdr:from>
    <xdr:to>
      <xdr:col>16</xdr:col>
      <xdr:colOff>380999</xdr:colOff>
      <xdr:row>0</xdr:row>
      <xdr:rowOff>550334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998EB43D-3A13-DB1B-F743-B50CD21527B8}"/>
            </a:ext>
          </a:extLst>
        </xdr:cNvPr>
        <xdr:cNvSpPr/>
      </xdr:nvSpPr>
      <xdr:spPr>
        <a:xfrm>
          <a:off x="11673416" y="146049"/>
          <a:ext cx="899583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16</xdr:col>
      <xdr:colOff>709083</xdr:colOff>
      <xdr:row>0</xdr:row>
      <xdr:rowOff>63500</xdr:rowOff>
    </xdr:from>
    <xdr:to>
      <xdr:col>16</xdr:col>
      <xdr:colOff>1227667</xdr:colOff>
      <xdr:row>0</xdr:row>
      <xdr:rowOff>585753</xdr:rowOff>
    </xdr:to>
    <xdr:pic>
      <xdr:nvPicPr>
        <xdr:cNvPr id="8" name="Imagen 7" descr="Imagen que contiene dibujo&#10;&#10;Descripción generada automáticamente">
          <a:extLst>
            <a:ext uri="{FF2B5EF4-FFF2-40B4-BE49-F238E27FC236}">
              <a16:creationId xmlns:a16="http://schemas.microsoft.com/office/drawing/2014/main" id="{FDBCB2F9-CCA1-40A1-A53D-E762EC11D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1083" y="63500"/>
          <a:ext cx="518584" cy="52225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142875</xdr:rowOff>
    </xdr:from>
    <xdr:to>
      <xdr:col>9</xdr:col>
      <xdr:colOff>38100</xdr:colOff>
      <xdr:row>14</xdr:row>
      <xdr:rowOff>131923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202F5-B93B-499A-85D4-6E8CD6398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0.46218</cdr:x>
      <cdr:y>0.48907</cdr:y>
    </cdr:from>
    <cdr:to>
      <cdr:x>0.51541</cdr:x>
      <cdr:y>0.57021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DCDC808E-4E6E-EE8D-DD1E-52A08091EF9F}"/>
            </a:ext>
          </a:extLst>
        </cdr:cNvPr>
        <cdr:cNvSpPr/>
      </cdr:nvSpPr>
      <cdr:spPr>
        <a:xfrm xmlns:a="http://schemas.openxmlformats.org/drawingml/2006/main">
          <a:off x="1571625" y="1033464"/>
          <a:ext cx="180975" cy="17145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PE"/>
        </a:p>
      </cdr:txBody>
    </cdr:sp>
  </cdr:relSizeAnchor>
  <cdr:relSizeAnchor xmlns:cdr="http://schemas.openxmlformats.org/drawingml/2006/chartDrawing">
    <cdr:from>
      <cdr:x>0.14846</cdr:x>
      <cdr:y>0.43047</cdr:y>
    </cdr:from>
    <cdr:to>
      <cdr:x>0.28852</cdr:x>
      <cdr:y>0.5657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2B78DB8C-074B-A56B-09A2-1D118EF7AE69}"/>
            </a:ext>
          </a:extLst>
        </cdr:cNvPr>
        <cdr:cNvSpPr txBox="1"/>
      </cdr:nvSpPr>
      <cdr:spPr>
        <a:xfrm xmlns:a="http://schemas.openxmlformats.org/drawingml/2006/main">
          <a:off x="504826" y="909638"/>
          <a:ext cx="4762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050" b="1">
              <a:solidFill>
                <a:schemeClr val="bg2">
                  <a:lumMod val="25000"/>
                </a:schemeClr>
              </a:solidFill>
            </a:rPr>
            <a:t>0%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133350</xdr:rowOff>
    </xdr:from>
    <xdr:to>
      <xdr:col>1</xdr:col>
      <xdr:colOff>670039</xdr:colOff>
      <xdr:row>26</xdr:row>
      <xdr:rowOff>142876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8A8466F0-E591-4487-A366-E40387A9A75B}"/>
            </a:ext>
          </a:extLst>
        </xdr:cNvPr>
        <xdr:cNvSpPr/>
      </xdr:nvSpPr>
      <xdr:spPr>
        <a:xfrm rot="16200000">
          <a:off x="-1584268" y="1870018"/>
          <a:ext cx="4962526" cy="1489189"/>
        </a:xfrm>
        <a:prstGeom prst="round2SameRect">
          <a:avLst/>
        </a:prstGeom>
        <a:solidFill>
          <a:srgbClr val="2C00A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295275</xdr:colOff>
      <xdr:row>1</xdr:row>
      <xdr:rowOff>95250</xdr:rowOff>
    </xdr:from>
    <xdr:to>
      <xdr:col>1</xdr:col>
      <xdr:colOff>401397</xdr:colOff>
      <xdr:row>7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48FEE-38F9-46EF-87F7-D2F66CFD1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285750"/>
          <a:ext cx="1077672" cy="1104900"/>
        </a:xfrm>
        <a:prstGeom prst="rect">
          <a:avLst/>
        </a:prstGeom>
      </xdr:spPr>
    </xdr:pic>
    <xdr:clientData/>
  </xdr:twoCellAnchor>
  <xdr:twoCellAnchor>
    <xdr:from>
      <xdr:col>0</xdr:col>
      <xdr:colOff>371475</xdr:colOff>
      <xdr:row>7</xdr:row>
      <xdr:rowOff>76200</xdr:rowOff>
    </xdr:from>
    <xdr:to>
      <xdr:col>1</xdr:col>
      <xdr:colOff>447675</xdr:colOff>
      <xdr:row>8</xdr:row>
      <xdr:rowOff>140891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4144DA6-2D35-4AB1-AC0D-6364FA8C6DB9}"/>
            </a:ext>
          </a:extLst>
        </xdr:cNvPr>
        <xdr:cNvSpPr txBox="1"/>
      </xdr:nvSpPr>
      <xdr:spPr>
        <a:xfrm>
          <a:off x="371475" y="1409700"/>
          <a:ext cx="1047750" cy="255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 b="1">
              <a:solidFill>
                <a:schemeClr val="bg1"/>
              </a:solidFill>
              <a:latin typeface="Franklin Gothic Book" panose="020B0503020102020204" pitchFamily="34" charset="0"/>
            </a:rPr>
            <a:t>ADN Lean</a:t>
          </a:r>
        </a:p>
      </xdr:txBody>
    </xdr:sp>
    <xdr:clientData/>
  </xdr:twoCellAnchor>
  <xdr:twoCellAnchor>
    <xdr:from>
      <xdr:col>0</xdr:col>
      <xdr:colOff>180974</xdr:colOff>
      <xdr:row>8</xdr:row>
      <xdr:rowOff>133349</xdr:rowOff>
    </xdr:from>
    <xdr:to>
      <xdr:col>1</xdr:col>
      <xdr:colOff>666749</xdr:colOff>
      <xdr:row>11</xdr:row>
      <xdr:rowOff>142874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2528CC9-6D09-4F15-82A4-D01EDAB26EEF}"/>
            </a:ext>
          </a:extLst>
        </xdr:cNvPr>
        <xdr:cNvSpPr txBox="1"/>
      </xdr:nvSpPr>
      <xdr:spPr>
        <a:xfrm>
          <a:off x="180974" y="1657349"/>
          <a:ext cx="14573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000" b="0" i="1">
              <a:solidFill>
                <a:schemeClr val="bg1"/>
              </a:solidFill>
              <a:latin typeface="Franklin Gothic Book" panose="020B0503020102020204" pitchFamily="34" charset="0"/>
            </a:rPr>
            <a:t>"Transformando</a:t>
          </a:r>
          <a:r>
            <a:rPr lang="es-PE" sz="1000" b="0" i="1" baseline="0">
              <a:solidFill>
                <a:schemeClr val="bg1"/>
              </a:solidFill>
              <a:latin typeface="Franklin Gothic Book" panose="020B0503020102020204" pitchFamily="34" charset="0"/>
            </a:rPr>
            <a:t> el conocimiento en acción"</a:t>
          </a:r>
          <a:endParaRPr lang="es-PE" sz="1000" b="0" i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0</xdr:col>
      <xdr:colOff>284628</xdr:colOff>
      <xdr:row>12</xdr:row>
      <xdr:rowOff>141376</xdr:rowOff>
    </xdr:from>
    <xdr:to>
      <xdr:col>2</xdr:col>
      <xdr:colOff>46503</xdr:colOff>
      <xdr:row>20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9A48261-3131-4DD7-A452-A6D6AC2EBC09}"/>
            </a:ext>
          </a:extLst>
        </xdr:cNvPr>
        <xdr:cNvSpPr txBox="1"/>
      </xdr:nvSpPr>
      <xdr:spPr>
        <a:xfrm>
          <a:off x="284628" y="2427376"/>
          <a:ext cx="1809750" cy="1535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000" b="0" i="0">
              <a:solidFill>
                <a:schemeClr val="bg1"/>
              </a:solidFill>
              <a:latin typeface="Franklin Gothic Book" panose="020B0503020102020204" pitchFamily="34" charset="0"/>
            </a:rPr>
            <a:t>Necesitas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 que la </a:t>
          </a:r>
          <a:r>
            <a:rPr lang="es-PE" sz="1000" b="1" i="0" baseline="0">
              <a:solidFill>
                <a:schemeClr val="bg1"/>
              </a:solidFill>
              <a:latin typeface="Franklin Gothic Book" panose="020B0503020102020204" pitchFamily="34" charset="0"/>
            </a:rPr>
            <a:t>plantilla se adapte 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a tus necesidades específicas, accede al servicio de </a:t>
          </a:r>
          <a:r>
            <a:rPr lang="es-PE" sz="1000" b="1" i="0" baseline="0">
              <a:solidFill>
                <a:schemeClr val="bg1"/>
              </a:solidFill>
              <a:latin typeface="Franklin Gothic Book" panose="020B0503020102020204" pitchFamily="34" charset="0"/>
            </a:rPr>
            <a:t>plantillas personalizadas. 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Contáctate con nosotros:</a:t>
          </a:r>
          <a:endParaRPr lang="es-PE" sz="1000" b="0" i="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0</xdr:col>
      <xdr:colOff>301848</xdr:colOff>
      <xdr:row>20</xdr:row>
      <xdr:rowOff>69536</xdr:rowOff>
    </xdr:from>
    <xdr:to>
      <xdr:col>2</xdr:col>
      <xdr:colOff>187817</xdr:colOff>
      <xdr:row>22</xdr:row>
      <xdr:rowOff>62827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72E78800-2BF0-4492-8B46-5154A7CFF19C}"/>
            </a:ext>
          </a:extLst>
        </xdr:cNvPr>
        <xdr:cNvGrpSpPr/>
      </xdr:nvGrpSpPr>
      <xdr:grpSpPr>
        <a:xfrm>
          <a:off x="301848" y="3879536"/>
          <a:ext cx="1939136" cy="374291"/>
          <a:chOff x="301848" y="3879536"/>
          <a:chExt cx="1324244" cy="374291"/>
        </a:xfrm>
      </xdr:grpSpPr>
      <xdr:sp macro="" textlink="">
        <xdr:nvSpPr>
          <xdr:cNvPr id="8" name="Diagrama de flujo: terminador 7">
            <a:extLst>
              <a:ext uri="{FF2B5EF4-FFF2-40B4-BE49-F238E27FC236}">
                <a16:creationId xmlns:a16="http://schemas.microsoft.com/office/drawing/2014/main" id="{BC750FA0-B80C-402A-DA2C-679B893A74B6}"/>
              </a:ext>
            </a:extLst>
          </xdr:cNvPr>
          <xdr:cNvSpPr/>
        </xdr:nvSpPr>
        <xdr:spPr>
          <a:xfrm>
            <a:off x="301848" y="3879536"/>
            <a:ext cx="1324244" cy="374291"/>
          </a:xfrm>
          <a:prstGeom prst="flowChartTerminator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9" name="CuadroTexto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004E895-F320-F94D-F463-949DA19A9D90}"/>
              </a:ext>
            </a:extLst>
          </xdr:cNvPr>
          <xdr:cNvSpPr txBox="1"/>
        </xdr:nvSpPr>
        <xdr:spPr>
          <a:xfrm>
            <a:off x="357791" y="3970039"/>
            <a:ext cx="1047750" cy="24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PE" sz="800" b="1" i="0">
                <a:solidFill>
                  <a:srgbClr val="1A007A"/>
                </a:solidFill>
                <a:latin typeface="Gotham Black" pitchFamily="50" charset="0"/>
              </a:rPr>
              <a:t>CONTACTAR</a:t>
            </a:r>
            <a:endParaRPr lang="es-PE" sz="900" b="1" i="0">
              <a:solidFill>
                <a:srgbClr val="1A007A"/>
              </a:solidFill>
              <a:latin typeface="Gotham Black" pitchFamily="50" charset="0"/>
            </a:endParaRPr>
          </a:p>
        </xdr:txBody>
      </xdr:sp>
    </xdr:grpSp>
    <xdr:clientData/>
  </xdr:twoCellAnchor>
  <xdr:twoCellAnchor>
    <xdr:from>
      <xdr:col>0</xdr:col>
      <xdr:colOff>306861</xdr:colOff>
      <xdr:row>23</xdr:row>
      <xdr:rowOff>62318</xdr:rowOff>
    </xdr:from>
    <xdr:to>
      <xdr:col>2</xdr:col>
      <xdr:colOff>192830</xdr:colOff>
      <xdr:row>25</xdr:row>
      <xdr:rowOff>55609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CC05F8E3-07C7-41A2-8254-2EF06A0701F1}"/>
            </a:ext>
          </a:extLst>
        </xdr:cNvPr>
        <xdr:cNvGrpSpPr/>
      </xdr:nvGrpSpPr>
      <xdr:grpSpPr>
        <a:xfrm>
          <a:off x="306861" y="4443818"/>
          <a:ext cx="1939136" cy="374291"/>
          <a:chOff x="306861" y="4443818"/>
          <a:chExt cx="1324244" cy="374291"/>
        </a:xfrm>
      </xdr:grpSpPr>
      <xdr:sp macro="" textlink="">
        <xdr:nvSpPr>
          <xdr:cNvPr id="11" name="Diagrama de flujo: terminador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E930BEE-C2B6-F7A5-02D3-60B768E67367}"/>
              </a:ext>
            </a:extLst>
          </xdr:cNvPr>
          <xdr:cNvSpPr/>
        </xdr:nvSpPr>
        <xdr:spPr>
          <a:xfrm>
            <a:off x="306861" y="4443818"/>
            <a:ext cx="1324244" cy="374291"/>
          </a:xfrm>
          <a:prstGeom prst="flowChartTerminator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2E1DE3F7-8E2B-0B6C-C49F-09FDC7A09B2C}"/>
              </a:ext>
            </a:extLst>
          </xdr:cNvPr>
          <xdr:cNvSpPr txBox="1"/>
        </xdr:nvSpPr>
        <xdr:spPr>
          <a:xfrm>
            <a:off x="348266" y="4534321"/>
            <a:ext cx="1095524" cy="24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PE" sz="800" b="1" i="0">
                <a:solidFill>
                  <a:srgbClr val="1A007A"/>
                </a:solidFill>
                <a:latin typeface="Gotham Black" pitchFamily="50" charset="0"/>
              </a:rPr>
              <a:t>POLÍTICAS</a:t>
            </a:r>
            <a:r>
              <a:rPr lang="es-PE" sz="800" b="1" i="0" baseline="0">
                <a:solidFill>
                  <a:srgbClr val="1A007A"/>
                </a:solidFill>
                <a:latin typeface="Gotham Black" pitchFamily="50" charset="0"/>
              </a:rPr>
              <a:t> Lean</a:t>
            </a:r>
            <a:endParaRPr lang="es-PE" sz="800" b="1" i="0">
              <a:solidFill>
                <a:srgbClr val="1A007A"/>
              </a:solidFill>
              <a:latin typeface="Gotham Black" pitchFamily="50" charset="0"/>
            </a:endParaRPr>
          </a:p>
        </xdr:txBody>
      </xdr:sp>
    </xdr:grpSp>
    <xdr:clientData/>
  </xdr:twoCellAnchor>
  <xdr:twoCellAnchor>
    <xdr:from>
      <xdr:col>2</xdr:col>
      <xdr:colOff>123825</xdr:colOff>
      <xdr:row>0</xdr:row>
      <xdr:rowOff>133350</xdr:rowOff>
    </xdr:from>
    <xdr:to>
      <xdr:col>16</xdr:col>
      <xdr:colOff>219075</xdr:colOff>
      <xdr:row>26</xdr:row>
      <xdr:rowOff>161925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35B362F4-71D3-4B7E-A3B6-13140EA0041C}"/>
            </a:ext>
          </a:extLst>
        </xdr:cNvPr>
        <xdr:cNvSpPr/>
      </xdr:nvSpPr>
      <xdr:spPr>
        <a:xfrm>
          <a:off x="2171700" y="133350"/>
          <a:ext cx="10763250" cy="4981575"/>
        </a:xfrm>
        <a:prstGeom prst="roundRect">
          <a:avLst>
            <a:gd name="adj" fmla="val 3601"/>
          </a:avLst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504825</xdr:colOff>
      <xdr:row>2</xdr:row>
      <xdr:rowOff>76200</xdr:rowOff>
    </xdr:from>
    <xdr:to>
      <xdr:col>15</xdr:col>
      <xdr:colOff>637370</xdr:colOff>
      <xdr:row>25</xdr:row>
      <xdr:rowOff>9525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61766F72-77B4-4F3D-ABEF-E0FFFC6680C6}"/>
            </a:ext>
          </a:extLst>
        </xdr:cNvPr>
        <xdr:cNvSpPr/>
      </xdr:nvSpPr>
      <xdr:spPr>
        <a:xfrm>
          <a:off x="2552700" y="457200"/>
          <a:ext cx="10038545" cy="4314825"/>
        </a:xfrm>
        <a:prstGeom prst="roundRect">
          <a:avLst>
            <a:gd name="adj" fmla="val 557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PE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Términos y Condiciones</a:t>
          </a:r>
        </a:p>
        <a:p>
          <a:pPr algn="ctr"/>
          <a:endParaRPr lang="es-PE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endParaRPr lang="es-PE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 acceder y utilizar las plantillas de gestión empresarial proporcionadas por ADN Lean Business School E.I.R.L con número de RUC 2060962574, usted acepta y se compromete a cumplir con los términos y condiciones. </a:t>
          </a:r>
        </a:p>
        <a:p>
          <a:pPr algn="l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Derechos de autor</a:t>
          </a:r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Todas las plantillas y recurso descargables proporcionadas por ADN Lean Business School E.I.R.L están protegidas por derechos de autor. Usted acepta no distribuir y/o vender nuestras plantillas o recursos descargables originales o modificados de nuestra propiedad. No pueden ser utilizadas para difundir en ningún entorno digital, como blogs, páginas web, redes sociales, comunidades de Telegram, WhatsApp, Messenger, Instagram y más, entre otras fuentes de internet que permitan la carga de nuestros recursos en su sistema sea de forma gratuita o de paga.</a:t>
          </a:r>
        </a:p>
        <a:p>
          <a:pPr algn="l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Ley Aplicable</a:t>
          </a:r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Estos términos y condiciones se regirán e interpretarán de acuerdo con las leyes de cada país. Al utilizar las plantillas o recursos descargables de gestión empresarial de ADN Lean Business School E.I.R.L con número de RUC 2060962574, usted reconoce haber leído, comprendido y aceptado estos términos y condiciones. Si tiene alguna pregunta o inquietud, comuníquese con nosotros a través del siguiente correo contacto@adnlean.com. </a:t>
          </a:r>
        </a:p>
        <a:p>
          <a:pPr algn="l"/>
          <a:endParaRPr lang="es-PE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Ley aplicable Perú</a:t>
          </a:r>
          <a:endParaRPr lang="es-PE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s-PE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caso, se verifique un incumplimiento a las obligaciones establecidas en la Ley sobre el Derecho de Autor y/o Ley del Artista e Intérprete y Ejecutante, la Comisión de Derecho de Autor podrá sancionar dicha conducta con una multa de hasta 180 U.I.T.</a:t>
          </a:r>
        </a:p>
        <a:p>
          <a:pPr algn="l"/>
          <a:endParaRPr lang="es-PE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133350</xdr:rowOff>
    </xdr:from>
    <xdr:to>
      <xdr:col>1</xdr:col>
      <xdr:colOff>670039</xdr:colOff>
      <xdr:row>26</xdr:row>
      <xdr:rowOff>142876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70B18BCB-D8A4-4EC3-9395-68FB8E5B29CF}"/>
            </a:ext>
          </a:extLst>
        </xdr:cNvPr>
        <xdr:cNvSpPr/>
      </xdr:nvSpPr>
      <xdr:spPr>
        <a:xfrm rot="16200000">
          <a:off x="-1550931" y="1836681"/>
          <a:ext cx="4962526" cy="1555864"/>
        </a:xfrm>
        <a:prstGeom prst="round2SameRect">
          <a:avLst/>
        </a:prstGeom>
        <a:solidFill>
          <a:srgbClr val="2C00A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295275</xdr:colOff>
      <xdr:row>1</xdr:row>
      <xdr:rowOff>95250</xdr:rowOff>
    </xdr:from>
    <xdr:to>
      <xdr:col>1</xdr:col>
      <xdr:colOff>337897</xdr:colOff>
      <xdr:row>7</xdr:row>
      <xdr:rowOff>57150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84C26-5C9B-4BF4-92FD-DEB7D771D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285750"/>
          <a:ext cx="1080847" cy="1104900"/>
        </a:xfrm>
        <a:prstGeom prst="rect">
          <a:avLst/>
        </a:prstGeom>
      </xdr:spPr>
    </xdr:pic>
    <xdr:clientData/>
  </xdr:twoCellAnchor>
  <xdr:twoCellAnchor>
    <xdr:from>
      <xdr:col>0</xdr:col>
      <xdr:colOff>371475</xdr:colOff>
      <xdr:row>7</xdr:row>
      <xdr:rowOff>76200</xdr:rowOff>
    </xdr:from>
    <xdr:to>
      <xdr:col>1</xdr:col>
      <xdr:colOff>447675</xdr:colOff>
      <xdr:row>8</xdr:row>
      <xdr:rowOff>140891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9592407-C629-4878-A6E6-E1EB076E3B62}"/>
            </a:ext>
          </a:extLst>
        </xdr:cNvPr>
        <xdr:cNvSpPr txBox="1"/>
      </xdr:nvSpPr>
      <xdr:spPr>
        <a:xfrm>
          <a:off x="371475" y="1409700"/>
          <a:ext cx="1114425" cy="255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 b="1">
              <a:solidFill>
                <a:schemeClr val="bg1"/>
              </a:solidFill>
              <a:latin typeface="Franklin Gothic Book" panose="020B0503020102020204" pitchFamily="34" charset="0"/>
            </a:rPr>
            <a:t>ADN Lean</a:t>
          </a:r>
        </a:p>
      </xdr:txBody>
    </xdr:sp>
    <xdr:clientData/>
  </xdr:twoCellAnchor>
  <xdr:twoCellAnchor>
    <xdr:from>
      <xdr:col>0</xdr:col>
      <xdr:colOff>180974</xdr:colOff>
      <xdr:row>8</xdr:row>
      <xdr:rowOff>133349</xdr:rowOff>
    </xdr:from>
    <xdr:to>
      <xdr:col>1</xdr:col>
      <xdr:colOff>666749</xdr:colOff>
      <xdr:row>11</xdr:row>
      <xdr:rowOff>142874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F079999-8050-48C4-91DE-96B62671662D}"/>
            </a:ext>
          </a:extLst>
        </xdr:cNvPr>
        <xdr:cNvSpPr txBox="1"/>
      </xdr:nvSpPr>
      <xdr:spPr>
        <a:xfrm>
          <a:off x="180974" y="1657349"/>
          <a:ext cx="15240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000" b="0" i="1">
              <a:solidFill>
                <a:schemeClr val="bg1"/>
              </a:solidFill>
              <a:latin typeface="Franklin Gothic Book" panose="020B0503020102020204" pitchFamily="34" charset="0"/>
            </a:rPr>
            <a:t>"Transformando</a:t>
          </a:r>
          <a:r>
            <a:rPr lang="es-PE" sz="1000" b="0" i="1" baseline="0">
              <a:solidFill>
                <a:schemeClr val="bg1"/>
              </a:solidFill>
              <a:latin typeface="Franklin Gothic Book" panose="020B0503020102020204" pitchFamily="34" charset="0"/>
            </a:rPr>
            <a:t> el conocimiento en acción"</a:t>
          </a:r>
          <a:endParaRPr lang="es-PE" sz="1000" b="0" i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0</xdr:col>
      <xdr:colOff>284628</xdr:colOff>
      <xdr:row>12</xdr:row>
      <xdr:rowOff>141376</xdr:rowOff>
    </xdr:from>
    <xdr:to>
      <xdr:col>2</xdr:col>
      <xdr:colOff>46503</xdr:colOff>
      <xdr:row>20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FCCC993-8599-4758-8D48-11625305EEDA}"/>
            </a:ext>
          </a:extLst>
        </xdr:cNvPr>
        <xdr:cNvSpPr txBox="1"/>
      </xdr:nvSpPr>
      <xdr:spPr>
        <a:xfrm>
          <a:off x="284628" y="2427376"/>
          <a:ext cx="2038350" cy="1535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000" b="0" i="0">
              <a:solidFill>
                <a:schemeClr val="bg1"/>
              </a:solidFill>
              <a:latin typeface="Franklin Gothic Book" panose="020B0503020102020204" pitchFamily="34" charset="0"/>
            </a:rPr>
            <a:t>Necesitas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 que la </a:t>
          </a:r>
          <a:r>
            <a:rPr lang="es-PE" sz="1000" b="1" i="0" baseline="0">
              <a:solidFill>
                <a:schemeClr val="bg1"/>
              </a:solidFill>
              <a:latin typeface="Franklin Gothic Book" panose="020B0503020102020204" pitchFamily="34" charset="0"/>
            </a:rPr>
            <a:t>plantilla se adapte 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a tus necesidades específicas, accede al servicio de </a:t>
          </a:r>
          <a:r>
            <a:rPr lang="es-PE" sz="1000" b="1" i="0" baseline="0">
              <a:solidFill>
                <a:schemeClr val="bg1"/>
              </a:solidFill>
              <a:latin typeface="Franklin Gothic Book" panose="020B0503020102020204" pitchFamily="34" charset="0"/>
            </a:rPr>
            <a:t>plantillas personalizadas. </a:t>
          </a:r>
          <a:r>
            <a:rPr lang="es-PE" sz="1000" b="0" i="0" baseline="0">
              <a:solidFill>
                <a:schemeClr val="bg1"/>
              </a:solidFill>
              <a:latin typeface="Franklin Gothic Book" panose="020B0503020102020204" pitchFamily="34" charset="0"/>
            </a:rPr>
            <a:t>Contáctate con nosotros:</a:t>
          </a:r>
          <a:endParaRPr lang="es-PE" sz="1000" b="0" i="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0</xdr:col>
      <xdr:colOff>301848</xdr:colOff>
      <xdr:row>20</xdr:row>
      <xdr:rowOff>69536</xdr:rowOff>
    </xdr:from>
    <xdr:to>
      <xdr:col>2</xdr:col>
      <xdr:colOff>187817</xdr:colOff>
      <xdr:row>22</xdr:row>
      <xdr:rowOff>62827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CFAC8B73-BB3C-4992-9A60-EA4B8D04D505}"/>
            </a:ext>
          </a:extLst>
        </xdr:cNvPr>
        <xdr:cNvGrpSpPr/>
      </xdr:nvGrpSpPr>
      <xdr:grpSpPr>
        <a:xfrm>
          <a:off x="301848" y="3879536"/>
          <a:ext cx="2161386" cy="374291"/>
          <a:chOff x="301848" y="3879536"/>
          <a:chExt cx="1324244" cy="374291"/>
        </a:xfrm>
      </xdr:grpSpPr>
      <xdr:sp macro="" textlink="">
        <xdr:nvSpPr>
          <xdr:cNvPr id="8" name="Diagrama de flujo: terminador 7">
            <a:extLst>
              <a:ext uri="{FF2B5EF4-FFF2-40B4-BE49-F238E27FC236}">
                <a16:creationId xmlns:a16="http://schemas.microsoft.com/office/drawing/2014/main" id="{00AD93DC-7A5D-CDF0-9ECB-6D0933FD1A93}"/>
              </a:ext>
            </a:extLst>
          </xdr:cNvPr>
          <xdr:cNvSpPr/>
        </xdr:nvSpPr>
        <xdr:spPr>
          <a:xfrm>
            <a:off x="301848" y="3879536"/>
            <a:ext cx="1324244" cy="374291"/>
          </a:xfrm>
          <a:prstGeom prst="flowChartTerminator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9" name="CuadroText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F8BE980-4E77-BF07-0F9B-13110D72EA6E}"/>
              </a:ext>
            </a:extLst>
          </xdr:cNvPr>
          <xdr:cNvSpPr txBox="1"/>
        </xdr:nvSpPr>
        <xdr:spPr>
          <a:xfrm>
            <a:off x="357791" y="3970039"/>
            <a:ext cx="1047750" cy="24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PE" sz="800" b="1" i="0">
                <a:solidFill>
                  <a:srgbClr val="1A007A"/>
                </a:solidFill>
                <a:latin typeface="Gotham Black" pitchFamily="50" charset="0"/>
              </a:rPr>
              <a:t>CONTACTAR</a:t>
            </a:r>
            <a:endParaRPr lang="es-PE" sz="900" b="1" i="0">
              <a:solidFill>
                <a:srgbClr val="1A007A"/>
              </a:solidFill>
              <a:latin typeface="Gotham Black" pitchFamily="50" charset="0"/>
            </a:endParaRPr>
          </a:p>
        </xdr:txBody>
      </xdr:sp>
    </xdr:grpSp>
    <xdr:clientData/>
  </xdr:twoCellAnchor>
  <xdr:twoCellAnchor>
    <xdr:from>
      <xdr:col>0</xdr:col>
      <xdr:colOff>306861</xdr:colOff>
      <xdr:row>23</xdr:row>
      <xdr:rowOff>62318</xdr:rowOff>
    </xdr:from>
    <xdr:to>
      <xdr:col>2</xdr:col>
      <xdr:colOff>192830</xdr:colOff>
      <xdr:row>25</xdr:row>
      <xdr:rowOff>55609</xdr:rowOff>
    </xdr:to>
    <xdr:grpSp>
      <xdr:nvGrpSpPr>
        <xdr:cNvPr id="10" name="Grup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CDEBDE-2D46-4E41-8F3B-BCE7FAC4ADBF}"/>
            </a:ext>
          </a:extLst>
        </xdr:cNvPr>
        <xdr:cNvGrpSpPr/>
      </xdr:nvGrpSpPr>
      <xdr:grpSpPr>
        <a:xfrm>
          <a:off x="306861" y="4443818"/>
          <a:ext cx="2161386" cy="374291"/>
          <a:chOff x="306861" y="4443818"/>
          <a:chExt cx="1324244" cy="374291"/>
        </a:xfrm>
      </xdr:grpSpPr>
      <xdr:sp macro="" textlink="">
        <xdr:nvSpPr>
          <xdr:cNvPr id="11" name="Diagrama de flujo: terminador 10">
            <a:extLst>
              <a:ext uri="{FF2B5EF4-FFF2-40B4-BE49-F238E27FC236}">
                <a16:creationId xmlns:a16="http://schemas.microsoft.com/office/drawing/2014/main" id="{FE18362C-74D9-94C5-C1AB-13D7DF99EFD8}"/>
              </a:ext>
            </a:extLst>
          </xdr:cNvPr>
          <xdr:cNvSpPr/>
        </xdr:nvSpPr>
        <xdr:spPr>
          <a:xfrm>
            <a:off x="306861" y="4443818"/>
            <a:ext cx="1324244" cy="374291"/>
          </a:xfrm>
          <a:prstGeom prst="flowChartTerminator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0E639FC9-9DF5-F65E-2147-F882E9194DDE}"/>
              </a:ext>
            </a:extLst>
          </xdr:cNvPr>
          <xdr:cNvSpPr txBox="1"/>
        </xdr:nvSpPr>
        <xdr:spPr>
          <a:xfrm>
            <a:off x="348266" y="4534321"/>
            <a:ext cx="1095524" cy="24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PE" sz="800" b="1" i="0">
                <a:solidFill>
                  <a:srgbClr val="1A007A"/>
                </a:solidFill>
                <a:latin typeface="Gotham Black" pitchFamily="50" charset="0"/>
              </a:rPr>
              <a:t>POLÍTICAS</a:t>
            </a:r>
            <a:r>
              <a:rPr lang="es-PE" sz="800" b="1" i="0" baseline="0">
                <a:solidFill>
                  <a:srgbClr val="1A007A"/>
                </a:solidFill>
                <a:latin typeface="Gotham Black" pitchFamily="50" charset="0"/>
              </a:rPr>
              <a:t> Lean</a:t>
            </a:r>
            <a:endParaRPr lang="es-PE" sz="800" b="1" i="0">
              <a:solidFill>
                <a:srgbClr val="1A007A"/>
              </a:solidFill>
              <a:latin typeface="Gotham Black" pitchFamily="50" charset="0"/>
            </a:endParaRPr>
          </a:p>
        </xdr:txBody>
      </xdr:sp>
    </xdr:grpSp>
    <xdr:clientData/>
  </xdr:twoCellAnchor>
  <xdr:twoCellAnchor>
    <xdr:from>
      <xdr:col>2</xdr:col>
      <xdr:colOff>123825</xdr:colOff>
      <xdr:row>0</xdr:row>
      <xdr:rowOff>133350</xdr:rowOff>
    </xdr:from>
    <xdr:to>
      <xdr:col>16</xdr:col>
      <xdr:colOff>219075</xdr:colOff>
      <xdr:row>26</xdr:row>
      <xdr:rowOff>161925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274E4D67-B14C-4870-9FCD-A6588C9DD9D5}"/>
            </a:ext>
          </a:extLst>
        </xdr:cNvPr>
        <xdr:cNvSpPr/>
      </xdr:nvSpPr>
      <xdr:spPr>
        <a:xfrm>
          <a:off x="2400300" y="133350"/>
          <a:ext cx="10763250" cy="4981575"/>
        </a:xfrm>
        <a:prstGeom prst="roundRect">
          <a:avLst>
            <a:gd name="adj" fmla="val 3601"/>
          </a:avLst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209550</xdr:colOff>
      <xdr:row>1</xdr:row>
      <xdr:rowOff>32280</xdr:rowOff>
    </xdr:from>
    <xdr:to>
      <xdr:col>16</xdr:col>
      <xdr:colOff>106923</xdr:colOff>
      <xdr:row>26</xdr:row>
      <xdr:rowOff>47625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8A851F4-005D-4817-A8FA-73EBD6247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86025" y="222780"/>
          <a:ext cx="10565373" cy="4777845"/>
        </a:xfrm>
        <a:prstGeom prst="roundRect">
          <a:avLst>
            <a:gd name="adj" fmla="val 3012"/>
          </a:avLst>
        </a:prstGeom>
      </xdr:spPr>
    </xdr:pic>
    <xdr:clientData/>
  </xdr:twoCellAnchor>
  <xdr:twoCellAnchor>
    <xdr:from>
      <xdr:col>11</xdr:col>
      <xdr:colOff>457200</xdr:colOff>
      <xdr:row>4</xdr:row>
      <xdr:rowOff>95249</xdr:rowOff>
    </xdr:from>
    <xdr:to>
      <xdr:col>13</xdr:col>
      <xdr:colOff>200025</xdr:colOff>
      <xdr:row>5</xdr:row>
      <xdr:rowOff>180974</xdr:rowOff>
    </xdr:to>
    <xdr:sp macro="" textlink="">
      <xdr:nvSpPr>
        <xdr:cNvPr id="15" name="Rectá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4728E6-4F28-4A8D-B4CD-DAB41CF5A1AA}"/>
            </a:ext>
          </a:extLst>
        </xdr:cNvPr>
        <xdr:cNvSpPr/>
      </xdr:nvSpPr>
      <xdr:spPr>
        <a:xfrm>
          <a:off x="9591675" y="857249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333375</xdr:colOff>
      <xdr:row>2</xdr:row>
      <xdr:rowOff>85725</xdr:rowOff>
    </xdr:from>
    <xdr:to>
      <xdr:col>10</xdr:col>
      <xdr:colOff>219075</xdr:colOff>
      <xdr:row>4</xdr:row>
      <xdr:rowOff>76200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2ECC0BA6-9AEE-4166-8A84-0252CCF51B62}"/>
            </a:ext>
          </a:extLst>
        </xdr:cNvPr>
        <xdr:cNvSpPr/>
      </xdr:nvSpPr>
      <xdr:spPr>
        <a:xfrm>
          <a:off x="7181850" y="466725"/>
          <a:ext cx="14097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485775</xdr:colOff>
      <xdr:row>3</xdr:row>
      <xdr:rowOff>47625</xdr:rowOff>
    </xdr:from>
    <xdr:to>
      <xdr:col>10</xdr:col>
      <xdr:colOff>371475</xdr:colOff>
      <xdr:row>5</xdr:row>
      <xdr:rowOff>38100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65538A7-6FDF-48B1-81AF-94C2C267BC6F}"/>
            </a:ext>
          </a:extLst>
        </xdr:cNvPr>
        <xdr:cNvSpPr/>
      </xdr:nvSpPr>
      <xdr:spPr>
        <a:xfrm>
          <a:off x="7334250" y="619125"/>
          <a:ext cx="14097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323850</xdr:colOff>
      <xdr:row>2</xdr:row>
      <xdr:rowOff>85725</xdr:rowOff>
    </xdr:from>
    <xdr:to>
      <xdr:col>10</xdr:col>
      <xdr:colOff>190500</xdr:colOff>
      <xdr:row>4</xdr:row>
      <xdr:rowOff>66675</xdr:rowOff>
    </xdr:to>
    <xdr:sp macro="" textlink="">
      <xdr:nvSpPr>
        <xdr:cNvPr id="18" name="Rectángul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8F63B0-E30F-4576-A990-CDCBB5750B0D}"/>
            </a:ext>
          </a:extLst>
        </xdr:cNvPr>
        <xdr:cNvSpPr/>
      </xdr:nvSpPr>
      <xdr:spPr>
        <a:xfrm>
          <a:off x="7172325" y="466725"/>
          <a:ext cx="13906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327808</xdr:colOff>
      <xdr:row>4</xdr:row>
      <xdr:rowOff>105146</xdr:rowOff>
    </xdr:from>
    <xdr:to>
      <xdr:col>11</xdr:col>
      <xdr:colOff>30925</xdr:colOff>
      <xdr:row>7</xdr:row>
      <xdr:rowOff>185552</xdr:rowOff>
    </xdr:to>
    <xdr:sp macro="" textlink="">
      <xdr:nvSpPr>
        <xdr:cNvPr id="19" name="Rectángul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ABA291-EFC0-41EF-945C-EC856D662A09}"/>
            </a:ext>
          </a:extLst>
        </xdr:cNvPr>
        <xdr:cNvSpPr/>
      </xdr:nvSpPr>
      <xdr:spPr>
        <a:xfrm>
          <a:off x="7176283" y="867146"/>
          <a:ext cx="1989117" cy="6519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352549</xdr:colOff>
      <xdr:row>8</xdr:row>
      <xdr:rowOff>61851</xdr:rowOff>
    </xdr:from>
    <xdr:to>
      <xdr:col>11</xdr:col>
      <xdr:colOff>30925</xdr:colOff>
      <xdr:row>11</xdr:row>
      <xdr:rowOff>166997</xdr:rowOff>
    </xdr:to>
    <xdr:sp macro="" textlink="">
      <xdr:nvSpPr>
        <xdr:cNvPr id="20" name="Rectángul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3DD064B-1631-4458-A358-AAE3FA58A5D3}"/>
            </a:ext>
          </a:extLst>
        </xdr:cNvPr>
        <xdr:cNvSpPr/>
      </xdr:nvSpPr>
      <xdr:spPr>
        <a:xfrm>
          <a:off x="7201024" y="1585851"/>
          <a:ext cx="1964376" cy="6766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352549</xdr:colOff>
      <xdr:row>12</xdr:row>
      <xdr:rowOff>18555</xdr:rowOff>
    </xdr:from>
    <xdr:to>
      <xdr:col>11</xdr:col>
      <xdr:colOff>30925</xdr:colOff>
      <xdr:row>15</xdr:row>
      <xdr:rowOff>154627</xdr:rowOff>
    </xdr:to>
    <xdr:sp macro="" textlink="">
      <xdr:nvSpPr>
        <xdr:cNvPr id="21" name="Rectángul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415DD84-B8A8-496E-A573-B1487C534E4F}"/>
            </a:ext>
          </a:extLst>
        </xdr:cNvPr>
        <xdr:cNvSpPr/>
      </xdr:nvSpPr>
      <xdr:spPr>
        <a:xfrm>
          <a:off x="7201024" y="2304555"/>
          <a:ext cx="1964376" cy="707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358734</xdr:colOff>
      <xdr:row>16</xdr:row>
      <xdr:rowOff>0</xdr:rowOff>
    </xdr:from>
    <xdr:to>
      <xdr:col>11</xdr:col>
      <xdr:colOff>43295</xdr:colOff>
      <xdr:row>19</xdr:row>
      <xdr:rowOff>123702</xdr:rowOff>
    </xdr:to>
    <xdr:sp macro="" textlink="">
      <xdr:nvSpPr>
        <xdr:cNvPr id="22" name="Rectángulo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5533F14-3FF1-4F88-A937-982BB3C8FE75}"/>
            </a:ext>
          </a:extLst>
        </xdr:cNvPr>
        <xdr:cNvSpPr/>
      </xdr:nvSpPr>
      <xdr:spPr>
        <a:xfrm>
          <a:off x="7207209" y="3048000"/>
          <a:ext cx="1970561" cy="6952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340179</xdr:colOff>
      <xdr:row>19</xdr:row>
      <xdr:rowOff>179367</xdr:rowOff>
    </xdr:from>
    <xdr:to>
      <xdr:col>11</xdr:col>
      <xdr:colOff>49480</xdr:colOff>
      <xdr:row>23</xdr:row>
      <xdr:rowOff>86591</xdr:rowOff>
    </xdr:to>
    <xdr:sp macro="" textlink="">
      <xdr:nvSpPr>
        <xdr:cNvPr id="23" name="Rectángulo 2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64F498-D9A1-4DF5-94DA-DE85BBA07B42}"/>
            </a:ext>
          </a:extLst>
        </xdr:cNvPr>
        <xdr:cNvSpPr/>
      </xdr:nvSpPr>
      <xdr:spPr>
        <a:xfrm>
          <a:off x="7188654" y="3798867"/>
          <a:ext cx="1995301" cy="669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389660</xdr:colOff>
      <xdr:row>4</xdr:row>
      <xdr:rowOff>92775</xdr:rowOff>
    </xdr:from>
    <xdr:to>
      <xdr:col>8</xdr:col>
      <xdr:colOff>154627</xdr:colOff>
      <xdr:row>5</xdr:row>
      <xdr:rowOff>173181</xdr:rowOff>
    </xdr:to>
    <xdr:sp macro="" textlink="">
      <xdr:nvSpPr>
        <xdr:cNvPr id="24" name="Rectángulo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6DDC450-C3C8-47E2-8831-FABBCECF9F24}"/>
            </a:ext>
          </a:extLst>
        </xdr:cNvPr>
        <xdr:cNvSpPr/>
      </xdr:nvSpPr>
      <xdr:spPr>
        <a:xfrm>
          <a:off x="5714135" y="854775"/>
          <a:ext cx="1288967" cy="2709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358734</xdr:colOff>
      <xdr:row>3</xdr:row>
      <xdr:rowOff>18555</xdr:rowOff>
    </xdr:from>
    <xdr:to>
      <xdr:col>7</xdr:col>
      <xdr:colOff>426769</xdr:colOff>
      <xdr:row>4</xdr:row>
      <xdr:rowOff>92776</xdr:rowOff>
    </xdr:to>
    <xdr:sp macro="" textlink="">
      <xdr:nvSpPr>
        <xdr:cNvPr id="25" name="Rectángulo 2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04CE81-AC27-4DC3-AB5B-376A231ED46A}"/>
            </a:ext>
          </a:extLst>
        </xdr:cNvPr>
        <xdr:cNvSpPr/>
      </xdr:nvSpPr>
      <xdr:spPr>
        <a:xfrm>
          <a:off x="5683209" y="590055"/>
          <a:ext cx="830035" cy="2647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377289</xdr:colOff>
      <xdr:row>6</xdr:row>
      <xdr:rowOff>30925</xdr:rowOff>
    </xdr:from>
    <xdr:to>
      <xdr:col>8</xdr:col>
      <xdr:colOff>166997</xdr:colOff>
      <xdr:row>7</xdr:row>
      <xdr:rowOff>123701</xdr:rowOff>
    </xdr:to>
    <xdr:sp macro="" textlink="">
      <xdr:nvSpPr>
        <xdr:cNvPr id="26" name="Rectángulo 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6766C83-A61E-4EFE-B9DB-9F08CCF165C2}"/>
            </a:ext>
          </a:extLst>
        </xdr:cNvPr>
        <xdr:cNvSpPr/>
      </xdr:nvSpPr>
      <xdr:spPr>
        <a:xfrm>
          <a:off x="5701764" y="1173925"/>
          <a:ext cx="1313708" cy="2832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98961</xdr:colOff>
      <xdr:row>2</xdr:row>
      <xdr:rowOff>160812</xdr:rowOff>
    </xdr:from>
    <xdr:to>
      <xdr:col>6</xdr:col>
      <xdr:colOff>278328</xdr:colOff>
      <xdr:row>4</xdr:row>
      <xdr:rowOff>80406</xdr:rowOff>
    </xdr:to>
    <xdr:sp macro="" textlink="">
      <xdr:nvSpPr>
        <xdr:cNvPr id="27" name="Rectángulo 2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FC1FEEA-8BCB-48BC-9101-966F4EFA262B}"/>
            </a:ext>
          </a:extLst>
        </xdr:cNvPr>
        <xdr:cNvSpPr/>
      </xdr:nvSpPr>
      <xdr:spPr>
        <a:xfrm>
          <a:off x="4661436" y="541812"/>
          <a:ext cx="941367" cy="300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494805</xdr:colOff>
      <xdr:row>3</xdr:row>
      <xdr:rowOff>37110</xdr:rowOff>
    </xdr:from>
    <xdr:to>
      <xdr:col>8</xdr:col>
      <xdr:colOff>241218</xdr:colOff>
      <xdr:row>4</xdr:row>
      <xdr:rowOff>55666</xdr:rowOff>
    </xdr:to>
    <xdr:sp macro="" textlink="">
      <xdr:nvSpPr>
        <xdr:cNvPr id="28" name="Rectángulo 2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8E007D6-51B2-4B99-A630-722180B34FD2}"/>
            </a:ext>
          </a:extLst>
        </xdr:cNvPr>
        <xdr:cNvSpPr/>
      </xdr:nvSpPr>
      <xdr:spPr>
        <a:xfrm>
          <a:off x="6581280" y="608610"/>
          <a:ext cx="508413" cy="2090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309253</xdr:colOff>
      <xdr:row>21</xdr:row>
      <xdr:rowOff>129887</xdr:rowOff>
    </xdr:from>
    <xdr:to>
      <xdr:col>7</xdr:col>
      <xdr:colOff>711282</xdr:colOff>
      <xdr:row>24</xdr:row>
      <xdr:rowOff>6185</xdr:rowOff>
    </xdr:to>
    <xdr:sp macro="" textlink="">
      <xdr:nvSpPr>
        <xdr:cNvPr id="29" name="Rectángulo 2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E1B420A-87E2-4D44-AD4A-41DFB32F6AEA}"/>
            </a:ext>
          </a:extLst>
        </xdr:cNvPr>
        <xdr:cNvSpPr/>
      </xdr:nvSpPr>
      <xdr:spPr>
        <a:xfrm>
          <a:off x="6395728" y="4130387"/>
          <a:ext cx="402029" cy="447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531916</xdr:colOff>
      <xdr:row>18</xdr:row>
      <xdr:rowOff>179367</xdr:rowOff>
    </xdr:from>
    <xdr:to>
      <xdr:col>7</xdr:col>
      <xdr:colOff>197922</xdr:colOff>
      <xdr:row>21</xdr:row>
      <xdr:rowOff>43296</xdr:rowOff>
    </xdr:to>
    <xdr:sp macro="" textlink="">
      <xdr:nvSpPr>
        <xdr:cNvPr id="30" name="Rectángulo 2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3125F45-E312-4D7E-9B2B-B4698ED693C0}"/>
            </a:ext>
          </a:extLst>
        </xdr:cNvPr>
        <xdr:cNvSpPr/>
      </xdr:nvSpPr>
      <xdr:spPr>
        <a:xfrm>
          <a:off x="5856391" y="3608367"/>
          <a:ext cx="428006" cy="435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49481</xdr:colOff>
      <xdr:row>16</xdr:row>
      <xdr:rowOff>0</xdr:rowOff>
    </xdr:from>
    <xdr:to>
      <xdr:col>6</xdr:col>
      <xdr:colOff>500990</xdr:colOff>
      <xdr:row>18</xdr:row>
      <xdr:rowOff>92776</xdr:rowOff>
    </xdr:to>
    <xdr:sp macro="" textlink="">
      <xdr:nvSpPr>
        <xdr:cNvPr id="31" name="Rectángulo 3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47FAEAD-2DDD-4FC6-A216-F7FFB6005EE2}"/>
            </a:ext>
          </a:extLst>
        </xdr:cNvPr>
        <xdr:cNvSpPr/>
      </xdr:nvSpPr>
      <xdr:spPr>
        <a:xfrm>
          <a:off x="5373956" y="3048000"/>
          <a:ext cx="451509" cy="473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265958</xdr:colOff>
      <xdr:row>13</xdr:row>
      <xdr:rowOff>74221</xdr:rowOff>
    </xdr:from>
    <xdr:to>
      <xdr:col>6</xdr:col>
      <xdr:colOff>0</xdr:colOff>
      <xdr:row>15</xdr:row>
      <xdr:rowOff>129887</xdr:rowOff>
    </xdr:to>
    <xdr:sp macro="" textlink="">
      <xdr:nvSpPr>
        <xdr:cNvPr id="32" name="Rectángulo 3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A0967CD-D8F7-4482-B335-BC100D6B6B29}"/>
            </a:ext>
          </a:extLst>
        </xdr:cNvPr>
        <xdr:cNvSpPr/>
      </xdr:nvSpPr>
      <xdr:spPr>
        <a:xfrm>
          <a:off x="4828433" y="2550721"/>
          <a:ext cx="496042" cy="4366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494805</xdr:colOff>
      <xdr:row>10</xdr:row>
      <xdr:rowOff>117516</xdr:rowOff>
    </xdr:from>
    <xdr:to>
      <xdr:col>5</xdr:col>
      <xdr:colOff>265958</xdr:colOff>
      <xdr:row>12</xdr:row>
      <xdr:rowOff>179367</xdr:rowOff>
    </xdr:to>
    <xdr:sp macro="" textlink="">
      <xdr:nvSpPr>
        <xdr:cNvPr id="33" name="Rectángulo 3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14B43A8-358E-4229-8DEF-C76F96E38480}"/>
            </a:ext>
          </a:extLst>
        </xdr:cNvPr>
        <xdr:cNvSpPr/>
      </xdr:nvSpPr>
      <xdr:spPr>
        <a:xfrm>
          <a:off x="4295280" y="2022516"/>
          <a:ext cx="533153" cy="44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692727</xdr:colOff>
      <xdr:row>7</xdr:row>
      <xdr:rowOff>173182</xdr:rowOff>
    </xdr:from>
    <xdr:to>
      <xdr:col>4</xdr:col>
      <xdr:colOff>457695</xdr:colOff>
      <xdr:row>10</xdr:row>
      <xdr:rowOff>92776</xdr:rowOff>
    </xdr:to>
    <xdr:sp macro="" textlink="">
      <xdr:nvSpPr>
        <xdr:cNvPr id="34" name="Rectángulo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667FA-AD3A-408E-A4DE-9507C985FA51}"/>
            </a:ext>
          </a:extLst>
        </xdr:cNvPr>
        <xdr:cNvSpPr/>
      </xdr:nvSpPr>
      <xdr:spPr>
        <a:xfrm>
          <a:off x="3731202" y="1506682"/>
          <a:ext cx="526968" cy="4910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536465</xdr:colOff>
      <xdr:row>2</xdr:row>
      <xdr:rowOff>153276</xdr:rowOff>
    </xdr:from>
    <xdr:to>
      <xdr:col>15</xdr:col>
      <xdr:colOff>645949</xdr:colOff>
      <xdr:row>25</xdr:row>
      <xdr:rowOff>43793</xdr:rowOff>
    </xdr:to>
    <xdr:sp macro="" textlink="">
      <xdr:nvSpPr>
        <xdr:cNvPr id="35" name="Rectángulo 3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86DBA1B-327C-43AD-AA40-540E421688CF}"/>
            </a:ext>
          </a:extLst>
        </xdr:cNvPr>
        <xdr:cNvSpPr/>
      </xdr:nvSpPr>
      <xdr:spPr>
        <a:xfrm>
          <a:off x="11194940" y="534276"/>
          <a:ext cx="1633484" cy="42720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447675</xdr:colOff>
      <xdr:row>6</xdr:row>
      <xdr:rowOff>19049</xdr:rowOff>
    </xdr:from>
    <xdr:to>
      <xdr:col>13</xdr:col>
      <xdr:colOff>190500</xdr:colOff>
      <xdr:row>7</xdr:row>
      <xdr:rowOff>104774</xdr:rowOff>
    </xdr:to>
    <xdr:sp macro="" textlink="">
      <xdr:nvSpPr>
        <xdr:cNvPr id="36" name="Rectángulo 3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79D4FF1-A7DF-49AB-9192-C35788957926}"/>
            </a:ext>
          </a:extLst>
        </xdr:cNvPr>
        <xdr:cNvSpPr/>
      </xdr:nvSpPr>
      <xdr:spPr>
        <a:xfrm>
          <a:off x="9582150" y="1162049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457200</xdr:colOff>
      <xdr:row>7</xdr:row>
      <xdr:rowOff>123824</xdr:rowOff>
    </xdr:from>
    <xdr:to>
      <xdr:col>13</xdr:col>
      <xdr:colOff>200025</xdr:colOff>
      <xdr:row>9</xdr:row>
      <xdr:rowOff>19049</xdr:rowOff>
    </xdr:to>
    <xdr:sp macro="" textlink="">
      <xdr:nvSpPr>
        <xdr:cNvPr id="37" name="Rectángulo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6664A3-68F7-4D18-AFF2-7B3C979025CA}"/>
            </a:ext>
          </a:extLst>
        </xdr:cNvPr>
        <xdr:cNvSpPr/>
      </xdr:nvSpPr>
      <xdr:spPr>
        <a:xfrm>
          <a:off x="9591675" y="1457324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476250</xdr:colOff>
      <xdr:row>9</xdr:row>
      <xdr:rowOff>28574</xdr:rowOff>
    </xdr:from>
    <xdr:to>
      <xdr:col>13</xdr:col>
      <xdr:colOff>219075</xdr:colOff>
      <xdr:row>10</xdr:row>
      <xdr:rowOff>114299</xdr:rowOff>
    </xdr:to>
    <xdr:sp macro="" textlink="">
      <xdr:nvSpPr>
        <xdr:cNvPr id="38" name="Rectángulo 3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B1AD3B-C66E-4119-A72E-EBECA630EE9B}"/>
            </a:ext>
          </a:extLst>
        </xdr:cNvPr>
        <xdr:cNvSpPr/>
      </xdr:nvSpPr>
      <xdr:spPr>
        <a:xfrm>
          <a:off x="9610725" y="1743074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381000</xdr:colOff>
      <xdr:row>2</xdr:row>
      <xdr:rowOff>85724</xdr:rowOff>
    </xdr:from>
    <xdr:to>
      <xdr:col>4</xdr:col>
      <xdr:colOff>123825</xdr:colOff>
      <xdr:row>3</xdr:row>
      <xdr:rowOff>171449</xdr:rowOff>
    </xdr:to>
    <xdr:sp macro="" textlink="">
      <xdr:nvSpPr>
        <xdr:cNvPr id="39" name="Rectángulo 3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5DD3FE0-F6E9-4198-86C9-D51FB17FF2AC}"/>
            </a:ext>
          </a:extLst>
        </xdr:cNvPr>
        <xdr:cNvSpPr/>
      </xdr:nvSpPr>
      <xdr:spPr>
        <a:xfrm>
          <a:off x="2657475" y="466724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514350</xdr:colOff>
      <xdr:row>2</xdr:row>
      <xdr:rowOff>184680</xdr:rowOff>
    </xdr:from>
    <xdr:to>
      <xdr:col>13</xdr:col>
      <xdr:colOff>257175</xdr:colOff>
      <xdr:row>4</xdr:row>
      <xdr:rowOff>79905</xdr:rowOff>
    </xdr:to>
    <xdr:sp macro="" textlink="">
      <xdr:nvSpPr>
        <xdr:cNvPr id="40" name="Rectángulo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C97FC3-363B-46B7-A021-41BC536A72C4}"/>
            </a:ext>
          </a:extLst>
        </xdr:cNvPr>
        <xdr:cNvSpPr/>
      </xdr:nvSpPr>
      <xdr:spPr>
        <a:xfrm>
          <a:off x="9648825" y="565680"/>
          <a:ext cx="12668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276225</xdr:colOff>
      <xdr:row>2</xdr:row>
      <xdr:rowOff>161924</xdr:rowOff>
    </xdr:from>
    <xdr:to>
      <xdr:col>11</xdr:col>
      <xdr:colOff>514350</xdr:colOff>
      <xdr:row>4</xdr:row>
      <xdr:rowOff>57149</xdr:rowOff>
    </xdr:to>
    <xdr:sp macro="" textlink="">
      <xdr:nvSpPr>
        <xdr:cNvPr id="41" name="Rectángulo 4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C5B314-8B9A-4217-BC54-BCE65D29D3CC}"/>
            </a:ext>
          </a:extLst>
        </xdr:cNvPr>
        <xdr:cNvSpPr/>
      </xdr:nvSpPr>
      <xdr:spPr>
        <a:xfrm>
          <a:off x="8648700" y="542924"/>
          <a:ext cx="10001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656166</xdr:colOff>
      <xdr:row>0</xdr:row>
      <xdr:rowOff>0</xdr:rowOff>
    </xdr:from>
    <xdr:to>
      <xdr:col>1</xdr:col>
      <xdr:colOff>2804584</xdr:colOff>
      <xdr:row>1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3D59BD8-5B25-435A-A3AF-63B9071AAE76}"/>
            </a:ext>
          </a:extLst>
        </xdr:cNvPr>
        <xdr:cNvSpPr/>
      </xdr:nvSpPr>
      <xdr:spPr>
        <a:xfrm>
          <a:off x="760941" y="0"/>
          <a:ext cx="2148418" cy="5619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OBJETIVOS Y KPIs SMART</a:t>
          </a:r>
        </a:p>
      </xdr:txBody>
    </xdr:sp>
    <xdr:clientData/>
  </xdr:twoCellAnchor>
  <xdr:twoCellAnchor editAs="oneCell">
    <xdr:from>
      <xdr:col>1</xdr:col>
      <xdr:colOff>74085</xdr:colOff>
      <xdr:row>0</xdr:row>
      <xdr:rowOff>10583</xdr:rowOff>
    </xdr:from>
    <xdr:to>
      <xdr:col>1</xdr:col>
      <xdr:colOff>580882</xdr:colOff>
      <xdr:row>0</xdr:row>
      <xdr:rowOff>529166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C66E236B-A939-459E-8093-B4980E19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60" y="10583"/>
          <a:ext cx="506797" cy="518583"/>
        </a:xfrm>
        <a:prstGeom prst="rect">
          <a:avLst/>
        </a:prstGeom>
      </xdr:spPr>
    </xdr:pic>
    <xdr:clientData/>
  </xdr:twoCellAnchor>
  <xdr:twoCellAnchor>
    <xdr:from>
      <xdr:col>1</xdr:col>
      <xdr:colOff>2798232</xdr:colOff>
      <xdr:row>0</xdr:row>
      <xdr:rowOff>0</xdr:rowOff>
    </xdr:from>
    <xdr:to>
      <xdr:col>2</xdr:col>
      <xdr:colOff>1407584</xdr:colOff>
      <xdr:row>1</xdr:row>
      <xdr:rowOff>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B90F62-0FDA-43B5-8749-FFD0CC87548C}"/>
            </a:ext>
          </a:extLst>
        </xdr:cNvPr>
        <xdr:cNvSpPr/>
      </xdr:nvSpPr>
      <xdr:spPr>
        <a:xfrm>
          <a:off x="2903007" y="0"/>
          <a:ext cx="1752602" cy="5619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S</a:t>
          </a:r>
          <a:r>
            <a:rPr lang="es-PE" sz="1400" b="1" baseline="0">
              <a:solidFill>
                <a:schemeClr val="tx1"/>
              </a:solidFill>
            </a:rPr>
            <a:t> (ESPECÍFICO)</a:t>
          </a:r>
          <a:endParaRPr lang="es-PE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1405465</xdr:colOff>
      <xdr:row>0</xdr:row>
      <xdr:rowOff>0</xdr:rowOff>
    </xdr:from>
    <xdr:to>
      <xdr:col>3</xdr:col>
      <xdr:colOff>1037166</xdr:colOff>
      <xdr:row>1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5A0C248-15F7-4C92-B75C-488AF60B9510}"/>
            </a:ext>
          </a:extLst>
        </xdr:cNvPr>
        <xdr:cNvSpPr/>
      </xdr:nvSpPr>
      <xdr:spPr>
        <a:xfrm>
          <a:off x="4653490" y="0"/>
          <a:ext cx="1831976" cy="56197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bg1"/>
              </a:solidFill>
            </a:rPr>
            <a:t>M</a:t>
          </a:r>
          <a:r>
            <a:rPr lang="es-PE" sz="1400" b="1" baseline="0">
              <a:solidFill>
                <a:schemeClr val="bg1"/>
              </a:solidFill>
            </a:rPr>
            <a:t> (MEDIBLE)</a:t>
          </a:r>
          <a:endParaRPr lang="es-PE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1007531</xdr:colOff>
      <xdr:row>0</xdr:row>
      <xdr:rowOff>0</xdr:rowOff>
    </xdr:from>
    <xdr:to>
      <xdr:col>5</xdr:col>
      <xdr:colOff>4233</xdr:colOff>
      <xdr:row>1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4A3DC0F-2106-4ECC-8762-759C8150D778}"/>
            </a:ext>
          </a:extLst>
        </xdr:cNvPr>
        <xdr:cNvSpPr/>
      </xdr:nvSpPr>
      <xdr:spPr>
        <a:xfrm>
          <a:off x="6455831" y="0"/>
          <a:ext cx="1835152" cy="56197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bg1"/>
              </a:solidFill>
            </a:rPr>
            <a:t>A</a:t>
          </a:r>
          <a:r>
            <a:rPr lang="es-PE" sz="1400" b="1" baseline="0">
              <a:solidFill>
                <a:schemeClr val="bg1"/>
              </a:solidFill>
            </a:rPr>
            <a:t> (ALCANZABLE)</a:t>
          </a:r>
          <a:endParaRPr lang="es-PE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651931</xdr:colOff>
      <xdr:row>0</xdr:row>
      <xdr:rowOff>0</xdr:rowOff>
    </xdr:from>
    <xdr:to>
      <xdr:col>6</xdr:col>
      <xdr:colOff>696383</xdr:colOff>
      <xdr:row>1</xdr:row>
      <xdr:rowOff>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C9C80CF-CAF5-428D-905B-970DB5912C30}"/>
            </a:ext>
          </a:extLst>
        </xdr:cNvPr>
        <xdr:cNvSpPr/>
      </xdr:nvSpPr>
      <xdr:spPr>
        <a:xfrm>
          <a:off x="8271931" y="0"/>
          <a:ext cx="1835152" cy="56197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bg1"/>
              </a:solidFill>
            </a:rPr>
            <a:t>R</a:t>
          </a:r>
          <a:r>
            <a:rPr lang="es-PE" sz="1400" b="1" baseline="0">
              <a:solidFill>
                <a:schemeClr val="bg1"/>
              </a:solidFill>
            </a:rPr>
            <a:t> (RELEVANTE)</a:t>
          </a:r>
          <a:endParaRPr lang="es-PE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687915</xdr:colOff>
      <xdr:row>0</xdr:row>
      <xdr:rowOff>0</xdr:rowOff>
    </xdr:from>
    <xdr:to>
      <xdr:col>8</xdr:col>
      <xdr:colOff>563033</xdr:colOff>
      <xdr:row>1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8779B3-AF1B-4C2E-8B1C-C687016FD895}"/>
            </a:ext>
          </a:extLst>
        </xdr:cNvPr>
        <xdr:cNvSpPr/>
      </xdr:nvSpPr>
      <xdr:spPr>
        <a:xfrm>
          <a:off x="10098615" y="0"/>
          <a:ext cx="1837268" cy="56197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bg1"/>
              </a:solidFill>
            </a:rPr>
            <a:t>T</a:t>
          </a:r>
          <a:r>
            <a:rPr lang="es-PE" sz="1400" b="1" baseline="0">
              <a:solidFill>
                <a:schemeClr val="bg1"/>
              </a:solidFill>
            </a:rPr>
            <a:t> (TEMPORIZABLE)</a:t>
          </a:r>
          <a:endParaRPr lang="es-PE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</xdr:rowOff>
    </xdr:from>
    <xdr:to>
      <xdr:col>16</xdr:col>
      <xdr:colOff>433917</xdr:colOff>
      <xdr:row>2</xdr:row>
      <xdr:rowOff>63501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8909EC-4939-4F5D-810B-7DA8D27354B7}"/>
            </a:ext>
          </a:extLst>
        </xdr:cNvPr>
        <xdr:cNvSpPr/>
      </xdr:nvSpPr>
      <xdr:spPr>
        <a:xfrm>
          <a:off x="2324099" y="1"/>
          <a:ext cx="10301818" cy="4445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2000" b="1" baseline="0"/>
            <a:t>Conceptos clave</a:t>
          </a:r>
          <a:endParaRPr lang="es-PE" sz="2000" b="1"/>
        </a:p>
      </xdr:txBody>
    </xdr:sp>
    <xdr:clientData/>
  </xdr:twoCellAnchor>
  <xdr:twoCellAnchor editAs="oneCell">
    <xdr:from>
      <xdr:col>3</xdr:col>
      <xdr:colOff>465665</xdr:colOff>
      <xdr:row>4</xdr:row>
      <xdr:rowOff>52917</xdr:rowOff>
    </xdr:from>
    <xdr:to>
      <xdr:col>15</xdr:col>
      <xdr:colOff>618777</xdr:colOff>
      <xdr:row>27</xdr:row>
      <xdr:rowOff>52917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22FDDDE1-C2DE-F465-DE47-43B2689CFB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198"/>
        <a:stretch/>
      </xdr:blipFill>
      <xdr:spPr>
        <a:xfrm>
          <a:off x="2751665" y="814917"/>
          <a:ext cx="9297112" cy="438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28574</xdr:colOff>
      <xdr:row>30</xdr:row>
      <xdr:rowOff>130076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53F5E6C7-ABBC-42C3-B340-ABB5B16A933C}"/>
            </a:ext>
          </a:extLst>
        </xdr:cNvPr>
        <xdr:cNvGrpSpPr/>
      </xdr:nvGrpSpPr>
      <xdr:grpSpPr>
        <a:xfrm>
          <a:off x="0" y="0"/>
          <a:ext cx="2314574" cy="5845076"/>
          <a:chOff x="0" y="0"/>
          <a:chExt cx="2314574" cy="5845075"/>
        </a:xfrm>
      </xdr:grpSpPr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441F1DB0-F37C-7395-CA34-C1CC272BEBF7}"/>
              </a:ext>
            </a:extLst>
          </xdr:cNvPr>
          <xdr:cNvGrpSpPr/>
        </xdr:nvGrpSpPr>
        <xdr:grpSpPr>
          <a:xfrm>
            <a:off x="0" y="0"/>
            <a:ext cx="2314574" cy="5845075"/>
            <a:chOff x="0" y="0"/>
            <a:chExt cx="2314574" cy="5845075"/>
          </a:xfrm>
        </xdr:grpSpPr>
        <xdr:grpSp>
          <xdr:nvGrpSpPr>
            <xdr:cNvPr id="45" name="Grupo 44">
              <a:extLst>
                <a:ext uri="{FF2B5EF4-FFF2-40B4-BE49-F238E27FC236}">
                  <a16:creationId xmlns:a16="http://schemas.microsoft.com/office/drawing/2014/main" id="{3A911FB3-D6CE-7BF1-2248-2F8C201CAA5C}"/>
                </a:ext>
              </a:extLst>
            </xdr:cNvPr>
            <xdr:cNvGrpSpPr/>
          </xdr:nvGrpSpPr>
          <xdr:grpSpPr>
            <a:xfrm>
              <a:off x="0" y="0"/>
              <a:ext cx="2314574" cy="5845075"/>
              <a:chOff x="47626" y="0"/>
              <a:chExt cx="2314574" cy="5845075"/>
            </a:xfrm>
          </xdr:grpSpPr>
          <xdr:grpSp>
            <xdr:nvGrpSpPr>
              <xdr:cNvPr id="47" name="Grupo 46">
                <a:extLst>
                  <a:ext uri="{FF2B5EF4-FFF2-40B4-BE49-F238E27FC236}">
                    <a16:creationId xmlns:a16="http://schemas.microsoft.com/office/drawing/2014/main" id="{C9ED1A44-780F-90A3-2880-CA17A27E361D}"/>
                  </a:ext>
                </a:extLst>
              </xdr:cNvPr>
              <xdr:cNvGrpSpPr/>
            </xdr:nvGrpSpPr>
            <xdr:grpSpPr>
              <a:xfrm>
                <a:off x="47626" y="0"/>
                <a:ext cx="2314574" cy="5845075"/>
                <a:chOff x="42420" y="9227"/>
                <a:chExt cx="2576955" cy="5697855"/>
              </a:xfrm>
            </xdr:grpSpPr>
            <xdr:grpSp>
              <xdr:nvGrpSpPr>
                <xdr:cNvPr id="49" name="Grupo 48">
                  <a:extLst>
                    <a:ext uri="{FF2B5EF4-FFF2-40B4-BE49-F238E27FC236}">
                      <a16:creationId xmlns:a16="http://schemas.microsoft.com/office/drawing/2014/main" id="{E2A86F81-3FB8-2F98-FE3B-E17AE2A51DA8}"/>
                    </a:ext>
                  </a:extLst>
                </xdr:cNvPr>
                <xdr:cNvGrpSpPr/>
              </xdr:nvGrpSpPr>
              <xdr:grpSpPr>
                <a:xfrm>
                  <a:off x="42420" y="9227"/>
                  <a:ext cx="2576954" cy="5697855"/>
                  <a:chOff x="61470" y="9997"/>
                  <a:chExt cx="2576954" cy="6174147"/>
                </a:xfrm>
              </xdr:grpSpPr>
              <xdr:sp macro="" textlink="">
                <xdr:nvSpPr>
                  <xdr:cNvPr id="54" name="Rectángulo 53">
                    <a:extLst>
                      <a:ext uri="{FF2B5EF4-FFF2-40B4-BE49-F238E27FC236}">
                        <a16:creationId xmlns:a16="http://schemas.microsoft.com/office/drawing/2014/main" id="{7A834E6F-81B2-B9AB-9B5B-48DC7A4FE655}"/>
                      </a:ext>
                    </a:extLst>
                  </xdr:cNvPr>
                  <xdr:cNvSpPr/>
                </xdr:nvSpPr>
                <xdr:spPr>
                  <a:xfrm>
                    <a:off x="61470" y="9997"/>
                    <a:ext cx="2523934" cy="6103822"/>
                  </a:xfrm>
                  <a:prstGeom prst="rect">
                    <a:avLst/>
                  </a:prstGeom>
                  <a:solidFill>
                    <a:srgbClr val="002060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grpSp>
                <xdr:nvGrpSpPr>
                  <xdr:cNvPr id="55" name="Grupo 54">
                    <a:extLst>
                      <a:ext uri="{FF2B5EF4-FFF2-40B4-BE49-F238E27FC236}">
                        <a16:creationId xmlns:a16="http://schemas.microsoft.com/office/drawing/2014/main" id="{751C8949-5DD3-0E6A-ECBC-A5F562D0BAD9}"/>
                      </a:ext>
                    </a:extLst>
                  </xdr:cNvPr>
                  <xdr:cNvGrpSpPr/>
                </xdr:nvGrpSpPr>
                <xdr:grpSpPr>
                  <a:xfrm>
                    <a:off x="134429" y="1142217"/>
                    <a:ext cx="2498790" cy="756810"/>
                    <a:chOff x="86804" y="1123550"/>
                    <a:chExt cx="2498790" cy="620971"/>
                  </a:xfrm>
                </xdr:grpSpPr>
                <xdr:sp macro="" textlink="">
                  <xdr:nvSpPr>
                    <xdr:cNvPr id="77" name="Rectángulo: esquinas redondeadas 76">
                      <a:extLst>
                        <a:ext uri="{FF2B5EF4-FFF2-40B4-BE49-F238E27FC236}">
                          <a16:creationId xmlns:a16="http://schemas.microsoft.com/office/drawing/2014/main" id="{A7394087-A854-7AD6-BA76-D0DB17BB1013}"/>
                        </a:ext>
                      </a:extLst>
                    </xdr:cNvPr>
                    <xdr:cNvSpPr/>
                  </xdr:nvSpPr>
                  <xdr:spPr>
                    <a:xfrm>
                      <a:off x="118618" y="1123550"/>
                      <a:ext cx="2466976" cy="289167"/>
                    </a:xfrm>
                    <a:prstGeom prst="roundRect">
                      <a:avLst/>
                    </a:prstGeom>
                    <a:solidFill>
                      <a:srgbClr val="00206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8" name="CuadroTexto 77">
                      <a:hlinkClick xmlns:r="http://schemas.openxmlformats.org/officeDocument/2006/relationships" r:id="rId2"/>
                      <a:extLst>
                        <a:ext uri="{FF2B5EF4-FFF2-40B4-BE49-F238E27FC236}">
                          <a16:creationId xmlns:a16="http://schemas.microsoft.com/office/drawing/2014/main" id="{75A514AD-B1F3-0530-F5E5-CA4F47A76008}"/>
                        </a:ext>
                      </a:extLst>
                    </xdr:cNvPr>
                    <xdr:cNvSpPr txBox="1"/>
                  </xdr:nvSpPr>
                  <xdr:spPr>
                    <a:xfrm>
                      <a:off x="86804" y="1505803"/>
                      <a:ext cx="2472182" cy="238718"/>
                    </a:xfrm>
                    <a:prstGeom prst="rect">
                      <a:avLst/>
                    </a:prstGeom>
                    <a:solidFill>
                      <a:schemeClr val="tx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Conceptos clave</a:t>
                      </a:r>
                    </a:p>
                  </xdr:txBody>
                </xdr:sp>
              </xdr:grpSp>
              <xdr:grpSp>
                <xdr:nvGrpSpPr>
                  <xdr:cNvPr id="56" name="Grupo 55">
                    <a:extLst>
                      <a:ext uri="{FF2B5EF4-FFF2-40B4-BE49-F238E27FC236}">
                        <a16:creationId xmlns:a16="http://schemas.microsoft.com/office/drawing/2014/main" id="{B0FD5E78-984D-3794-C674-CA8701016BE0}"/>
                      </a:ext>
                    </a:extLst>
                  </xdr:cNvPr>
                  <xdr:cNvGrpSpPr/>
                </xdr:nvGrpSpPr>
                <xdr:grpSpPr>
                  <a:xfrm>
                    <a:off x="104779" y="2588471"/>
                    <a:ext cx="2486022" cy="600882"/>
                    <a:chOff x="78540" y="2794383"/>
                    <a:chExt cx="1453910" cy="671574"/>
                  </a:xfrm>
                  <a:solidFill>
                    <a:schemeClr val="tx1"/>
                  </a:solidFill>
                </xdr:grpSpPr>
                <xdr:sp macro="" textlink="">
                  <xdr:nvSpPr>
                    <xdr:cNvPr id="75" name="Rectángulo: esquinas redondeadas 74">
                      <a:extLst>
                        <a:ext uri="{FF2B5EF4-FFF2-40B4-BE49-F238E27FC236}">
                          <a16:creationId xmlns:a16="http://schemas.microsoft.com/office/drawing/2014/main" id="{5479BAC8-DF9A-F2C3-C601-12E2D78554D6}"/>
                        </a:ext>
                      </a:extLst>
                    </xdr:cNvPr>
                    <xdr:cNvSpPr/>
                  </xdr:nvSpPr>
                  <xdr:spPr>
                    <a:xfrm>
                      <a:off x="78540" y="2794383"/>
                      <a:ext cx="1453910" cy="393888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6" name="CuadroTexto 75">
                      <a:hlinkClick xmlns:r="http://schemas.openxmlformats.org/officeDocument/2006/relationships" r:id="rId3"/>
                      <a:extLst>
                        <a:ext uri="{FF2B5EF4-FFF2-40B4-BE49-F238E27FC236}">
                          <a16:creationId xmlns:a16="http://schemas.microsoft.com/office/drawing/2014/main" id="{B17C6FCE-AF6E-FAC7-0271-CFCB86837E68}"/>
                        </a:ext>
                      </a:extLst>
                    </xdr:cNvPr>
                    <xdr:cNvSpPr txBox="1"/>
                  </xdr:nvSpPr>
                  <xdr:spPr>
                    <a:xfrm>
                      <a:off x="113028" y="3152265"/>
                      <a:ext cx="1251565" cy="31369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rPr>
                        <a:t>S -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Específico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endParaRPr lang="es-PE" sz="16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7" name="Grupo 56">
                    <a:extLst>
                      <a:ext uri="{FF2B5EF4-FFF2-40B4-BE49-F238E27FC236}">
                        <a16:creationId xmlns:a16="http://schemas.microsoft.com/office/drawing/2014/main" id="{6BF756C9-6819-051B-A282-FECAE29DA0CA}"/>
                      </a:ext>
                    </a:extLst>
                  </xdr:cNvPr>
                  <xdr:cNvGrpSpPr/>
                </xdr:nvGrpSpPr>
                <xdr:grpSpPr>
                  <a:xfrm>
                    <a:off x="104774" y="3026621"/>
                    <a:ext cx="2495550" cy="604984"/>
                    <a:chOff x="66674" y="2978996"/>
                    <a:chExt cx="2495550" cy="604984"/>
                  </a:xfrm>
                </xdr:grpSpPr>
                <xdr:sp macro="" textlink="">
                  <xdr:nvSpPr>
                    <xdr:cNvPr id="73" name="Rectángulo: esquinas redondeadas 72">
                      <a:extLst>
                        <a:ext uri="{FF2B5EF4-FFF2-40B4-BE49-F238E27FC236}">
                          <a16:creationId xmlns:a16="http://schemas.microsoft.com/office/drawing/2014/main" id="{2170DE43-746F-4212-7A8D-9E80CCCADAA0}"/>
                        </a:ext>
                      </a:extLst>
                    </xdr:cNvPr>
                    <xdr:cNvSpPr/>
                  </xdr:nvSpPr>
                  <xdr:spPr>
                    <a:xfrm>
                      <a:off x="66674" y="2978996"/>
                      <a:ext cx="2495550" cy="333374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4" name="CuadroTexto 73">
                      <a:hlinkClick xmlns:r="http://schemas.openxmlformats.org/officeDocument/2006/relationships" r:id="rId4"/>
                      <a:extLst>
                        <a:ext uri="{FF2B5EF4-FFF2-40B4-BE49-F238E27FC236}">
                          <a16:creationId xmlns:a16="http://schemas.microsoft.com/office/drawing/2014/main" id="{0A0BCC13-C516-0BC7-2A92-EA283427844E}"/>
                        </a:ext>
                      </a:extLst>
                    </xdr:cNvPr>
                    <xdr:cNvSpPr txBox="1"/>
                  </xdr:nvSpPr>
                  <xdr:spPr>
                    <a:xfrm>
                      <a:off x="124408" y="3298229"/>
                      <a:ext cx="2152090" cy="2857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M - Medible</a:t>
                      </a:r>
                    </a:p>
                  </xdr:txBody>
                </xdr:sp>
              </xdr:grpSp>
              <xdr:grpSp>
                <xdr:nvGrpSpPr>
                  <xdr:cNvPr id="58" name="Grupo 57">
                    <a:extLst>
                      <a:ext uri="{FF2B5EF4-FFF2-40B4-BE49-F238E27FC236}">
                        <a16:creationId xmlns:a16="http://schemas.microsoft.com/office/drawing/2014/main" id="{088C5748-9723-591B-D64B-854126B1DAF3}"/>
                      </a:ext>
                    </a:extLst>
                  </xdr:cNvPr>
                  <xdr:cNvGrpSpPr/>
                </xdr:nvGrpSpPr>
                <xdr:grpSpPr>
                  <a:xfrm>
                    <a:off x="104774" y="3483820"/>
                    <a:ext cx="2495551" cy="540099"/>
                    <a:chOff x="76199" y="3407620"/>
                    <a:chExt cx="2495551" cy="540099"/>
                  </a:xfrm>
                </xdr:grpSpPr>
                <xdr:sp macro="" textlink="">
                  <xdr:nvSpPr>
                    <xdr:cNvPr id="71" name="Rectángulo: esquinas redondeadas 70">
                      <a:extLst>
                        <a:ext uri="{FF2B5EF4-FFF2-40B4-BE49-F238E27FC236}">
                          <a16:creationId xmlns:a16="http://schemas.microsoft.com/office/drawing/2014/main" id="{F59B91F9-84CF-4CE0-F18E-DAC09240AD2F}"/>
                        </a:ext>
                      </a:extLst>
                    </xdr:cNvPr>
                    <xdr:cNvSpPr/>
                  </xdr:nvSpPr>
                  <xdr:spPr>
                    <a:xfrm>
                      <a:off x="76199" y="3407620"/>
                      <a:ext cx="2495551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2" name="CuadroTexto 71">
                      <a:hlinkClick xmlns:r="http://schemas.openxmlformats.org/officeDocument/2006/relationships" r:id="rId5"/>
                      <a:extLst>
                        <a:ext uri="{FF2B5EF4-FFF2-40B4-BE49-F238E27FC236}">
                          <a16:creationId xmlns:a16="http://schemas.microsoft.com/office/drawing/2014/main" id="{4E723E8F-A41B-56EE-CF8E-2DB626F6CCC1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3724406"/>
                      <a:ext cx="1609723" cy="2233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A - Alcanzable</a:t>
                      </a:r>
                    </a:p>
                  </xdr:txBody>
                </xdr:sp>
              </xdr:grpSp>
              <xdr:grpSp>
                <xdr:nvGrpSpPr>
                  <xdr:cNvPr id="59" name="Grupo 58">
                    <a:extLst>
                      <a:ext uri="{FF2B5EF4-FFF2-40B4-BE49-F238E27FC236}">
                        <a16:creationId xmlns:a16="http://schemas.microsoft.com/office/drawing/2014/main" id="{65BC0C52-D232-DBFC-59BC-ECD2AA7F5C6C}"/>
                      </a:ext>
                    </a:extLst>
                  </xdr:cNvPr>
                  <xdr:cNvGrpSpPr/>
                </xdr:nvGrpSpPr>
                <xdr:grpSpPr>
                  <a:xfrm>
                    <a:off x="104774" y="3960070"/>
                    <a:ext cx="2505076" cy="564432"/>
                    <a:chOff x="76199" y="3845770"/>
                    <a:chExt cx="2505076" cy="564432"/>
                  </a:xfrm>
                </xdr:grpSpPr>
                <xdr:sp macro="" textlink="">
                  <xdr:nvSpPr>
                    <xdr:cNvPr id="69" name="Rectángulo: esquinas redondeadas 68">
                      <a:extLst>
                        <a:ext uri="{FF2B5EF4-FFF2-40B4-BE49-F238E27FC236}">
                          <a16:creationId xmlns:a16="http://schemas.microsoft.com/office/drawing/2014/main" id="{F8092259-EE36-24E5-E901-1568E988415F}"/>
                        </a:ext>
                      </a:extLst>
                    </xdr:cNvPr>
                    <xdr:cNvSpPr/>
                  </xdr:nvSpPr>
                  <xdr:spPr>
                    <a:xfrm>
                      <a:off x="76199" y="3845770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0" name="CuadroTexto 69">
                      <a:hlinkClick xmlns:r="http://schemas.openxmlformats.org/officeDocument/2006/relationships" r:id="rId6"/>
                      <a:extLst>
                        <a:ext uri="{FF2B5EF4-FFF2-40B4-BE49-F238E27FC236}">
                          <a16:creationId xmlns:a16="http://schemas.microsoft.com/office/drawing/2014/main" id="{100A6653-A0A6-77BF-DB3D-643147412931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4097558"/>
                      <a:ext cx="1657349" cy="31264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R - Relevante</a:t>
                      </a:r>
                    </a:p>
                  </xdr:txBody>
                </xdr:sp>
              </xdr:grpSp>
              <xdr:grpSp>
                <xdr:nvGrpSpPr>
                  <xdr:cNvPr id="60" name="Grupo 59">
                    <a:extLst>
                      <a:ext uri="{FF2B5EF4-FFF2-40B4-BE49-F238E27FC236}">
                        <a16:creationId xmlns:a16="http://schemas.microsoft.com/office/drawing/2014/main" id="{4A8857E6-9F3F-5853-D0F5-01AFE408E878}"/>
                      </a:ext>
                    </a:extLst>
                  </xdr:cNvPr>
                  <xdr:cNvGrpSpPr/>
                </xdr:nvGrpSpPr>
                <xdr:grpSpPr>
                  <a:xfrm>
                    <a:off x="95251" y="4417271"/>
                    <a:ext cx="2495550" cy="567452"/>
                    <a:chOff x="76201" y="4283921"/>
                    <a:chExt cx="2495550" cy="567452"/>
                  </a:xfrm>
                </xdr:grpSpPr>
                <xdr:sp macro="" textlink="">
                  <xdr:nvSpPr>
                    <xdr:cNvPr id="67" name="Rectángulo: esquinas redondeadas 66">
                      <a:extLst>
                        <a:ext uri="{FF2B5EF4-FFF2-40B4-BE49-F238E27FC236}">
                          <a16:creationId xmlns:a16="http://schemas.microsoft.com/office/drawing/2014/main" id="{82A1556A-BD44-D88D-9096-7AAFBD3E42A7}"/>
                        </a:ext>
                      </a:extLst>
                    </xdr:cNvPr>
                    <xdr:cNvSpPr/>
                  </xdr:nvSpPr>
                  <xdr:spPr>
                    <a:xfrm>
                      <a:off x="76201" y="4283921"/>
                      <a:ext cx="2495550" cy="342901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8" name="CuadroTexto 67">
                      <a:hlinkClick xmlns:r="http://schemas.openxmlformats.org/officeDocument/2006/relationships" r:id="rId7"/>
                      <a:extLst>
                        <a:ext uri="{FF2B5EF4-FFF2-40B4-BE49-F238E27FC236}">
                          <a16:creationId xmlns:a16="http://schemas.microsoft.com/office/drawing/2014/main" id="{70A62287-3504-C75F-D34B-1C39F3A0B56E}"/>
                        </a:ext>
                      </a:extLst>
                    </xdr:cNvPr>
                    <xdr:cNvSpPr txBox="1"/>
                  </xdr:nvSpPr>
                  <xdr:spPr>
                    <a:xfrm>
                      <a:off x="197861" y="4556782"/>
                      <a:ext cx="1505971" cy="29459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T  - Temporal</a:t>
                      </a:r>
                    </a:p>
                  </xdr:txBody>
                </xdr:sp>
              </xdr:grpSp>
              <xdr:grpSp>
                <xdr:nvGrpSpPr>
                  <xdr:cNvPr id="61" name="Grupo 60">
                    <a:extLst>
                      <a:ext uri="{FF2B5EF4-FFF2-40B4-BE49-F238E27FC236}">
                        <a16:creationId xmlns:a16="http://schemas.microsoft.com/office/drawing/2014/main" id="{B00A4EE6-6998-AECE-F9C0-0E18A156715C}"/>
                      </a:ext>
                    </a:extLst>
                  </xdr:cNvPr>
                  <xdr:cNvGrpSpPr/>
                </xdr:nvGrpSpPr>
                <xdr:grpSpPr>
                  <a:xfrm>
                    <a:off x="95250" y="4893521"/>
                    <a:ext cx="2505076" cy="520573"/>
                    <a:chOff x="76200" y="4722071"/>
                    <a:chExt cx="2505076" cy="520573"/>
                  </a:xfrm>
                </xdr:grpSpPr>
                <xdr:sp macro="" textlink="">
                  <xdr:nvSpPr>
                    <xdr:cNvPr id="65" name="Rectángulo: esquinas redondeadas 64">
                      <a:extLst>
                        <a:ext uri="{FF2B5EF4-FFF2-40B4-BE49-F238E27FC236}">
                          <a16:creationId xmlns:a16="http://schemas.microsoft.com/office/drawing/2014/main" id="{CAAA7031-AA5A-4A21-C5F0-E21E71DB0C6D}"/>
                        </a:ext>
                      </a:extLst>
                    </xdr:cNvPr>
                    <xdr:cNvSpPr/>
                  </xdr:nvSpPr>
                  <xdr:spPr>
                    <a:xfrm>
                      <a:off x="76200" y="4722071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6" name="CuadroTexto 65">
                      <a:hlinkClick xmlns:r="http://schemas.openxmlformats.org/officeDocument/2006/relationships" r:id="rId8"/>
                      <a:extLst>
                        <a:ext uri="{FF2B5EF4-FFF2-40B4-BE49-F238E27FC236}">
                          <a16:creationId xmlns:a16="http://schemas.microsoft.com/office/drawing/2014/main" id="{1897531F-A0DD-1B7E-62C4-2788675E5985}"/>
                        </a:ext>
                      </a:extLst>
                    </xdr:cNvPr>
                    <xdr:cNvSpPr txBox="1"/>
                  </xdr:nvSpPr>
                  <xdr:spPr>
                    <a:xfrm>
                      <a:off x="176553" y="4985469"/>
                      <a:ext cx="1362075" cy="25717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Dashboard</a:t>
                      </a:r>
                    </a:p>
                  </xdr:txBody>
                </xdr:sp>
              </xdr:grpSp>
              <xdr:sp macro="" textlink="">
                <xdr:nvSpPr>
                  <xdr:cNvPr id="62" name="Rectángulo: esquinas redondeadas 61">
                    <a:extLst>
                      <a:ext uri="{FF2B5EF4-FFF2-40B4-BE49-F238E27FC236}">
                        <a16:creationId xmlns:a16="http://schemas.microsoft.com/office/drawing/2014/main" id="{BC1FF903-7D6A-DA64-5519-6325021A168E}"/>
                      </a:ext>
                    </a:extLst>
                  </xdr:cNvPr>
                  <xdr:cNvSpPr/>
                </xdr:nvSpPr>
                <xdr:spPr>
                  <a:xfrm>
                    <a:off x="123824" y="5379295"/>
                    <a:ext cx="2505076" cy="361950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3" name="Rectángulo: esquinas redondeadas 62">
                    <a:extLst>
                      <a:ext uri="{FF2B5EF4-FFF2-40B4-BE49-F238E27FC236}">
                        <a16:creationId xmlns:a16="http://schemas.microsoft.com/office/drawing/2014/main" id="{D133AE46-AF87-9D3A-CBA2-1D5B09168337}"/>
                      </a:ext>
                    </a:extLst>
                  </xdr:cNvPr>
                  <xdr:cNvSpPr/>
                </xdr:nvSpPr>
                <xdr:spPr>
                  <a:xfrm>
                    <a:off x="123823" y="5850769"/>
                    <a:ext cx="2514601" cy="333375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4" name="Rectángulo 63">
                    <a:extLst>
                      <a:ext uri="{FF2B5EF4-FFF2-40B4-BE49-F238E27FC236}">
                        <a16:creationId xmlns:a16="http://schemas.microsoft.com/office/drawing/2014/main" id="{C93CFAC8-C5D8-74FF-6561-1A50A79035C0}"/>
                      </a:ext>
                    </a:extLst>
                  </xdr:cNvPr>
                  <xdr:cNvSpPr/>
                </xdr:nvSpPr>
                <xdr:spPr>
                  <a:xfrm>
                    <a:off x="2587522" y="9997"/>
                    <a:ext cx="50902" cy="6115001"/>
                  </a:xfrm>
                  <a:prstGeom prst="rect">
                    <a:avLst/>
                  </a:prstGeom>
                  <a:solidFill>
                    <a:schemeClr val="tx1"/>
                  </a:solidFill>
                </xdr:spPr>
                <xdr:style>
                  <a:lnRef idx="2">
                    <a:schemeClr val="dk1">
                      <a:shade val="15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</xdr:grpSp>
            <xdr:sp macro="" textlink="">
              <xdr:nvSpPr>
                <xdr:cNvPr id="50" name="Rectángulo: esquinas redondeadas 49">
                  <a:extLst>
                    <a:ext uri="{FF2B5EF4-FFF2-40B4-BE49-F238E27FC236}">
                      <a16:creationId xmlns:a16="http://schemas.microsoft.com/office/drawing/2014/main" id="{4CF6F20F-3A0F-D961-D4AE-68442DCAB8A0}"/>
                    </a:ext>
                  </a:extLst>
                </xdr:cNvPr>
                <xdr:cNvSpPr/>
              </xdr:nvSpPr>
              <xdr:spPr>
                <a:xfrm>
                  <a:off x="104775" y="1466850"/>
                  <a:ext cx="2466976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1" name="Rectángulo: esquinas redondeadas 50">
                  <a:extLst>
                    <a:ext uri="{FF2B5EF4-FFF2-40B4-BE49-F238E27FC236}">
                      <a16:creationId xmlns:a16="http://schemas.microsoft.com/office/drawing/2014/main" id="{D74BE71D-3C48-A774-C996-40905E17ABA8}"/>
                    </a:ext>
                  </a:extLst>
                </xdr:cNvPr>
                <xdr:cNvSpPr/>
              </xdr:nvSpPr>
              <xdr:spPr>
                <a:xfrm>
                  <a:off x="85725" y="1924050"/>
                  <a:ext cx="2533650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2" name="CuadroTexto 51">
                  <a:hlinkClick xmlns:r="http://schemas.openxmlformats.org/officeDocument/2006/relationships" r:id="rId9"/>
                  <a:extLst>
                    <a:ext uri="{FF2B5EF4-FFF2-40B4-BE49-F238E27FC236}">
                      <a16:creationId xmlns:a16="http://schemas.microsoft.com/office/drawing/2014/main" id="{8E49ABDC-A7F9-FA32-8E46-F840927A4246}"/>
                    </a:ext>
                  </a:extLst>
                </xdr:cNvPr>
                <xdr:cNvSpPr txBox="1"/>
              </xdr:nvSpPr>
              <xdr:spPr>
                <a:xfrm>
                  <a:off x="115380" y="1885879"/>
                  <a:ext cx="2436833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Beneficios</a:t>
                  </a:r>
                </a:p>
              </xdr:txBody>
            </xdr:sp>
            <xdr:sp macro="" textlink="">
              <xdr:nvSpPr>
                <xdr:cNvPr id="53" name="CuadroTexto 52">
                  <a:hlinkClick xmlns:r="http://schemas.openxmlformats.org/officeDocument/2006/relationships" r:id="rId10"/>
                  <a:extLst>
                    <a:ext uri="{FF2B5EF4-FFF2-40B4-BE49-F238E27FC236}">
                      <a16:creationId xmlns:a16="http://schemas.microsoft.com/office/drawing/2014/main" id="{1B2C90BA-AFF7-1FE8-F287-ACDD58F42BFE}"/>
                    </a:ext>
                  </a:extLst>
                </xdr:cNvPr>
                <xdr:cNvSpPr txBox="1"/>
              </xdr:nvSpPr>
              <xdr:spPr>
                <a:xfrm>
                  <a:off x="131680" y="2251812"/>
                  <a:ext cx="2396967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Características</a:t>
                  </a:r>
                </a:p>
              </xdr:txBody>
            </xdr:sp>
          </xdr:grpSp>
          <xdr:sp macro="" textlink="">
            <xdr:nvSpPr>
              <xdr:cNvPr id="48" name="CuadroTexto 47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CBFE1FBA-EE79-B096-2515-5A056E915376}"/>
                  </a:ext>
                </a:extLst>
              </xdr:cNvPr>
              <xdr:cNvSpPr txBox="1"/>
            </xdr:nvSpPr>
            <xdr:spPr>
              <a:xfrm>
                <a:off x="114299" y="1104900"/>
                <a:ext cx="2124077" cy="275432"/>
              </a:xfrm>
              <a:prstGeom prst="rect">
                <a:avLst/>
              </a:prstGeom>
              <a:solidFill>
                <a:srgbClr val="002060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s-PE" sz="1600" b="1">
                    <a:solidFill>
                      <a:schemeClr val="bg1"/>
                    </a:solidFill>
                  </a:rPr>
                  <a:t>Inicio</a:t>
                </a:r>
              </a:p>
            </xdr:txBody>
          </xdr:sp>
        </xdr:grpSp>
        <xdr:sp macro="" textlink="">
          <xdr:nvSpPr>
            <xdr:cNvPr id="46" name="CuadroTexto 45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57E4EE98-2A18-0B32-D2A8-D9FED5AE75E1}"/>
                </a:ext>
              </a:extLst>
            </xdr:cNvPr>
            <xdr:cNvSpPr txBox="1"/>
          </xdr:nvSpPr>
          <xdr:spPr>
            <a:xfrm>
              <a:off x="100544" y="5249333"/>
              <a:ext cx="1922141" cy="265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s-PE" sz="1600" b="1">
                  <a:solidFill>
                    <a:schemeClr val="bg1"/>
                  </a:solidFill>
                </a:rPr>
                <a:t>Libros</a:t>
              </a:r>
            </a:p>
          </xdr:txBody>
        </xdr:sp>
      </xdr:grpSp>
      <xdr:pic>
        <xdr:nvPicPr>
          <xdr:cNvPr id="44" name="Imagen 43" descr="Imagen que contiene dibujo&#10;&#10;Descripción generada automáticamente">
            <a:extLst>
              <a:ext uri="{FF2B5EF4-FFF2-40B4-BE49-F238E27FC236}">
                <a16:creationId xmlns:a16="http://schemas.microsoft.com/office/drawing/2014/main" id="{D666DD6A-5F49-5E3E-6CEF-56C13182A0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01" y="63500"/>
            <a:ext cx="656166" cy="66080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</xdr:rowOff>
    </xdr:from>
    <xdr:to>
      <xdr:col>16</xdr:col>
      <xdr:colOff>433917</xdr:colOff>
      <xdr:row>2</xdr:row>
      <xdr:rowOff>63501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780067F-FD76-4BCA-97EC-7C62F7411893}"/>
            </a:ext>
          </a:extLst>
        </xdr:cNvPr>
        <xdr:cNvSpPr/>
      </xdr:nvSpPr>
      <xdr:spPr>
        <a:xfrm>
          <a:off x="2324099" y="1"/>
          <a:ext cx="10301818" cy="4445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2000" b="1"/>
            <a:t>  Beneficios</a:t>
          </a:r>
        </a:p>
      </xdr:txBody>
    </xdr:sp>
    <xdr:clientData/>
  </xdr:twoCellAnchor>
  <xdr:twoCellAnchor editAs="oneCell">
    <xdr:from>
      <xdr:col>3</xdr:col>
      <xdr:colOff>560916</xdr:colOff>
      <xdr:row>3</xdr:row>
      <xdr:rowOff>84667</xdr:rowOff>
    </xdr:from>
    <xdr:to>
      <xdr:col>14</xdr:col>
      <xdr:colOff>105834</xdr:colOff>
      <xdr:row>27</xdr:row>
      <xdr:rowOff>8362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00531A2-7AA5-30BE-06D6-56C3AE51D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6916" y="656167"/>
          <a:ext cx="7926918" cy="44956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28574</xdr:colOff>
      <xdr:row>30</xdr:row>
      <xdr:rowOff>130076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DA2E0187-A058-49F4-9AB7-1781118C62A0}"/>
            </a:ext>
          </a:extLst>
        </xdr:cNvPr>
        <xdr:cNvGrpSpPr/>
      </xdr:nvGrpSpPr>
      <xdr:grpSpPr>
        <a:xfrm>
          <a:off x="0" y="0"/>
          <a:ext cx="2314574" cy="5845076"/>
          <a:chOff x="0" y="0"/>
          <a:chExt cx="2314574" cy="5845075"/>
        </a:xfrm>
      </xdr:grpSpPr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7EF72844-6F79-83CB-8CF4-0F51229DF586}"/>
              </a:ext>
            </a:extLst>
          </xdr:cNvPr>
          <xdr:cNvGrpSpPr/>
        </xdr:nvGrpSpPr>
        <xdr:grpSpPr>
          <a:xfrm>
            <a:off x="0" y="0"/>
            <a:ext cx="2314574" cy="5845075"/>
            <a:chOff x="0" y="0"/>
            <a:chExt cx="2314574" cy="5845075"/>
          </a:xfrm>
        </xdr:grpSpPr>
        <xdr:grpSp>
          <xdr:nvGrpSpPr>
            <xdr:cNvPr id="45" name="Grupo 44">
              <a:extLst>
                <a:ext uri="{FF2B5EF4-FFF2-40B4-BE49-F238E27FC236}">
                  <a16:creationId xmlns:a16="http://schemas.microsoft.com/office/drawing/2014/main" id="{6212965B-737E-04E8-8DC1-6EA6574D8B76}"/>
                </a:ext>
              </a:extLst>
            </xdr:cNvPr>
            <xdr:cNvGrpSpPr/>
          </xdr:nvGrpSpPr>
          <xdr:grpSpPr>
            <a:xfrm>
              <a:off x="0" y="0"/>
              <a:ext cx="2314574" cy="5845075"/>
              <a:chOff x="47626" y="0"/>
              <a:chExt cx="2314574" cy="5845075"/>
            </a:xfrm>
          </xdr:grpSpPr>
          <xdr:grpSp>
            <xdr:nvGrpSpPr>
              <xdr:cNvPr id="47" name="Grupo 46">
                <a:extLst>
                  <a:ext uri="{FF2B5EF4-FFF2-40B4-BE49-F238E27FC236}">
                    <a16:creationId xmlns:a16="http://schemas.microsoft.com/office/drawing/2014/main" id="{305CA00D-7CDB-1ACA-B039-9AE5E89AD9A3}"/>
                  </a:ext>
                </a:extLst>
              </xdr:cNvPr>
              <xdr:cNvGrpSpPr/>
            </xdr:nvGrpSpPr>
            <xdr:grpSpPr>
              <a:xfrm>
                <a:off x="47626" y="0"/>
                <a:ext cx="2314574" cy="5845075"/>
                <a:chOff x="42420" y="9227"/>
                <a:chExt cx="2576955" cy="5697855"/>
              </a:xfrm>
            </xdr:grpSpPr>
            <xdr:grpSp>
              <xdr:nvGrpSpPr>
                <xdr:cNvPr id="49" name="Grupo 48">
                  <a:extLst>
                    <a:ext uri="{FF2B5EF4-FFF2-40B4-BE49-F238E27FC236}">
                      <a16:creationId xmlns:a16="http://schemas.microsoft.com/office/drawing/2014/main" id="{0BA8D232-0D74-61BC-4E58-712C1C2ADA01}"/>
                    </a:ext>
                  </a:extLst>
                </xdr:cNvPr>
                <xdr:cNvGrpSpPr/>
              </xdr:nvGrpSpPr>
              <xdr:grpSpPr>
                <a:xfrm>
                  <a:off x="42420" y="9227"/>
                  <a:ext cx="2576954" cy="5697855"/>
                  <a:chOff x="61470" y="9997"/>
                  <a:chExt cx="2576954" cy="6174147"/>
                </a:xfrm>
              </xdr:grpSpPr>
              <xdr:sp macro="" textlink="">
                <xdr:nvSpPr>
                  <xdr:cNvPr id="54" name="Rectángulo 53">
                    <a:extLst>
                      <a:ext uri="{FF2B5EF4-FFF2-40B4-BE49-F238E27FC236}">
                        <a16:creationId xmlns:a16="http://schemas.microsoft.com/office/drawing/2014/main" id="{B5107C70-961F-D2EC-30C7-B392DF25574A}"/>
                      </a:ext>
                    </a:extLst>
                  </xdr:cNvPr>
                  <xdr:cNvSpPr/>
                </xdr:nvSpPr>
                <xdr:spPr>
                  <a:xfrm>
                    <a:off x="61470" y="9997"/>
                    <a:ext cx="2523934" cy="6103822"/>
                  </a:xfrm>
                  <a:prstGeom prst="rect">
                    <a:avLst/>
                  </a:prstGeom>
                  <a:solidFill>
                    <a:srgbClr val="002060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grpSp>
                <xdr:nvGrpSpPr>
                  <xdr:cNvPr id="55" name="Grupo 54">
                    <a:extLst>
                      <a:ext uri="{FF2B5EF4-FFF2-40B4-BE49-F238E27FC236}">
                        <a16:creationId xmlns:a16="http://schemas.microsoft.com/office/drawing/2014/main" id="{8A31461A-02FE-1CD3-3688-5693602A5C69}"/>
                      </a:ext>
                    </a:extLst>
                  </xdr:cNvPr>
                  <xdr:cNvGrpSpPr/>
                </xdr:nvGrpSpPr>
                <xdr:grpSpPr>
                  <a:xfrm>
                    <a:off x="134429" y="1142217"/>
                    <a:ext cx="2498790" cy="756810"/>
                    <a:chOff x="86804" y="1123550"/>
                    <a:chExt cx="2498790" cy="620971"/>
                  </a:xfrm>
                </xdr:grpSpPr>
                <xdr:sp macro="" textlink="">
                  <xdr:nvSpPr>
                    <xdr:cNvPr id="77" name="Rectángulo: esquinas redondeadas 76">
                      <a:extLst>
                        <a:ext uri="{FF2B5EF4-FFF2-40B4-BE49-F238E27FC236}">
                          <a16:creationId xmlns:a16="http://schemas.microsoft.com/office/drawing/2014/main" id="{EFBE49F5-4BD0-B26D-38C1-8D16A00EE0AB}"/>
                        </a:ext>
                      </a:extLst>
                    </xdr:cNvPr>
                    <xdr:cNvSpPr/>
                  </xdr:nvSpPr>
                  <xdr:spPr>
                    <a:xfrm>
                      <a:off x="118618" y="1123550"/>
                      <a:ext cx="2466976" cy="289167"/>
                    </a:xfrm>
                    <a:prstGeom prst="roundRect">
                      <a:avLst/>
                    </a:prstGeom>
                    <a:solidFill>
                      <a:srgbClr val="00206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8" name="CuadroTexto 77">
                      <a:hlinkClick xmlns:r="http://schemas.openxmlformats.org/officeDocument/2006/relationships" r:id="rId2"/>
                      <a:extLst>
                        <a:ext uri="{FF2B5EF4-FFF2-40B4-BE49-F238E27FC236}">
                          <a16:creationId xmlns:a16="http://schemas.microsoft.com/office/drawing/2014/main" id="{4777B25F-AC93-3FE3-519D-0AF6EE374178}"/>
                        </a:ext>
                      </a:extLst>
                    </xdr:cNvPr>
                    <xdr:cNvSpPr txBox="1"/>
                  </xdr:nvSpPr>
                  <xdr:spPr>
                    <a:xfrm>
                      <a:off x="86804" y="1505803"/>
                      <a:ext cx="2472182" cy="238718"/>
                    </a:xfrm>
                    <a:prstGeom prst="rect">
                      <a:avLst/>
                    </a:prstGeom>
                    <a:solidFill>
                      <a:srgbClr val="002060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Conceptos clave</a:t>
                      </a:r>
                    </a:p>
                  </xdr:txBody>
                </xdr:sp>
              </xdr:grpSp>
              <xdr:grpSp>
                <xdr:nvGrpSpPr>
                  <xdr:cNvPr id="56" name="Grupo 55">
                    <a:extLst>
                      <a:ext uri="{FF2B5EF4-FFF2-40B4-BE49-F238E27FC236}">
                        <a16:creationId xmlns:a16="http://schemas.microsoft.com/office/drawing/2014/main" id="{C79B411E-E1DA-165D-FC23-15005B962299}"/>
                      </a:ext>
                    </a:extLst>
                  </xdr:cNvPr>
                  <xdr:cNvGrpSpPr/>
                </xdr:nvGrpSpPr>
                <xdr:grpSpPr>
                  <a:xfrm>
                    <a:off x="104779" y="2588471"/>
                    <a:ext cx="2486022" cy="600882"/>
                    <a:chOff x="78540" y="2794383"/>
                    <a:chExt cx="1453910" cy="671574"/>
                  </a:xfrm>
                  <a:solidFill>
                    <a:schemeClr val="tx1"/>
                  </a:solidFill>
                </xdr:grpSpPr>
                <xdr:sp macro="" textlink="">
                  <xdr:nvSpPr>
                    <xdr:cNvPr id="75" name="Rectángulo: esquinas redondeadas 74">
                      <a:extLst>
                        <a:ext uri="{FF2B5EF4-FFF2-40B4-BE49-F238E27FC236}">
                          <a16:creationId xmlns:a16="http://schemas.microsoft.com/office/drawing/2014/main" id="{62A25728-EBAE-FCB7-016C-6E51003760FE}"/>
                        </a:ext>
                      </a:extLst>
                    </xdr:cNvPr>
                    <xdr:cNvSpPr/>
                  </xdr:nvSpPr>
                  <xdr:spPr>
                    <a:xfrm>
                      <a:off x="78540" y="2794383"/>
                      <a:ext cx="1453910" cy="393888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6" name="CuadroTexto 75">
                      <a:hlinkClick xmlns:r="http://schemas.openxmlformats.org/officeDocument/2006/relationships" r:id="rId3"/>
                      <a:extLst>
                        <a:ext uri="{FF2B5EF4-FFF2-40B4-BE49-F238E27FC236}">
                          <a16:creationId xmlns:a16="http://schemas.microsoft.com/office/drawing/2014/main" id="{0C069C7B-C270-75C5-95AA-64F0F0167B3E}"/>
                        </a:ext>
                      </a:extLst>
                    </xdr:cNvPr>
                    <xdr:cNvSpPr txBox="1"/>
                  </xdr:nvSpPr>
                  <xdr:spPr>
                    <a:xfrm>
                      <a:off x="113028" y="3152265"/>
                      <a:ext cx="1251565" cy="31369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rPr>
                        <a:t>S -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Específico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endParaRPr lang="es-PE" sz="16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7" name="Grupo 56">
                    <a:extLst>
                      <a:ext uri="{FF2B5EF4-FFF2-40B4-BE49-F238E27FC236}">
                        <a16:creationId xmlns:a16="http://schemas.microsoft.com/office/drawing/2014/main" id="{DACDD851-5B5D-94AC-4257-C2325DDD5DE4}"/>
                      </a:ext>
                    </a:extLst>
                  </xdr:cNvPr>
                  <xdr:cNvGrpSpPr/>
                </xdr:nvGrpSpPr>
                <xdr:grpSpPr>
                  <a:xfrm>
                    <a:off x="104774" y="3026621"/>
                    <a:ext cx="2495550" cy="604984"/>
                    <a:chOff x="66674" y="2978996"/>
                    <a:chExt cx="2495550" cy="604984"/>
                  </a:xfrm>
                </xdr:grpSpPr>
                <xdr:sp macro="" textlink="">
                  <xdr:nvSpPr>
                    <xdr:cNvPr id="73" name="Rectángulo: esquinas redondeadas 72">
                      <a:extLst>
                        <a:ext uri="{FF2B5EF4-FFF2-40B4-BE49-F238E27FC236}">
                          <a16:creationId xmlns:a16="http://schemas.microsoft.com/office/drawing/2014/main" id="{266804DA-0E68-073E-413B-4860DEE51A91}"/>
                        </a:ext>
                      </a:extLst>
                    </xdr:cNvPr>
                    <xdr:cNvSpPr/>
                  </xdr:nvSpPr>
                  <xdr:spPr>
                    <a:xfrm>
                      <a:off x="66674" y="2978996"/>
                      <a:ext cx="2495550" cy="333374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4" name="CuadroTexto 73">
                      <a:hlinkClick xmlns:r="http://schemas.openxmlformats.org/officeDocument/2006/relationships" r:id="rId4"/>
                      <a:extLst>
                        <a:ext uri="{FF2B5EF4-FFF2-40B4-BE49-F238E27FC236}">
                          <a16:creationId xmlns:a16="http://schemas.microsoft.com/office/drawing/2014/main" id="{13AEA446-BAA5-CEE7-1FC3-FCE062A04728}"/>
                        </a:ext>
                      </a:extLst>
                    </xdr:cNvPr>
                    <xdr:cNvSpPr txBox="1"/>
                  </xdr:nvSpPr>
                  <xdr:spPr>
                    <a:xfrm>
                      <a:off x="124408" y="3298229"/>
                      <a:ext cx="2152090" cy="2857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M - Medible</a:t>
                      </a:r>
                    </a:p>
                  </xdr:txBody>
                </xdr:sp>
              </xdr:grpSp>
              <xdr:grpSp>
                <xdr:nvGrpSpPr>
                  <xdr:cNvPr id="58" name="Grupo 57">
                    <a:extLst>
                      <a:ext uri="{FF2B5EF4-FFF2-40B4-BE49-F238E27FC236}">
                        <a16:creationId xmlns:a16="http://schemas.microsoft.com/office/drawing/2014/main" id="{0F7C4975-4223-6DF6-448E-0AE23FBBD05D}"/>
                      </a:ext>
                    </a:extLst>
                  </xdr:cNvPr>
                  <xdr:cNvGrpSpPr/>
                </xdr:nvGrpSpPr>
                <xdr:grpSpPr>
                  <a:xfrm>
                    <a:off x="104774" y="3483820"/>
                    <a:ext cx="2495551" cy="540099"/>
                    <a:chOff x="76199" y="3407620"/>
                    <a:chExt cx="2495551" cy="540099"/>
                  </a:xfrm>
                </xdr:grpSpPr>
                <xdr:sp macro="" textlink="">
                  <xdr:nvSpPr>
                    <xdr:cNvPr id="71" name="Rectángulo: esquinas redondeadas 70">
                      <a:extLst>
                        <a:ext uri="{FF2B5EF4-FFF2-40B4-BE49-F238E27FC236}">
                          <a16:creationId xmlns:a16="http://schemas.microsoft.com/office/drawing/2014/main" id="{84006EE4-5A1C-2FFC-8240-8A3D35E6F64E}"/>
                        </a:ext>
                      </a:extLst>
                    </xdr:cNvPr>
                    <xdr:cNvSpPr/>
                  </xdr:nvSpPr>
                  <xdr:spPr>
                    <a:xfrm>
                      <a:off x="76199" y="3407620"/>
                      <a:ext cx="2495551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2" name="CuadroTexto 71">
                      <a:hlinkClick xmlns:r="http://schemas.openxmlformats.org/officeDocument/2006/relationships" r:id="rId5"/>
                      <a:extLst>
                        <a:ext uri="{FF2B5EF4-FFF2-40B4-BE49-F238E27FC236}">
                          <a16:creationId xmlns:a16="http://schemas.microsoft.com/office/drawing/2014/main" id="{3BEC7B8A-CF11-4284-FA96-41B954D697EF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3724406"/>
                      <a:ext cx="1609723" cy="2233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A - Alcanzable</a:t>
                      </a:r>
                    </a:p>
                  </xdr:txBody>
                </xdr:sp>
              </xdr:grpSp>
              <xdr:grpSp>
                <xdr:nvGrpSpPr>
                  <xdr:cNvPr id="59" name="Grupo 58">
                    <a:extLst>
                      <a:ext uri="{FF2B5EF4-FFF2-40B4-BE49-F238E27FC236}">
                        <a16:creationId xmlns:a16="http://schemas.microsoft.com/office/drawing/2014/main" id="{C132B49E-F106-6D00-7113-84B9BF485C9B}"/>
                      </a:ext>
                    </a:extLst>
                  </xdr:cNvPr>
                  <xdr:cNvGrpSpPr/>
                </xdr:nvGrpSpPr>
                <xdr:grpSpPr>
                  <a:xfrm>
                    <a:off x="104774" y="3960070"/>
                    <a:ext cx="2505076" cy="564432"/>
                    <a:chOff x="76199" y="3845770"/>
                    <a:chExt cx="2505076" cy="564432"/>
                  </a:xfrm>
                </xdr:grpSpPr>
                <xdr:sp macro="" textlink="">
                  <xdr:nvSpPr>
                    <xdr:cNvPr id="69" name="Rectángulo: esquinas redondeadas 68">
                      <a:extLst>
                        <a:ext uri="{FF2B5EF4-FFF2-40B4-BE49-F238E27FC236}">
                          <a16:creationId xmlns:a16="http://schemas.microsoft.com/office/drawing/2014/main" id="{656CA0A6-66D9-6386-C902-AC8E4898D7C7}"/>
                        </a:ext>
                      </a:extLst>
                    </xdr:cNvPr>
                    <xdr:cNvSpPr/>
                  </xdr:nvSpPr>
                  <xdr:spPr>
                    <a:xfrm>
                      <a:off x="76199" y="3845770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0" name="CuadroTexto 69">
                      <a:hlinkClick xmlns:r="http://schemas.openxmlformats.org/officeDocument/2006/relationships" r:id="rId6"/>
                      <a:extLst>
                        <a:ext uri="{FF2B5EF4-FFF2-40B4-BE49-F238E27FC236}">
                          <a16:creationId xmlns:a16="http://schemas.microsoft.com/office/drawing/2014/main" id="{92C21C9A-AD69-922F-2F92-7FFB65B700F6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4097558"/>
                      <a:ext cx="1657349" cy="31264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R - Relevante</a:t>
                      </a:r>
                    </a:p>
                  </xdr:txBody>
                </xdr:sp>
              </xdr:grpSp>
              <xdr:grpSp>
                <xdr:nvGrpSpPr>
                  <xdr:cNvPr id="60" name="Grupo 59">
                    <a:extLst>
                      <a:ext uri="{FF2B5EF4-FFF2-40B4-BE49-F238E27FC236}">
                        <a16:creationId xmlns:a16="http://schemas.microsoft.com/office/drawing/2014/main" id="{6D808DE3-ECE9-F942-1861-F21759EF4EC9}"/>
                      </a:ext>
                    </a:extLst>
                  </xdr:cNvPr>
                  <xdr:cNvGrpSpPr/>
                </xdr:nvGrpSpPr>
                <xdr:grpSpPr>
                  <a:xfrm>
                    <a:off x="95251" y="4417271"/>
                    <a:ext cx="2495550" cy="567452"/>
                    <a:chOff x="76201" y="4283921"/>
                    <a:chExt cx="2495550" cy="567452"/>
                  </a:xfrm>
                </xdr:grpSpPr>
                <xdr:sp macro="" textlink="">
                  <xdr:nvSpPr>
                    <xdr:cNvPr id="67" name="Rectángulo: esquinas redondeadas 66">
                      <a:extLst>
                        <a:ext uri="{FF2B5EF4-FFF2-40B4-BE49-F238E27FC236}">
                          <a16:creationId xmlns:a16="http://schemas.microsoft.com/office/drawing/2014/main" id="{D912855C-C17B-A4F3-B48D-A9BFC291DB53}"/>
                        </a:ext>
                      </a:extLst>
                    </xdr:cNvPr>
                    <xdr:cNvSpPr/>
                  </xdr:nvSpPr>
                  <xdr:spPr>
                    <a:xfrm>
                      <a:off x="76201" y="4283921"/>
                      <a:ext cx="2495550" cy="342901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8" name="CuadroTexto 67">
                      <a:hlinkClick xmlns:r="http://schemas.openxmlformats.org/officeDocument/2006/relationships" r:id="rId7"/>
                      <a:extLst>
                        <a:ext uri="{FF2B5EF4-FFF2-40B4-BE49-F238E27FC236}">
                          <a16:creationId xmlns:a16="http://schemas.microsoft.com/office/drawing/2014/main" id="{D146C3FE-1C2C-2B57-3B3B-04EBDD997608}"/>
                        </a:ext>
                      </a:extLst>
                    </xdr:cNvPr>
                    <xdr:cNvSpPr txBox="1"/>
                  </xdr:nvSpPr>
                  <xdr:spPr>
                    <a:xfrm>
                      <a:off x="197861" y="4556782"/>
                      <a:ext cx="1505971" cy="29459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T  - Temporal</a:t>
                      </a:r>
                    </a:p>
                  </xdr:txBody>
                </xdr:sp>
              </xdr:grpSp>
              <xdr:grpSp>
                <xdr:nvGrpSpPr>
                  <xdr:cNvPr id="61" name="Grupo 60">
                    <a:extLst>
                      <a:ext uri="{FF2B5EF4-FFF2-40B4-BE49-F238E27FC236}">
                        <a16:creationId xmlns:a16="http://schemas.microsoft.com/office/drawing/2014/main" id="{E943CCE3-8E03-F9DB-D62C-88D576348CD7}"/>
                      </a:ext>
                    </a:extLst>
                  </xdr:cNvPr>
                  <xdr:cNvGrpSpPr/>
                </xdr:nvGrpSpPr>
                <xdr:grpSpPr>
                  <a:xfrm>
                    <a:off x="95250" y="4893521"/>
                    <a:ext cx="2505076" cy="520573"/>
                    <a:chOff x="76200" y="4722071"/>
                    <a:chExt cx="2505076" cy="520573"/>
                  </a:xfrm>
                </xdr:grpSpPr>
                <xdr:sp macro="" textlink="">
                  <xdr:nvSpPr>
                    <xdr:cNvPr id="65" name="Rectángulo: esquinas redondeadas 64">
                      <a:extLst>
                        <a:ext uri="{FF2B5EF4-FFF2-40B4-BE49-F238E27FC236}">
                          <a16:creationId xmlns:a16="http://schemas.microsoft.com/office/drawing/2014/main" id="{5D91418A-AB7F-D5AD-0FC7-12A309F7A98B}"/>
                        </a:ext>
                      </a:extLst>
                    </xdr:cNvPr>
                    <xdr:cNvSpPr/>
                  </xdr:nvSpPr>
                  <xdr:spPr>
                    <a:xfrm>
                      <a:off x="76200" y="4722071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6" name="CuadroTexto 65">
                      <a:hlinkClick xmlns:r="http://schemas.openxmlformats.org/officeDocument/2006/relationships" r:id="rId8"/>
                      <a:extLst>
                        <a:ext uri="{FF2B5EF4-FFF2-40B4-BE49-F238E27FC236}">
                          <a16:creationId xmlns:a16="http://schemas.microsoft.com/office/drawing/2014/main" id="{9B8AA78B-2723-098D-E516-1055B3D03337}"/>
                        </a:ext>
                      </a:extLst>
                    </xdr:cNvPr>
                    <xdr:cNvSpPr txBox="1"/>
                  </xdr:nvSpPr>
                  <xdr:spPr>
                    <a:xfrm>
                      <a:off x="176553" y="4985469"/>
                      <a:ext cx="1362075" cy="25717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Dashboard</a:t>
                      </a:r>
                    </a:p>
                  </xdr:txBody>
                </xdr:sp>
              </xdr:grpSp>
              <xdr:sp macro="" textlink="">
                <xdr:nvSpPr>
                  <xdr:cNvPr id="62" name="Rectángulo: esquinas redondeadas 61">
                    <a:extLst>
                      <a:ext uri="{FF2B5EF4-FFF2-40B4-BE49-F238E27FC236}">
                        <a16:creationId xmlns:a16="http://schemas.microsoft.com/office/drawing/2014/main" id="{692BC249-D2C0-E653-6561-F0C310017DC9}"/>
                      </a:ext>
                    </a:extLst>
                  </xdr:cNvPr>
                  <xdr:cNvSpPr/>
                </xdr:nvSpPr>
                <xdr:spPr>
                  <a:xfrm>
                    <a:off x="123824" y="5379295"/>
                    <a:ext cx="2505076" cy="361950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3" name="Rectángulo: esquinas redondeadas 62">
                    <a:extLst>
                      <a:ext uri="{FF2B5EF4-FFF2-40B4-BE49-F238E27FC236}">
                        <a16:creationId xmlns:a16="http://schemas.microsoft.com/office/drawing/2014/main" id="{23741EF8-5FCA-6D64-3F8E-33A04F2AE6BE}"/>
                      </a:ext>
                    </a:extLst>
                  </xdr:cNvPr>
                  <xdr:cNvSpPr/>
                </xdr:nvSpPr>
                <xdr:spPr>
                  <a:xfrm>
                    <a:off x="123823" y="5850769"/>
                    <a:ext cx="2514601" cy="333375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4" name="Rectángulo 63">
                    <a:extLst>
                      <a:ext uri="{FF2B5EF4-FFF2-40B4-BE49-F238E27FC236}">
                        <a16:creationId xmlns:a16="http://schemas.microsoft.com/office/drawing/2014/main" id="{193ABA94-A8CD-E33E-FB78-BA7F69A938DF}"/>
                      </a:ext>
                    </a:extLst>
                  </xdr:cNvPr>
                  <xdr:cNvSpPr/>
                </xdr:nvSpPr>
                <xdr:spPr>
                  <a:xfrm>
                    <a:off x="2587522" y="9997"/>
                    <a:ext cx="50902" cy="6115001"/>
                  </a:xfrm>
                  <a:prstGeom prst="rect">
                    <a:avLst/>
                  </a:prstGeom>
                  <a:solidFill>
                    <a:schemeClr val="tx1"/>
                  </a:solidFill>
                </xdr:spPr>
                <xdr:style>
                  <a:lnRef idx="2">
                    <a:schemeClr val="dk1">
                      <a:shade val="15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</xdr:grpSp>
            <xdr:sp macro="" textlink="">
              <xdr:nvSpPr>
                <xdr:cNvPr id="50" name="Rectángulo: esquinas redondeadas 49">
                  <a:extLst>
                    <a:ext uri="{FF2B5EF4-FFF2-40B4-BE49-F238E27FC236}">
                      <a16:creationId xmlns:a16="http://schemas.microsoft.com/office/drawing/2014/main" id="{3C223F7B-9DF1-013E-F933-F2CED840B344}"/>
                    </a:ext>
                  </a:extLst>
                </xdr:cNvPr>
                <xdr:cNvSpPr/>
              </xdr:nvSpPr>
              <xdr:spPr>
                <a:xfrm>
                  <a:off x="104775" y="1466850"/>
                  <a:ext cx="2466976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1" name="Rectángulo: esquinas redondeadas 50">
                  <a:extLst>
                    <a:ext uri="{FF2B5EF4-FFF2-40B4-BE49-F238E27FC236}">
                      <a16:creationId xmlns:a16="http://schemas.microsoft.com/office/drawing/2014/main" id="{E0696711-FEAD-8ECB-8DB3-98A5597BA6AB}"/>
                    </a:ext>
                  </a:extLst>
                </xdr:cNvPr>
                <xdr:cNvSpPr/>
              </xdr:nvSpPr>
              <xdr:spPr>
                <a:xfrm>
                  <a:off x="85725" y="1924050"/>
                  <a:ext cx="2533650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2" name="CuadroTexto 51">
                  <a:hlinkClick xmlns:r="http://schemas.openxmlformats.org/officeDocument/2006/relationships" r:id="rId9"/>
                  <a:extLst>
                    <a:ext uri="{FF2B5EF4-FFF2-40B4-BE49-F238E27FC236}">
                      <a16:creationId xmlns:a16="http://schemas.microsoft.com/office/drawing/2014/main" id="{1E7F4002-F73B-FC3F-D5E0-E12AA57915F0}"/>
                    </a:ext>
                  </a:extLst>
                </xdr:cNvPr>
                <xdr:cNvSpPr txBox="1"/>
              </xdr:nvSpPr>
              <xdr:spPr>
                <a:xfrm>
                  <a:off x="115380" y="1885879"/>
                  <a:ext cx="2483965" cy="285750"/>
                </a:xfrm>
                <a:prstGeom prst="rect">
                  <a:avLst/>
                </a:prstGeom>
                <a:solidFill>
                  <a:schemeClr val="tx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Beneficios</a:t>
                  </a:r>
                </a:p>
              </xdr:txBody>
            </xdr:sp>
            <xdr:sp macro="" textlink="">
              <xdr:nvSpPr>
                <xdr:cNvPr id="53" name="CuadroTexto 52">
                  <a:hlinkClick xmlns:r="http://schemas.openxmlformats.org/officeDocument/2006/relationships" r:id="rId10"/>
                  <a:extLst>
                    <a:ext uri="{FF2B5EF4-FFF2-40B4-BE49-F238E27FC236}">
                      <a16:creationId xmlns:a16="http://schemas.microsoft.com/office/drawing/2014/main" id="{AD0A903C-56E2-34D7-3DD8-F5C96150CE71}"/>
                    </a:ext>
                  </a:extLst>
                </xdr:cNvPr>
                <xdr:cNvSpPr txBox="1"/>
              </xdr:nvSpPr>
              <xdr:spPr>
                <a:xfrm>
                  <a:off x="131680" y="2251812"/>
                  <a:ext cx="2396967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Características</a:t>
                  </a:r>
                </a:p>
              </xdr:txBody>
            </xdr:sp>
          </xdr:grpSp>
          <xdr:sp macro="" textlink="">
            <xdr:nvSpPr>
              <xdr:cNvPr id="48" name="CuadroTexto 47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7DE2C94F-B29E-B1FC-D7BD-4FBD132DB1EC}"/>
                  </a:ext>
                </a:extLst>
              </xdr:cNvPr>
              <xdr:cNvSpPr txBox="1"/>
            </xdr:nvSpPr>
            <xdr:spPr>
              <a:xfrm>
                <a:off x="114300" y="1104900"/>
                <a:ext cx="2049994" cy="275432"/>
              </a:xfrm>
              <a:prstGeom prst="rect">
                <a:avLst/>
              </a:prstGeom>
              <a:solidFill>
                <a:srgbClr val="002060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s-PE" sz="1600" b="1">
                    <a:solidFill>
                      <a:schemeClr val="bg1"/>
                    </a:solidFill>
                  </a:rPr>
                  <a:t>Inicio</a:t>
                </a:r>
              </a:p>
            </xdr:txBody>
          </xdr:sp>
        </xdr:grpSp>
        <xdr:sp macro="" textlink="">
          <xdr:nvSpPr>
            <xdr:cNvPr id="46" name="CuadroTexto 45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29EBDE8B-5FE1-A665-37EA-9784EF368996}"/>
                </a:ext>
              </a:extLst>
            </xdr:cNvPr>
            <xdr:cNvSpPr txBox="1"/>
          </xdr:nvSpPr>
          <xdr:spPr>
            <a:xfrm>
              <a:off x="100544" y="5249333"/>
              <a:ext cx="1922141" cy="265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s-PE" sz="1600" b="1">
                  <a:solidFill>
                    <a:schemeClr val="bg1"/>
                  </a:solidFill>
                </a:rPr>
                <a:t>Libros</a:t>
              </a:r>
            </a:p>
          </xdr:txBody>
        </xdr:sp>
      </xdr:grpSp>
      <xdr:pic>
        <xdr:nvPicPr>
          <xdr:cNvPr id="44" name="Imagen 43" descr="Imagen que contiene dibujo&#10;&#10;Descripción generada automáticamente">
            <a:extLst>
              <a:ext uri="{FF2B5EF4-FFF2-40B4-BE49-F238E27FC236}">
                <a16:creationId xmlns:a16="http://schemas.microsoft.com/office/drawing/2014/main" id="{ECE5801A-E444-064A-D7B6-1B028304A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01" y="63500"/>
            <a:ext cx="656166" cy="66080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</xdr:rowOff>
    </xdr:from>
    <xdr:to>
      <xdr:col>16</xdr:col>
      <xdr:colOff>433917</xdr:colOff>
      <xdr:row>2</xdr:row>
      <xdr:rowOff>63501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4FE3168-8D67-40DC-9632-9DBEE7847E9F}"/>
            </a:ext>
          </a:extLst>
        </xdr:cNvPr>
        <xdr:cNvSpPr/>
      </xdr:nvSpPr>
      <xdr:spPr>
        <a:xfrm>
          <a:off x="2324099" y="1"/>
          <a:ext cx="10301818" cy="4445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2000" b="1"/>
            <a:t>Características</a:t>
          </a:r>
          <a:r>
            <a:rPr lang="es-PE" sz="2000" b="1" baseline="0"/>
            <a:t> (</a:t>
          </a:r>
          <a:r>
            <a:rPr lang="es-PE" sz="2000" b="1"/>
            <a:t>Objetivos y KPI SMART)</a:t>
          </a:r>
        </a:p>
      </xdr:txBody>
    </xdr:sp>
    <xdr:clientData/>
  </xdr:twoCellAnchor>
  <xdr:twoCellAnchor editAs="oneCell">
    <xdr:from>
      <xdr:col>4</xdr:col>
      <xdr:colOff>74084</xdr:colOff>
      <xdr:row>4</xdr:row>
      <xdr:rowOff>116417</xdr:rowOff>
    </xdr:from>
    <xdr:to>
      <xdr:col>14</xdr:col>
      <xdr:colOff>612260</xdr:colOff>
      <xdr:row>26</xdr:row>
      <xdr:rowOff>179917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7F93D42-4209-47EF-9811-EDA6C543BF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398" r="6153"/>
        <a:stretch/>
      </xdr:blipFill>
      <xdr:spPr>
        <a:xfrm>
          <a:off x="3122084" y="878417"/>
          <a:ext cx="8158176" cy="42545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658572</xdr:colOff>
      <xdr:row>42</xdr:row>
      <xdr:rowOff>63501</xdr:rowOff>
    </xdr:from>
    <xdr:to>
      <xdr:col>12</xdr:col>
      <xdr:colOff>635000</xdr:colOff>
      <xdr:row>60</xdr:row>
      <xdr:rowOff>107745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7C23F70C-E69F-4613-97E8-6A871DBF1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04" t="12553" r="13150"/>
        <a:stretch/>
      </xdr:blipFill>
      <xdr:spPr>
        <a:xfrm>
          <a:off x="4468572" y="8064501"/>
          <a:ext cx="5310428" cy="347324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28574</xdr:colOff>
      <xdr:row>30</xdr:row>
      <xdr:rowOff>130076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A05D70C4-44CE-493F-9B8D-23F05C874E7C}"/>
            </a:ext>
          </a:extLst>
        </xdr:cNvPr>
        <xdr:cNvGrpSpPr/>
      </xdr:nvGrpSpPr>
      <xdr:grpSpPr>
        <a:xfrm>
          <a:off x="0" y="0"/>
          <a:ext cx="2314574" cy="5845076"/>
          <a:chOff x="0" y="0"/>
          <a:chExt cx="2314574" cy="5845075"/>
        </a:xfrm>
      </xdr:grpSpPr>
      <xdr:grpSp>
        <xdr:nvGrpSpPr>
          <xdr:cNvPr id="44" name="Grupo 43">
            <a:extLst>
              <a:ext uri="{FF2B5EF4-FFF2-40B4-BE49-F238E27FC236}">
                <a16:creationId xmlns:a16="http://schemas.microsoft.com/office/drawing/2014/main" id="{07BCE2A8-11C0-6019-DB3E-95FB5754DE86}"/>
              </a:ext>
            </a:extLst>
          </xdr:cNvPr>
          <xdr:cNvGrpSpPr/>
        </xdr:nvGrpSpPr>
        <xdr:grpSpPr>
          <a:xfrm>
            <a:off x="0" y="0"/>
            <a:ext cx="2314574" cy="5845075"/>
            <a:chOff x="0" y="0"/>
            <a:chExt cx="2314574" cy="5845075"/>
          </a:xfrm>
        </xdr:grpSpPr>
        <xdr:grpSp>
          <xdr:nvGrpSpPr>
            <xdr:cNvPr id="46" name="Grupo 45">
              <a:extLst>
                <a:ext uri="{FF2B5EF4-FFF2-40B4-BE49-F238E27FC236}">
                  <a16:creationId xmlns:a16="http://schemas.microsoft.com/office/drawing/2014/main" id="{CED04477-2741-7B83-2FAF-FDB9D0006C6D}"/>
                </a:ext>
              </a:extLst>
            </xdr:cNvPr>
            <xdr:cNvGrpSpPr/>
          </xdr:nvGrpSpPr>
          <xdr:grpSpPr>
            <a:xfrm>
              <a:off x="0" y="0"/>
              <a:ext cx="2314574" cy="5845075"/>
              <a:chOff x="47626" y="0"/>
              <a:chExt cx="2314574" cy="5845075"/>
            </a:xfrm>
          </xdr:grpSpPr>
          <xdr:grpSp>
            <xdr:nvGrpSpPr>
              <xdr:cNvPr id="48" name="Grupo 47">
                <a:extLst>
                  <a:ext uri="{FF2B5EF4-FFF2-40B4-BE49-F238E27FC236}">
                    <a16:creationId xmlns:a16="http://schemas.microsoft.com/office/drawing/2014/main" id="{7014CD2A-CB97-1FA5-595E-582CE59F36E9}"/>
                  </a:ext>
                </a:extLst>
              </xdr:cNvPr>
              <xdr:cNvGrpSpPr/>
            </xdr:nvGrpSpPr>
            <xdr:grpSpPr>
              <a:xfrm>
                <a:off x="47626" y="0"/>
                <a:ext cx="2314574" cy="5845075"/>
                <a:chOff x="42420" y="9227"/>
                <a:chExt cx="2576955" cy="5697855"/>
              </a:xfrm>
            </xdr:grpSpPr>
            <xdr:grpSp>
              <xdr:nvGrpSpPr>
                <xdr:cNvPr id="50" name="Grupo 49">
                  <a:extLst>
                    <a:ext uri="{FF2B5EF4-FFF2-40B4-BE49-F238E27FC236}">
                      <a16:creationId xmlns:a16="http://schemas.microsoft.com/office/drawing/2014/main" id="{80889D48-B1A2-3D1B-2785-D9C02DC621DB}"/>
                    </a:ext>
                  </a:extLst>
                </xdr:cNvPr>
                <xdr:cNvGrpSpPr/>
              </xdr:nvGrpSpPr>
              <xdr:grpSpPr>
                <a:xfrm>
                  <a:off x="42420" y="9227"/>
                  <a:ext cx="2576954" cy="5697855"/>
                  <a:chOff x="61470" y="9997"/>
                  <a:chExt cx="2576954" cy="6174147"/>
                </a:xfrm>
              </xdr:grpSpPr>
              <xdr:sp macro="" textlink="">
                <xdr:nvSpPr>
                  <xdr:cNvPr id="55" name="Rectángulo 54">
                    <a:extLst>
                      <a:ext uri="{FF2B5EF4-FFF2-40B4-BE49-F238E27FC236}">
                        <a16:creationId xmlns:a16="http://schemas.microsoft.com/office/drawing/2014/main" id="{1B860EC1-9FC7-F4EE-CA71-D45FFF30F7BB}"/>
                      </a:ext>
                    </a:extLst>
                  </xdr:cNvPr>
                  <xdr:cNvSpPr/>
                </xdr:nvSpPr>
                <xdr:spPr>
                  <a:xfrm>
                    <a:off x="61470" y="9997"/>
                    <a:ext cx="2523934" cy="6103822"/>
                  </a:xfrm>
                  <a:prstGeom prst="rect">
                    <a:avLst/>
                  </a:prstGeom>
                  <a:solidFill>
                    <a:srgbClr val="002060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grpSp>
                <xdr:nvGrpSpPr>
                  <xdr:cNvPr id="56" name="Grupo 55">
                    <a:extLst>
                      <a:ext uri="{FF2B5EF4-FFF2-40B4-BE49-F238E27FC236}">
                        <a16:creationId xmlns:a16="http://schemas.microsoft.com/office/drawing/2014/main" id="{91AFEB60-893C-DC8D-8514-4A49FD686D1D}"/>
                      </a:ext>
                    </a:extLst>
                  </xdr:cNvPr>
                  <xdr:cNvGrpSpPr/>
                </xdr:nvGrpSpPr>
                <xdr:grpSpPr>
                  <a:xfrm>
                    <a:off x="134429" y="1142217"/>
                    <a:ext cx="2498790" cy="756810"/>
                    <a:chOff x="86804" y="1123550"/>
                    <a:chExt cx="2498790" cy="620971"/>
                  </a:xfrm>
                </xdr:grpSpPr>
                <xdr:sp macro="" textlink="">
                  <xdr:nvSpPr>
                    <xdr:cNvPr id="78" name="Rectángulo: esquinas redondeadas 77">
                      <a:extLst>
                        <a:ext uri="{FF2B5EF4-FFF2-40B4-BE49-F238E27FC236}">
                          <a16:creationId xmlns:a16="http://schemas.microsoft.com/office/drawing/2014/main" id="{2D06D690-F5E4-A501-B2ED-5F0A9D6AE51C}"/>
                        </a:ext>
                      </a:extLst>
                    </xdr:cNvPr>
                    <xdr:cNvSpPr/>
                  </xdr:nvSpPr>
                  <xdr:spPr>
                    <a:xfrm>
                      <a:off x="118618" y="1123550"/>
                      <a:ext cx="2466976" cy="289167"/>
                    </a:xfrm>
                    <a:prstGeom prst="roundRect">
                      <a:avLst/>
                    </a:prstGeom>
                    <a:solidFill>
                      <a:srgbClr val="00206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9" name="CuadroTexto 78">
                      <a:hlinkClick xmlns:r="http://schemas.openxmlformats.org/officeDocument/2006/relationships" r:id="rId3"/>
                      <a:extLst>
                        <a:ext uri="{FF2B5EF4-FFF2-40B4-BE49-F238E27FC236}">
                          <a16:creationId xmlns:a16="http://schemas.microsoft.com/office/drawing/2014/main" id="{81CFF2D1-19EE-F373-8E38-EAED13ABD976}"/>
                        </a:ext>
                      </a:extLst>
                    </xdr:cNvPr>
                    <xdr:cNvSpPr txBox="1"/>
                  </xdr:nvSpPr>
                  <xdr:spPr>
                    <a:xfrm>
                      <a:off x="86804" y="1505803"/>
                      <a:ext cx="2472182" cy="238718"/>
                    </a:xfrm>
                    <a:prstGeom prst="rect">
                      <a:avLst/>
                    </a:prstGeom>
                    <a:solidFill>
                      <a:srgbClr val="002060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Conceptos clave</a:t>
                      </a:r>
                    </a:p>
                  </xdr:txBody>
                </xdr:sp>
              </xdr:grpSp>
              <xdr:grpSp>
                <xdr:nvGrpSpPr>
                  <xdr:cNvPr id="57" name="Grupo 56">
                    <a:extLst>
                      <a:ext uri="{FF2B5EF4-FFF2-40B4-BE49-F238E27FC236}">
                        <a16:creationId xmlns:a16="http://schemas.microsoft.com/office/drawing/2014/main" id="{81713839-33D4-A52F-E3E4-84BB0F622155}"/>
                      </a:ext>
                    </a:extLst>
                  </xdr:cNvPr>
                  <xdr:cNvGrpSpPr/>
                </xdr:nvGrpSpPr>
                <xdr:grpSpPr>
                  <a:xfrm>
                    <a:off x="104779" y="2588471"/>
                    <a:ext cx="2486022" cy="600882"/>
                    <a:chOff x="78540" y="2794383"/>
                    <a:chExt cx="1453910" cy="671574"/>
                  </a:xfrm>
                  <a:solidFill>
                    <a:schemeClr val="tx1"/>
                  </a:solidFill>
                </xdr:grpSpPr>
                <xdr:sp macro="" textlink="">
                  <xdr:nvSpPr>
                    <xdr:cNvPr id="76" name="Rectángulo: esquinas redondeadas 75">
                      <a:extLst>
                        <a:ext uri="{FF2B5EF4-FFF2-40B4-BE49-F238E27FC236}">
                          <a16:creationId xmlns:a16="http://schemas.microsoft.com/office/drawing/2014/main" id="{65F5FCF0-9723-D03E-DF8C-36F37F5ABBAA}"/>
                        </a:ext>
                      </a:extLst>
                    </xdr:cNvPr>
                    <xdr:cNvSpPr/>
                  </xdr:nvSpPr>
                  <xdr:spPr>
                    <a:xfrm>
                      <a:off x="78540" y="2794383"/>
                      <a:ext cx="1453910" cy="393888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7" name="CuadroTexto 76">
                      <a:hlinkClick xmlns:r="http://schemas.openxmlformats.org/officeDocument/2006/relationships" r:id="rId4"/>
                      <a:extLst>
                        <a:ext uri="{FF2B5EF4-FFF2-40B4-BE49-F238E27FC236}">
                          <a16:creationId xmlns:a16="http://schemas.microsoft.com/office/drawing/2014/main" id="{8502FCD6-98DC-A5A2-D56F-22D19BEC90B4}"/>
                        </a:ext>
                      </a:extLst>
                    </xdr:cNvPr>
                    <xdr:cNvSpPr txBox="1"/>
                  </xdr:nvSpPr>
                  <xdr:spPr>
                    <a:xfrm>
                      <a:off x="113028" y="3152265"/>
                      <a:ext cx="1251565" cy="31369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rPr>
                        <a:t>S - </a:t>
                      </a:r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Específico</a:t>
                      </a:r>
                      <a:r>
                        <a:rPr lang="es-PE" sz="1600" b="1" baseline="0">
                          <a:solidFill>
                            <a:schemeClr val="bg1"/>
                          </a:solidFill>
                        </a:rPr>
                        <a:t> </a:t>
                      </a:r>
                      <a:endParaRPr lang="es-PE" sz="16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8" name="Grupo 57">
                    <a:extLst>
                      <a:ext uri="{FF2B5EF4-FFF2-40B4-BE49-F238E27FC236}">
                        <a16:creationId xmlns:a16="http://schemas.microsoft.com/office/drawing/2014/main" id="{B145A9E3-ED6A-6129-FB21-5AC32B688905}"/>
                      </a:ext>
                    </a:extLst>
                  </xdr:cNvPr>
                  <xdr:cNvGrpSpPr/>
                </xdr:nvGrpSpPr>
                <xdr:grpSpPr>
                  <a:xfrm>
                    <a:off x="104774" y="3026621"/>
                    <a:ext cx="2495550" cy="604984"/>
                    <a:chOff x="66674" y="2978996"/>
                    <a:chExt cx="2495550" cy="604984"/>
                  </a:xfrm>
                </xdr:grpSpPr>
                <xdr:sp macro="" textlink="">
                  <xdr:nvSpPr>
                    <xdr:cNvPr id="74" name="Rectángulo: esquinas redondeadas 73">
                      <a:extLst>
                        <a:ext uri="{FF2B5EF4-FFF2-40B4-BE49-F238E27FC236}">
                          <a16:creationId xmlns:a16="http://schemas.microsoft.com/office/drawing/2014/main" id="{6357C894-3FC3-6BDB-15A2-FB5F6AB5BCE6}"/>
                        </a:ext>
                      </a:extLst>
                    </xdr:cNvPr>
                    <xdr:cNvSpPr/>
                  </xdr:nvSpPr>
                  <xdr:spPr>
                    <a:xfrm>
                      <a:off x="66674" y="2978996"/>
                      <a:ext cx="2495550" cy="333374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5" name="CuadroTexto 74">
                      <a:hlinkClick xmlns:r="http://schemas.openxmlformats.org/officeDocument/2006/relationships" r:id="rId5"/>
                      <a:extLst>
                        <a:ext uri="{FF2B5EF4-FFF2-40B4-BE49-F238E27FC236}">
                          <a16:creationId xmlns:a16="http://schemas.microsoft.com/office/drawing/2014/main" id="{8D32EF17-97BB-8C43-1D37-D301F9DA24E6}"/>
                        </a:ext>
                      </a:extLst>
                    </xdr:cNvPr>
                    <xdr:cNvSpPr txBox="1"/>
                  </xdr:nvSpPr>
                  <xdr:spPr>
                    <a:xfrm>
                      <a:off x="124408" y="3298229"/>
                      <a:ext cx="2152090" cy="2857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M - Medible</a:t>
                      </a:r>
                    </a:p>
                  </xdr:txBody>
                </xdr:sp>
              </xdr:grpSp>
              <xdr:grpSp>
                <xdr:nvGrpSpPr>
                  <xdr:cNvPr id="59" name="Grupo 58">
                    <a:extLst>
                      <a:ext uri="{FF2B5EF4-FFF2-40B4-BE49-F238E27FC236}">
                        <a16:creationId xmlns:a16="http://schemas.microsoft.com/office/drawing/2014/main" id="{03CADAEE-0B07-22C8-6520-E21F32130610}"/>
                      </a:ext>
                    </a:extLst>
                  </xdr:cNvPr>
                  <xdr:cNvGrpSpPr/>
                </xdr:nvGrpSpPr>
                <xdr:grpSpPr>
                  <a:xfrm>
                    <a:off x="104774" y="3483820"/>
                    <a:ext cx="2495551" cy="540099"/>
                    <a:chOff x="76199" y="3407620"/>
                    <a:chExt cx="2495551" cy="540099"/>
                  </a:xfrm>
                </xdr:grpSpPr>
                <xdr:sp macro="" textlink="">
                  <xdr:nvSpPr>
                    <xdr:cNvPr id="72" name="Rectángulo: esquinas redondeadas 71">
                      <a:extLst>
                        <a:ext uri="{FF2B5EF4-FFF2-40B4-BE49-F238E27FC236}">
                          <a16:creationId xmlns:a16="http://schemas.microsoft.com/office/drawing/2014/main" id="{CDF09129-A322-2F2A-AF17-889D268DA878}"/>
                        </a:ext>
                      </a:extLst>
                    </xdr:cNvPr>
                    <xdr:cNvSpPr/>
                  </xdr:nvSpPr>
                  <xdr:spPr>
                    <a:xfrm>
                      <a:off x="76199" y="3407620"/>
                      <a:ext cx="2495551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3" name="CuadroTexto 72">
                      <a:hlinkClick xmlns:r="http://schemas.openxmlformats.org/officeDocument/2006/relationships" r:id="rId6"/>
                      <a:extLst>
                        <a:ext uri="{FF2B5EF4-FFF2-40B4-BE49-F238E27FC236}">
                          <a16:creationId xmlns:a16="http://schemas.microsoft.com/office/drawing/2014/main" id="{B3D6ECB9-7652-4A6B-EB28-636FE1FC3332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3724406"/>
                      <a:ext cx="1609723" cy="2233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A - Alcanzable</a:t>
                      </a:r>
                    </a:p>
                  </xdr:txBody>
                </xdr:sp>
              </xdr:grpSp>
              <xdr:grpSp>
                <xdr:nvGrpSpPr>
                  <xdr:cNvPr id="60" name="Grupo 59">
                    <a:extLst>
                      <a:ext uri="{FF2B5EF4-FFF2-40B4-BE49-F238E27FC236}">
                        <a16:creationId xmlns:a16="http://schemas.microsoft.com/office/drawing/2014/main" id="{B6FBECE9-06A2-4F26-429D-6412376CF4FF}"/>
                      </a:ext>
                    </a:extLst>
                  </xdr:cNvPr>
                  <xdr:cNvGrpSpPr/>
                </xdr:nvGrpSpPr>
                <xdr:grpSpPr>
                  <a:xfrm>
                    <a:off x="104774" y="3960070"/>
                    <a:ext cx="2505076" cy="564432"/>
                    <a:chOff x="76199" y="3845770"/>
                    <a:chExt cx="2505076" cy="564432"/>
                  </a:xfrm>
                </xdr:grpSpPr>
                <xdr:sp macro="" textlink="">
                  <xdr:nvSpPr>
                    <xdr:cNvPr id="70" name="Rectángulo: esquinas redondeadas 69">
                      <a:extLst>
                        <a:ext uri="{FF2B5EF4-FFF2-40B4-BE49-F238E27FC236}">
                          <a16:creationId xmlns:a16="http://schemas.microsoft.com/office/drawing/2014/main" id="{19730DCC-ED9A-5B1C-8B9C-BCEC843DBF57}"/>
                        </a:ext>
                      </a:extLst>
                    </xdr:cNvPr>
                    <xdr:cNvSpPr/>
                  </xdr:nvSpPr>
                  <xdr:spPr>
                    <a:xfrm>
                      <a:off x="76199" y="3845770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71" name="CuadroTexto 70">
                      <a:hlinkClick xmlns:r="http://schemas.openxmlformats.org/officeDocument/2006/relationships" r:id="rId7"/>
                      <a:extLst>
                        <a:ext uri="{FF2B5EF4-FFF2-40B4-BE49-F238E27FC236}">
                          <a16:creationId xmlns:a16="http://schemas.microsoft.com/office/drawing/2014/main" id="{041D8954-07FE-58A4-2868-93F66284EAA3}"/>
                        </a:ext>
                      </a:extLst>
                    </xdr:cNvPr>
                    <xdr:cNvSpPr txBox="1"/>
                  </xdr:nvSpPr>
                  <xdr:spPr>
                    <a:xfrm>
                      <a:off x="157504" y="4097558"/>
                      <a:ext cx="1657349" cy="31264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R - Relevante</a:t>
                      </a:r>
                    </a:p>
                  </xdr:txBody>
                </xdr:sp>
              </xdr:grpSp>
              <xdr:grpSp>
                <xdr:nvGrpSpPr>
                  <xdr:cNvPr id="61" name="Grupo 60">
                    <a:extLst>
                      <a:ext uri="{FF2B5EF4-FFF2-40B4-BE49-F238E27FC236}">
                        <a16:creationId xmlns:a16="http://schemas.microsoft.com/office/drawing/2014/main" id="{5DB2FF31-AB22-DD6F-388F-7B1D20DCB0CC}"/>
                      </a:ext>
                    </a:extLst>
                  </xdr:cNvPr>
                  <xdr:cNvGrpSpPr/>
                </xdr:nvGrpSpPr>
                <xdr:grpSpPr>
                  <a:xfrm>
                    <a:off x="95251" y="4417271"/>
                    <a:ext cx="2495550" cy="567452"/>
                    <a:chOff x="76201" y="4283921"/>
                    <a:chExt cx="2495550" cy="567452"/>
                  </a:xfrm>
                </xdr:grpSpPr>
                <xdr:sp macro="" textlink="">
                  <xdr:nvSpPr>
                    <xdr:cNvPr id="68" name="Rectángulo: esquinas redondeadas 67">
                      <a:extLst>
                        <a:ext uri="{FF2B5EF4-FFF2-40B4-BE49-F238E27FC236}">
                          <a16:creationId xmlns:a16="http://schemas.microsoft.com/office/drawing/2014/main" id="{49A101EB-7C52-F5CE-687D-90CB5B0A5CA5}"/>
                        </a:ext>
                      </a:extLst>
                    </xdr:cNvPr>
                    <xdr:cNvSpPr/>
                  </xdr:nvSpPr>
                  <xdr:spPr>
                    <a:xfrm>
                      <a:off x="76201" y="4283921"/>
                      <a:ext cx="2495550" cy="342901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9" name="CuadroTexto 68">
                      <a:hlinkClick xmlns:r="http://schemas.openxmlformats.org/officeDocument/2006/relationships" r:id="rId8"/>
                      <a:extLst>
                        <a:ext uri="{FF2B5EF4-FFF2-40B4-BE49-F238E27FC236}">
                          <a16:creationId xmlns:a16="http://schemas.microsoft.com/office/drawing/2014/main" id="{B3170454-74D7-A094-60A2-B028C3A3AB5D}"/>
                        </a:ext>
                      </a:extLst>
                    </xdr:cNvPr>
                    <xdr:cNvSpPr txBox="1"/>
                  </xdr:nvSpPr>
                  <xdr:spPr>
                    <a:xfrm>
                      <a:off x="197861" y="4556782"/>
                      <a:ext cx="1505971" cy="29459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T  - Temporal</a:t>
                      </a:r>
                    </a:p>
                  </xdr:txBody>
                </xdr:sp>
              </xdr:grpSp>
              <xdr:grpSp>
                <xdr:nvGrpSpPr>
                  <xdr:cNvPr id="62" name="Grupo 61">
                    <a:extLst>
                      <a:ext uri="{FF2B5EF4-FFF2-40B4-BE49-F238E27FC236}">
                        <a16:creationId xmlns:a16="http://schemas.microsoft.com/office/drawing/2014/main" id="{44C45F89-B9C0-3ECF-6AEA-7E881695479D}"/>
                      </a:ext>
                    </a:extLst>
                  </xdr:cNvPr>
                  <xdr:cNvGrpSpPr/>
                </xdr:nvGrpSpPr>
                <xdr:grpSpPr>
                  <a:xfrm>
                    <a:off x="95250" y="4893521"/>
                    <a:ext cx="2505076" cy="520573"/>
                    <a:chOff x="76200" y="4722071"/>
                    <a:chExt cx="2505076" cy="520573"/>
                  </a:xfrm>
                </xdr:grpSpPr>
                <xdr:sp macro="" textlink="">
                  <xdr:nvSpPr>
                    <xdr:cNvPr id="66" name="Rectángulo: esquinas redondeadas 65">
                      <a:extLst>
                        <a:ext uri="{FF2B5EF4-FFF2-40B4-BE49-F238E27FC236}">
                          <a16:creationId xmlns:a16="http://schemas.microsoft.com/office/drawing/2014/main" id="{AC864FFC-C525-79E3-A4E6-E75B49E50157}"/>
                        </a:ext>
                      </a:extLst>
                    </xdr:cNvPr>
                    <xdr:cNvSpPr/>
                  </xdr:nvSpPr>
                  <xdr:spPr>
                    <a:xfrm>
                      <a:off x="76200" y="4722071"/>
                      <a:ext cx="2505076" cy="342900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600"/>
                    </a:p>
                  </xdr:txBody>
                </xdr:sp>
                <xdr:sp macro="" textlink="">
                  <xdr:nvSpPr>
                    <xdr:cNvPr id="67" name="CuadroTexto 66">
                      <a:hlinkClick xmlns:r="http://schemas.openxmlformats.org/officeDocument/2006/relationships" r:id="rId9"/>
                      <a:extLst>
                        <a:ext uri="{FF2B5EF4-FFF2-40B4-BE49-F238E27FC236}">
                          <a16:creationId xmlns:a16="http://schemas.microsoft.com/office/drawing/2014/main" id="{C105B710-CA3F-9E30-7B94-3C69ADC264C4}"/>
                        </a:ext>
                      </a:extLst>
                    </xdr:cNvPr>
                    <xdr:cNvSpPr txBox="1"/>
                  </xdr:nvSpPr>
                  <xdr:spPr>
                    <a:xfrm>
                      <a:off x="176553" y="4985469"/>
                      <a:ext cx="1362075" cy="25717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s-PE" sz="1600" b="1">
                          <a:solidFill>
                            <a:schemeClr val="bg1"/>
                          </a:solidFill>
                        </a:rPr>
                        <a:t>Dashboard</a:t>
                      </a:r>
                    </a:p>
                  </xdr:txBody>
                </xdr:sp>
              </xdr:grpSp>
              <xdr:sp macro="" textlink="">
                <xdr:nvSpPr>
                  <xdr:cNvPr id="63" name="Rectángulo: esquinas redondeadas 62">
                    <a:extLst>
                      <a:ext uri="{FF2B5EF4-FFF2-40B4-BE49-F238E27FC236}">
                        <a16:creationId xmlns:a16="http://schemas.microsoft.com/office/drawing/2014/main" id="{C6E327EC-A71A-9784-9E27-DD055442C5B1}"/>
                      </a:ext>
                    </a:extLst>
                  </xdr:cNvPr>
                  <xdr:cNvSpPr/>
                </xdr:nvSpPr>
                <xdr:spPr>
                  <a:xfrm>
                    <a:off x="123824" y="5379295"/>
                    <a:ext cx="2505076" cy="361950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4" name="Rectángulo: esquinas redondeadas 63">
                    <a:extLst>
                      <a:ext uri="{FF2B5EF4-FFF2-40B4-BE49-F238E27FC236}">
                        <a16:creationId xmlns:a16="http://schemas.microsoft.com/office/drawing/2014/main" id="{19C52CB5-1C74-B2A0-2E68-9E9D28B5DA05}"/>
                      </a:ext>
                    </a:extLst>
                  </xdr:cNvPr>
                  <xdr:cNvSpPr/>
                </xdr:nvSpPr>
                <xdr:spPr>
                  <a:xfrm>
                    <a:off x="123823" y="5850769"/>
                    <a:ext cx="2514601" cy="333375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  <xdr:sp macro="" textlink="">
                <xdr:nvSpPr>
                  <xdr:cNvPr id="65" name="Rectángulo 64">
                    <a:extLst>
                      <a:ext uri="{FF2B5EF4-FFF2-40B4-BE49-F238E27FC236}">
                        <a16:creationId xmlns:a16="http://schemas.microsoft.com/office/drawing/2014/main" id="{0564BF8B-D476-AE17-EE5F-5612EADB3DA1}"/>
                      </a:ext>
                    </a:extLst>
                  </xdr:cNvPr>
                  <xdr:cNvSpPr/>
                </xdr:nvSpPr>
                <xdr:spPr>
                  <a:xfrm>
                    <a:off x="2587522" y="9997"/>
                    <a:ext cx="50902" cy="6115001"/>
                  </a:xfrm>
                  <a:prstGeom prst="rect">
                    <a:avLst/>
                  </a:prstGeom>
                  <a:solidFill>
                    <a:schemeClr val="tx1"/>
                  </a:solidFill>
                </xdr:spPr>
                <xdr:style>
                  <a:lnRef idx="2">
                    <a:schemeClr val="dk1">
                      <a:shade val="15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PE" sz="1600"/>
                  </a:p>
                </xdr:txBody>
              </xdr:sp>
            </xdr:grpSp>
            <xdr:sp macro="" textlink="">
              <xdr:nvSpPr>
                <xdr:cNvPr id="51" name="Rectángulo: esquinas redondeadas 50">
                  <a:extLst>
                    <a:ext uri="{FF2B5EF4-FFF2-40B4-BE49-F238E27FC236}">
                      <a16:creationId xmlns:a16="http://schemas.microsoft.com/office/drawing/2014/main" id="{79AFBEC9-0D2D-5719-2CCB-D86FDE767E80}"/>
                    </a:ext>
                  </a:extLst>
                </xdr:cNvPr>
                <xdr:cNvSpPr/>
              </xdr:nvSpPr>
              <xdr:spPr>
                <a:xfrm>
                  <a:off x="104775" y="1466850"/>
                  <a:ext cx="2466976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2" name="Rectángulo: esquinas redondeadas 51">
                  <a:extLst>
                    <a:ext uri="{FF2B5EF4-FFF2-40B4-BE49-F238E27FC236}">
                      <a16:creationId xmlns:a16="http://schemas.microsoft.com/office/drawing/2014/main" id="{2E576760-D325-2DDA-C1E3-4534D9DC5D98}"/>
                    </a:ext>
                  </a:extLst>
                </xdr:cNvPr>
                <xdr:cNvSpPr/>
              </xdr:nvSpPr>
              <xdr:spPr>
                <a:xfrm>
                  <a:off x="85725" y="1924050"/>
                  <a:ext cx="2533650" cy="352423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600"/>
                </a:p>
              </xdr:txBody>
            </xdr:sp>
            <xdr:sp macro="" textlink="">
              <xdr:nvSpPr>
                <xdr:cNvPr id="53" name="CuadroTexto 52">
                  <a:hlinkClick xmlns:r="http://schemas.openxmlformats.org/officeDocument/2006/relationships" r:id="rId10"/>
                  <a:extLst>
                    <a:ext uri="{FF2B5EF4-FFF2-40B4-BE49-F238E27FC236}">
                      <a16:creationId xmlns:a16="http://schemas.microsoft.com/office/drawing/2014/main" id="{570D10FD-012A-4F80-510D-2ADFA95F4B73}"/>
                    </a:ext>
                  </a:extLst>
                </xdr:cNvPr>
                <xdr:cNvSpPr txBox="1"/>
              </xdr:nvSpPr>
              <xdr:spPr>
                <a:xfrm>
                  <a:off x="115380" y="1885879"/>
                  <a:ext cx="2436833" cy="285750"/>
                </a:xfrm>
                <a:prstGeom prst="rect">
                  <a:avLst/>
                </a:prstGeom>
                <a:solidFill>
                  <a:srgbClr val="00206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Beneficios</a:t>
                  </a:r>
                </a:p>
              </xdr:txBody>
            </xdr:sp>
            <xdr:sp macro="" textlink="">
              <xdr:nvSpPr>
                <xdr:cNvPr id="54" name="CuadroTexto 53">
                  <a:hlinkClick xmlns:r="http://schemas.openxmlformats.org/officeDocument/2006/relationships" r:id="rId11"/>
                  <a:extLst>
                    <a:ext uri="{FF2B5EF4-FFF2-40B4-BE49-F238E27FC236}">
                      <a16:creationId xmlns:a16="http://schemas.microsoft.com/office/drawing/2014/main" id="{397DE5E1-5EA3-8D37-60DB-A12F25DBFE21}"/>
                    </a:ext>
                  </a:extLst>
                </xdr:cNvPr>
                <xdr:cNvSpPr txBox="1"/>
              </xdr:nvSpPr>
              <xdr:spPr>
                <a:xfrm>
                  <a:off x="131679" y="2251812"/>
                  <a:ext cx="2467664" cy="285750"/>
                </a:xfrm>
                <a:prstGeom prst="rect">
                  <a:avLst/>
                </a:prstGeom>
                <a:solidFill>
                  <a:schemeClr val="tx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s-PE" sz="1600" b="1">
                      <a:solidFill>
                        <a:schemeClr val="bg1"/>
                      </a:solidFill>
                    </a:rPr>
                    <a:t>Características</a:t>
                  </a:r>
                </a:p>
              </xdr:txBody>
            </xdr:sp>
          </xdr:grpSp>
          <xdr:sp macro="" textlink="">
            <xdr:nvSpPr>
              <xdr:cNvPr id="49" name="CuadroTexto 48">
                <a:hlinkClick xmlns:r="http://schemas.openxmlformats.org/officeDocument/2006/relationships" r:id="rId12"/>
                <a:extLst>
                  <a:ext uri="{FF2B5EF4-FFF2-40B4-BE49-F238E27FC236}">
                    <a16:creationId xmlns:a16="http://schemas.microsoft.com/office/drawing/2014/main" id="{427A1A35-328B-D38A-AFDC-FCAF2C21F56C}"/>
                  </a:ext>
                </a:extLst>
              </xdr:cNvPr>
              <xdr:cNvSpPr txBox="1"/>
            </xdr:nvSpPr>
            <xdr:spPr>
              <a:xfrm>
                <a:off x="114300" y="1104900"/>
                <a:ext cx="2145244" cy="275432"/>
              </a:xfrm>
              <a:prstGeom prst="rect">
                <a:avLst/>
              </a:prstGeom>
              <a:solidFill>
                <a:srgbClr val="002060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s-PE" sz="1600" b="1">
                    <a:solidFill>
                      <a:schemeClr val="bg1"/>
                    </a:solidFill>
                  </a:rPr>
                  <a:t>Inicio</a:t>
                </a:r>
              </a:p>
            </xdr:txBody>
          </xdr:sp>
        </xdr:grpSp>
        <xdr:sp macro="" textlink="">
          <xdr:nvSpPr>
            <xdr:cNvPr id="47" name="CuadroTexto 46">
              <a:hlinkClick xmlns:r="http://schemas.openxmlformats.org/officeDocument/2006/relationships" r:id="rId13"/>
              <a:extLst>
                <a:ext uri="{FF2B5EF4-FFF2-40B4-BE49-F238E27FC236}">
                  <a16:creationId xmlns:a16="http://schemas.microsoft.com/office/drawing/2014/main" id="{163B7DB7-4693-3A3D-BF9C-96B200C7A5FD}"/>
                </a:ext>
              </a:extLst>
            </xdr:cNvPr>
            <xdr:cNvSpPr txBox="1"/>
          </xdr:nvSpPr>
          <xdr:spPr>
            <a:xfrm>
              <a:off x="100544" y="5249333"/>
              <a:ext cx="1922141" cy="265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s-PE" sz="1600" b="1">
                  <a:solidFill>
                    <a:schemeClr val="bg1"/>
                  </a:solidFill>
                </a:rPr>
                <a:t>Libros</a:t>
              </a:r>
            </a:p>
          </xdr:txBody>
        </xdr:sp>
      </xdr:grpSp>
      <xdr:pic>
        <xdr:nvPicPr>
          <xdr:cNvPr id="45" name="Imagen 44" descr="Imagen que contiene dibujo&#10;&#10;Descripción generada automáticamente">
            <a:extLst>
              <a:ext uri="{FF2B5EF4-FFF2-40B4-BE49-F238E27FC236}">
                <a16:creationId xmlns:a16="http://schemas.microsoft.com/office/drawing/2014/main" id="{C9950EF6-2EFB-F31C-16BE-27CC26AF6E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01" y="63500"/>
            <a:ext cx="656166" cy="66080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10583</xdr:rowOff>
    </xdr:from>
    <xdr:to>
      <xdr:col>2</xdr:col>
      <xdr:colOff>0</xdr:colOff>
      <xdr:row>1</xdr:row>
      <xdr:rowOff>10583</xdr:rowOff>
    </xdr:to>
    <xdr:sp macro="" textlink="">
      <xdr:nvSpPr>
        <xdr:cNvPr id="4" name="Rectá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EDD5C-CB0D-4766-98FF-1C5941C63F79}"/>
            </a:ext>
          </a:extLst>
        </xdr:cNvPr>
        <xdr:cNvSpPr/>
      </xdr:nvSpPr>
      <xdr:spPr>
        <a:xfrm>
          <a:off x="243417" y="127000"/>
          <a:ext cx="1555750" cy="645583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</xdr:col>
      <xdr:colOff>1191322</xdr:colOff>
      <xdr:row>0</xdr:row>
      <xdr:rowOff>8494</xdr:rowOff>
    </xdr:from>
    <xdr:to>
      <xdr:col>2</xdr:col>
      <xdr:colOff>1524001</xdr:colOff>
      <xdr:row>1</xdr:row>
      <xdr:rowOff>0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27D56C-CDA3-4693-AB1A-E25E8FEF07B6}"/>
            </a:ext>
          </a:extLst>
        </xdr:cNvPr>
        <xdr:cNvSpPr/>
      </xdr:nvSpPr>
      <xdr:spPr>
        <a:xfrm>
          <a:off x="3837155" y="389494"/>
          <a:ext cx="1528596" cy="637089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2</xdr:col>
      <xdr:colOff>1511032</xdr:colOff>
      <xdr:row>0</xdr:row>
      <xdr:rowOff>8495</xdr:rowOff>
    </xdr:from>
    <xdr:to>
      <xdr:col>2</xdr:col>
      <xdr:colOff>3114983</xdr:colOff>
      <xdr:row>1</xdr:row>
      <xdr:rowOff>0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F25D5B-4436-49C7-8BD0-C2F8FDDD250E}"/>
            </a:ext>
          </a:extLst>
        </xdr:cNvPr>
        <xdr:cNvSpPr/>
      </xdr:nvSpPr>
      <xdr:spPr>
        <a:xfrm>
          <a:off x="5352782" y="389495"/>
          <a:ext cx="1603951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3068162</xdr:colOff>
      <xdr:row>0</xdr:row>
      <xdr:rowOff>8495</xdr:rowOff>
    </xdr:from>
    <xdr:to>
      <xdr:col>3</xdr:col>
      <xdr:colOff>211667</xdr:colOff>
      <xdr:row>1</xdr:row>
      <xdr:rowOff>0</xdr:rowOff>
    </xdr:to>
    <xdr:sp macro="" textlink="">
      <xdr:nvSpPr>
        <xdr:cNvPr id="7" name="Rectá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8D653-47D9-43AC-94FF-9B21E5E16F5E}"/>
            </a:ext>
          </a:extLst>
        </xdr:cNvPr>
        <xdr:cNvSpPr/>
      </xdr:nvSpPr>
      <xdr:spPr>
        <a:xfrm>
          <a:off x="6909912" y="389495"/>
          <a:ext cx="1630838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3</xdr:col>
      <xdr:colOff>214411</xdr:colOff>
      <xdr:row>0</xdr:row>
      <xdr:rowOff>10583</xdr:rowOff>
    </xdr:from>
    <xdr:to>
      <xdr:col>3</xdr:col>
      <xdr:colOff>1883834</xdr:colOff>
      <xdr:row>1</xdr:row>
      <xdr:rowOff>0</xdr:rowOff>
    </xdr:to>
    <xdr:sp macro="" textlink="">
      <xdr:nvSpPr>
        <xdr:cNvPr id="8" name="Rectá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F65480-DB97-4D8C-88AF-F275F10907DB}"/>
            </a:ext>
          </a:extLst>
        </xdr:cNvPr>
        <xdr:cNvSpPr/>
      </xdr:nvSpPr>
      <xdr:spPr>
        <a:xfrm>
          <a:off x="6500911" y="127000"/>
          <a:ext cx="1669423" cy="635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 editAs="oneCell">
    <xdr:from>
      <xdr:col>3</xdr:col>
      <xdr:colOff>2063749</xdr:colOff>
      <xdr:row>0</xdr:row>
      <xdr:rowOff>63500</xdr:rowOff>
    </xdr:from>
    <xdr:to>
      <xdr:col>4</xdr:col>
      <xdr:colOff>63499</xdr:colOff>
      <xdr:row>0</xdr:row>
      <xdr:rowOff>613833</xdr:rowOff>
    </xdr:to>
    <xdr:pic>
      <xdr:nvPicPr>
        <xdr:cNvPr id="15" name="Imagen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46E532-D1D8-4BB6-A70A-1E125161FF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106832" y="63500"/>
          <a:ext cx="656167" cy="550333"/>
        </a:xfrm>
        <a:prstGeom prst="rect">
          <a:avLst/>
        </a:prstGeom>
      </xdr:spPr>
    </xdr:pic>
    <xdr:clientData/>
  </xdr:twoCellAnchor>
  <xdr:twoCellAnchor>
    <xdr:from>
      <xdr:col>4</xdr:col>
      <xdr:colOff>412750</xdr:colOff>
      <xdr:row>0</xdr:row>
      <xdr:rowOff>148166</xdr:rowOff>
    </xdr:from>
    <xdr:to>
      <xdr:col>4</xdr:col>
      <xdr:colOff>1291166</xdr:colOff>
      <xdr:row>0</xdr:row>
      <xdr:rowOff>560916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12E33E52-D068-D0CF-3F9B-2561CACD3FC5}"/>
            </a:ext>
          </a:extLst>
        </xdr:cNvPr>
        <xdr:cNvSpPr/>
      </xdr:nvSpPr>
      <xdr:spPr>
        <a:xfrm>
          <a:off x="9112250" y="148166"/>
          <a:ext cx="878416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4</xdr:col>
      <xdr:colOff>1629835</xdr:colOff>
      <xdr:row>0</xdr:row>
      <xdr:rowOff>152400</xdr:rowOff>
    </xdr:from>
    <xdr:to>
      <xdr:col>4</xdr:col>
      <xdr:colOff>2529417</xdr:colOff>
      <xdr:row>0</xdr:row>
      <xdr:rowOff>560918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A0BAF0A7-0BDE-497B-8AF5-70023A850405}"/>
            </a:ext>
          </a:extLst>
        </xdr:cNvPr>
        <xdr:cNvSpPr/>
      </xdr:nvSpPr>
      <xdr:spPr>
        <a:xfrm>
          <a:off x="10329335" y="152400"/>
          <a:ext cx="899582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4</xdr:col>
      <xdr:colOff>2825750</xdr:colOff>
      <xdr:row>0</xdr:row>
      <xdr:rowOff>156632</xdr:rowOff>
    </xdr:from>
    <xdr:to>
      <xdr:col>4</xdr:col>
      <xdr:colOff>3725333</xdr:colOff>
      <xdr:row>0</xdr:row>
      <xdr:rowOff>560917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198E1ACB-8AB4-4D63-B47D-0F6D92826F0B}"/>
            </a:ext>
          </a:extLst>
        </xdr:cNvPr>
        <xdr:cNvSpPr/>
      </xdr:nvSpPr>
      <xdr:spPr>
        <a:xfrm>
          <a:off x="11525250" y="156632"/>
          <a:ext cx="899583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5</xdr:col>
      <xdr:colOff>116416</xdr:colOff>
      <xdr:row>0</xdr:row>
      <xdr:rowOff>83696</xdr:rowOff>
    </xdr:from>
    <xdr:to>
      <xdr:col>5</xdr:col>
      <xdr:colOff>611303</xdr:colOff>
      <xdr:row>0</xdr:row>
      <xdr:rowOff>582084</xdr:rowOff>
    </xdr:to>
    <xdr:pic>
      <xdr:nvPicPr>
        <xdr:cNvPr id="51" name="Imagen 50" descr="Imagen que contiene dibujo&#10;&#10;Descripción generada automáticamente">
          <a:extLst>
            <a:ext uri="{FF2B5EF4-FFF2-40B4-BE49-F238E27FC236}">
              <a16:creationId xmlns:a16="http://schemas.microsoft.com/office/drawing/2014/main" id="{1536771A-70D8-4143-A089-E5E327E39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83696"/>
          <a:ext cx="494887" cy="4983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1195917</xdr:colOff>
      <xdr:row>1</xdr:row>
      <xdr:rowOff>10583</xdr:rowOff>
    </xdr:to>
    <xdr:sp macro="" textlink="">
      <xdr:nvSpPr>
        <xdr:cNvPr id="57" name="Rectángulo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72739-1EDD-40AF-8415-3AA281FCDB80}"/>
            </a:ext>
          </a:extLst>
        </xdr:cNvPr>
        <xdr:cNvSpPr/>
      </xdr:nvSpPr>
      <xdr:spPr>
        <a:xfrm>
          <a:off x="762000" y="0"/>
          <a:ext cx="1555750" cy="656166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</xdr:col>
      <xdr:colOff>1191322</xdr:colOff>
      <xdr:row>0</xdr:row>
      <xdr:rowOff>8494</xdr:rowOff>
    </xdr:from>
    <xdr:to>
      <xdr:col>2</xdr:col>
      <xdr:colOff>1375834</xdr:colOff>
      <xdr:row>1</xdr:row>
      <xdr:rowOff>0</xdr:rowOff>
    </xdr:to>
    <xdr:sp macro="" textlink="">
      <xdr:nvSpPr>
        <xdr:cNvPr id="58" name="Rectángulo 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B1F2F-D21F-42AA-A613-DE28E2F580C7}"/>
            </a:ext>
          </a:extLst>
        </xdr:cNvPr>
        <xdr:cNvSpPr/>
      </xdr:nvSpPr>
      <xdr:spPr>
        <a:xfrm>
          <a:off x="1551155" y="8494"/>
          <a:ext cx="1528596" cy="637089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2</xdr:col>
      <xdr:colOff>1362865</xdr:colOff>
      <xdr:row>0</xdr:row>
      <xdr:rowOff>8495</xdr:rowOff>
    </xdr:from>
    <xdr:to>
      <xdr:col>4</xdr:col>
      <xdr:colOff>193983</xdr:colOff>
      <xdr:row>1</xdr:row>
      <xdr:rowOff>0</xdr:rowOff>
    </xdr:to>
    <xdr:sp macro="" textlink="">
      <xdr:nvSpPr>
        <xdr:cNvPr id="59" name="Rectángulo 5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FC7CC7-58E9-414B-A22D-ED74E4F8D108}"/>
            </a:ext>
          </a:extLst>
        </xdr:cNvPr>
        <xdr:cNvSpPr/>
      </xdr:nvSpPr>
      <xdr:spPr>
        <a:xfrm>
          <a:off x="3066782" y="8495"/>
          <a:ext cx="1603951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147162</xdr:colOff>
      <xdr:row>0</xdr:row>
      <xdr:rowOff>8495</xdr:rowOff>
    </xdr:from>
    <xdr:to>
      <xdr:col>5</xdr:col>
      <xdr:colOff>296333</xdr:colOff>
      <xdr:row>1</xdr:row>
      <xdr:rowOff>0</xdr:rowOff>
    </xdr:to>
    <xdr:sp macro="" textlink="">
      <xdr:nvSpPr>
        <xdr:cNvPr id="60" name="Rectángulo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F1D09-5266-4006-83C6-85C62D308968}"/>
            </a:ext>
          </a:extLst>
        </xdr:cNvPr>
        <xdr:cNvSpPr/>
      </xdr:nvSpPr>
      <xdr:spPr>
        <a:xfrm>
          <a:off x="4623912" y="8495"/>
          <a:ext cx="1630838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5</xdr:col>
      <xdr:colOff>288494</xdr:colOff>
      <xdr:row>0</xdr:row>
      <xdr:rowOff>0</xdr:rowOff>
    </xdr:from>
    <xdr:to>
      <xdr:col>7</xdr:col>
      <xdr:colOff>518584</xdr:colOff>
      <xdr:row>1</xdr:row>
      <xdr:rowOff>0</xdr:rowOff>
    </xdr:to>
    <xdr:sp macro="" textlink="">
      <xdr:nvSpPr>
        <xdr:cNvPr id="61" name="Rectángulo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1813DB-12FE-4F5B-8C33-C4CC3774ACF1}"/>
            </a:ext>
          </a:extLst>
        </xdr:cNvPr>
        <xdr:cNvSpPr/>
      </xdr:nvSpPr>
      <xdr:spPr>
        <a:xfrm>
          <a:off x="6246911" y="0"/>
          <a:ext cx="1669423" cy="64558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>
    <xdr:from>
      <xdr:col>8</xdr:col>
      <xdr:colOff>211666</xdr:colOff>
      <xdr:row>0</xdr:row>
      <xdr:rowOff>52917</xdr:rowOff>
    </xdr:from>
    <xdr:to>
      <xdr:col>8</xdr:col>
      <xdr:colOff>867833</xdr:colOff>
      <xdr:row>0</xdr:row>
      <xdr:rowOff>603250</xdr:rowOff>
    </xdr:to>
    <xdr:pic>
      <xdr:nvPicPr>
        <xdr:cNvPr id="62" name="Imagen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F82AC2-CCE0-4D38-8E9E-DA28DEC48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403166" y="52917"/>
          <a:ext cx="656167" cy="550333"/>
        </a:xfrm>
        <a:prstGeom prst="rect">
          <a:avLst/>
        </a:prstGeom>
      </xdr:spPr>
    </xdr:pic>
    <xdr:clientData/>
  </xdr:twoCellAnchor>
  <xdr:twoCellAnchor>
    <xdr:from>
      <xdr:col>9</xdr:col>
      <xdr:colOff>412751</xdr:colOff>
      <xdr:row>0</xdr:row>
      <xdr:rowOff>137583</xdr:rowOff>
    </xdr:from>
    <xdr:to>
      <xdr:col>11</xdr:col>
      <xdr:colOff>84667</xdr:colOff>
      <xdr:row>0</xdr:row>
      <xdr:rowOff>550333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447FB1CC-3C0D-4418-A52C-3ADB9475AF5C}"/>
            </a:ext>
          </a:extLst>
        </xdr:cNvPr>
        <xdr:cNvSpPr/>
      </xdr:nvSpPr>
      <xdr:spPr>
        <a:xfrm>
          <a:off x="9482668" y="137583"/>
          <a:ext cx="878416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11</xdr:col>
      <xdr:colOff>497420</xdr:colOff>
      <xdr:row>0</xdr:row>
      <xdr:rowOff>141815</xdr:rowOff>
    </xdr:from>
    <xdr:to>
      <xdr:col>13</xdr:col>
      <xdr:colOff>190502</xdr:colOff>
      <xdr:row>0</xdr:row>
      <xdr:rowOff>550333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603AE00D-FA93-4F84-93FB-4E4E01F334FE}"/>
            </a:ext>
          </a:extLst>
        </xdr:cNvPr>
        <xdr:cNvSpPr/>
      </xdr:nvSpPr>
      <xdr:spPr>
        <a:xfrm>
          <a:off x="10773837" y="141815"/>
          <a:ext cx="899582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13</xdr:col>
      <xdr:colOff>560917</xdr:colOff>
      <xdr:row>0</xdr:row>
      <xdr:rowOff>135465</xdr:rowOff>
    </xdr:from>
    <xdr:to>
      <xdr:col>15</xdr:col>
      <xdr:colOff>254000</xdr:colOff>
      <xdr:row>0</xdr:row>
      <xdr:rowOff>539750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5A2052FE-1AF2-441F-A870-F133D665E0FE}"/>
            </a:ext>
          </a:extLst>
        </xdr:cNvPr>
        <xdr:cNvSpPr/>
      </xdr:nvSpPr>
      <xdr:spPr>
        <a:xfrm>
          <a:off x="12043834" y="135465"/>
          <a:ext cx="899583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16</xdr:col>
      <xdr:colOff>84292</xdr:colOff>
      <xdr:row>0</xdr:row>
      <xdr:rowOff>84666</xdr:rowOff>
    </xdr:from>
    <xdr:to>
      <xdr:col>16</xdr:col>
      <xdr:colOff>550333</xdr:colOff>
      <xdr:row>0</xdr:row>
      <xdr:rowOff>554004</xdr:rowOff>
    </xdr:to>
    <xdr:pic>
      <xdr:nvPicPr>
        <xdr:cNvPr id="2" name="Imagen 1" descr="Imagen que contiene dibujo&#10;&#10;Descripción generada automáticamente">
          <a:extLst>
            <a:ext uri="{FF2B5EF4-FFF2-40B4-BE49-F238E27FC236}">
              <a16:creationId xmlns:a16="http://schemas.microsoft.com/office/drawing/2014/main" id="{5C7A08F4-458C-490B-A010-E4853C2D8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6959" y="84666"/>
          <a:ext cx="466041" cy="4693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1214098</xdr:colOff>
      <xdr:row>1</xdr:row>
      <xdr:rowOff>33839</xdr:rowOff>
    </xdr:to>
    <xdr:sp macro="" textlink="">
      <xdr:nvSpPr>
        <xdr:cNvPr id="50" name="Rectángulo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6A8E2-7A52-8DC2-9BA4-965DF1B13CEF}"/>
            </a:ext>
          </a:extLst>
        </xdr:cNvPr>
        <xdr:cNvSpPr/>
      </xdr:nvSpPr>
      <xdr:spPr>
        <a:xfrm>
          <a:off x="0" y="0"/>
          <a:ext cx="1573931" cy="67942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</xdr:col>
      <xdr:colOff>1209385</xdr:colOff>
      <xdr:row>0</xdr:row>
      <xdr:rowOff>0</xdr:rowOff>
    </xdr:from>
    <xdr:to>
      <xdr:col>2</xdr:col>
      <xdr:colOff>1083842</xdr:colOff>
      <xdr:row>1</xdr:row>
      <xdr:rowOff>33839</xdr:rowOff>
    </xdr:to>
    <xdr:sp macro="" textlink="">
      <xdr:nvSpPr>
        <xdr:cNvPr id="51" name="Rectángulo 5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6C9CB1-DADC-D1A9-9B5B-8E8016DE0CBD}"/>
            </a:ext>
          </a:extLst>
        </xdr:cNvPr>
        <xdr:cNvSpPr/>
      </xdr:nvSpPr>
      <xdr:spPr>
        <a:xfrm>
          <a:off x="1569218" y="0"/>
          <a:ext cx="1567791" cy="67942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2</xdr:col>
      <xdr:colOff>1081396</xdr:colOff>
      <xdr:row>0</xdr:row>
      <xdr:rowOff>0</xdr:rowOff>
    </xdr:from>
    <xdr:to>
      <xdr:col>4</xdr:col>
      <xdr:colOff>556891</xdr:colOff>
      <xdr:row>1</xdr:row>
      <xdr:rowOff>23254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945F3013-3C50-5C42-6B56-1467A8947518}"/>
            </a:ext>
          </a:extLst>
        </xdr:cNvPr>
        <xdr:cNvSpPr/>
      </xdr:nvSpPr>
      <xdr:spPr>
        <a:xfrm>
          <a:off x="3134563" y="0"/>
          <a:ext cx="1645078" cy="668837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519724</xdr:colOff>
      <xdr:row>0</xdr:row>
      <xdr:rowOff>0</xdr:rowOff>
    </xdr:from>
    <xdr:to>
      <xdr:col>6</xdr:col>
      <xdr:colOff>202711</xdr:colOff>
      <xdr:row>1</xdr:row>
      <xdr:rowOff>0</xdr:rowOff>
    </xdr:to>
    <xdr:sp macro="" textlink="">
      <xdr:nvSpPr>
        <xdr:cNvPr id="53" name="Rectángulo 5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93EF89-CBED-4260-B6CB-2F2CB9C58845}"/>
            </a:ext>
          </a:extLst>
        </xdr:cNvPr>
        <xdr:cNvSpPr/>
      </xdr:nvSpPr>
      <xdr:spPr>
        <a:xfrm>
          <a:off x="4742474" y="0"/>
          <a:ext cx="1672654" cy="64558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6</xdr:col>
      <xdr:colOff>183816</xdr:colOff>
      <xdr:row>0</xdr:row>
      <xdr:rowOff>10582</xdr:rowOff>
    </xdr:from>
    <xdr:to>
      <xdr:col>7</xdr:col>
      <xdr:colOff>880045</xdr:colOff>
      <xdr:row>1</xdr:row>
      <xdr:rowOff>0</xdr:rowOff>
    </xdr:to>
    <xdr:sp macro="" textlink="">
      <xdr:nvSpPr>
        <xdr:cNvPr id="54" name="Rectángulo 5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A64199-22AF-2179-C25B-8D4228A96CCE}"/>
            </a:ext>
          </a:extLst>
        </xdr:cNvPr>
        <xdr:cNvSpPr/>
      </xdr:nvSpPr>
      <xdr:spPr>
        <a:xfrm>
          <a:off x="6396233" y="10582"/>
          <a:ext cx="1712229" cy="635001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>
    <xdr:from>
      <xdr:col>7</xdr:col>
      <xdr:colOff>1061860</xdr:colOff>
      <xdr:row>0</xdr:row>
      <xdr:rowOff>55005</xdr:rowOff>
    </xdr:from>
    <xdr:to>
      <xdr:col>7</xdr:col>
      <xdr:colOff>1734852</xdr:colOff>
      <xdr:row>0</xdr:row>
      <xdr:rowOff>605338</xdr:rowOff>
    </xdr:to>
    <xdr:pic>
      <xdr:nvPicPr>
        <xdr:cNvPr id="55" name="Imagen 5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CC43C6-C484-6294-53D9-86A76C260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290277" y="55005"/>
          <a:ext cx="672992" cy="550333"/>
        </a:xfrm>
        <a:prstGeom prst="rect">
          <a:avLst/>
        </a:prstGeom>
      </xdr:spPr>
    </xdr:pic>
    <xdr:clientData/>
  </xdr:twoCellAnchor>
  <xdr:twoCellAnchor>
    <xdr:from>
      <xdr:col>7</xdr:col>
      <xdr:colOff>2064836</xdr:colOff>
      <xdr:row>0</xdr:row>
      <xdr:rowOff>129088</xdr:rowOff>
    </xdr:from>
    <xdr:to>
      <xdr:col>7</xdr:col>
      <xdr:colOff>2965775</xdr:colOff>
      <xdr:row>0</xdr:row>
      <xdr:rowOff>541838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551D296F-C9BC-9C25-3B04-35B23F0708A4}"/>
            </a:ext>
          </a:extLst>
        </xdr:cNvPr>
        <xdr:cNvSpPr/>
      </xdr:nvSpPr>
      <xdr:spPr>
        <a:xfrm>
          <a:off x="9293253" y="129088"/>
          <a:ext cx="900939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7</xdr:col>
      <xdr:colOff>3370115</xdr:colOff>
      <xdr:row>0</xdr:row>
      <xdr:rowOff>122737</xdr:rowOff>
    </xdr:from>
    <xdr:to>
      <xdr:col>8</xdr:col>
      <xdr:colOff>271097</xdr:colOff>
      <xdr:row>0</xdr:row>
      <xdr:rowOff>531255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4B05B7ED-1A98-347B-0E3C-C13884AE5153}"/>
            </a:ext>
          </a:extLst>
        </xdr:cNvPr>
        <xdr:cNvSpPr/>
      </xdr:nvSpPr>
      <xdr:spPr>
        <a:xfrm>
          <a:off x="10598532" y="122737"/>
          <a:ext cx="922648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8</xdr:col>
      <xdr:colOff>633100</xdr:colOff>
      <xdr:row>0</xdr:row>
      <xdr:rowOff>137552</xdr:rowOff>
    </xdr:from>
    <xdr:to>
      <xdr:col>9</xdr:col>
      <xdr:colOff>359832</xdr:colOff>
      <xdr:row>0</xdr:row>
      <xdr:rowOff>541837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D9F21B62-1BC2-78CD-D6AF-33E282A398F5}"/>
            </a:ext>
          </a:extLst>
        </xdr:cNvPr>
        <xdr:cNvSpPr/>
      </xdr:nvSpPr>
      <xdr:spPr>
        <a:xfrm>
          <a:off x="11883183" y="137552"/>
          <a:ext cx="922649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9</xdr:col>
      <xdr:colOff>783165</xdr:colOff>
      <xdr:row>0</xdr:row>
      <xdr:rowOff>84518</xdr:rowOff>
    </xdr:from>
    <xdr:to>
      <xdr:col>10</xdr:col>
      <xdr:colOff>190499</xdr:colOff>
      <xdr:row>0</xdr:row>
      <xdr:rowOff>585454</xdr:rowOff>
    </xdr:to>
    <xdr:pic>
      <xdr:nvPicPr>
        <xdr:cNvPr id="2" name="Imagen 1" descr="Imagen que contiene dibujo&#10;&#10;Descripción generada automáticamente">
          <a:extLst>
            <a:ext uri="{FF2B5EF4-FFF2-40B4-BE49-F238E27FC236}">
              <a16:creationId xmlns:a16="http://schemas.microsoft.com/office/drawing/2014/main" id="{D21138F9-0751-40C8-81BA-8C32B031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9165" y="84518"/>
          <a:ext cx="497417" cy="5009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63500</xdr:colOff>
      <xdr:row>1</xdr:row>
      <xdr:rowOff>33838</xdr:rowOff>
    </xdr:to>
    <xdr:sp macro="" textlink="">
      <xdr:nvSpPr>
        <xdr:cNvPr id="97" name="Rectángulo 9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354F1-E093-5A7A-986B-E42B24323344}"/>
            </a:ext>
          </a:extLst>
        </xdr:cNvPr>
        <xdr:cNvSpPr/>
      </xdr:nvSpPr>
      <xdr:spPr>
        <a:xfrm>
          <a:off x="0" y="0"/>
          <a:ext cx="1534583" cy="679421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2</xdr:col>
      <xdr:colOff>58905</xdr:colOff>
      <xdr:row>0</xdr:row>
      <xdr:rowOff>10584</xdr:rowOff>
    </xdr:from>
    <xdr:to>
      <xdr:col>2</xdr:col>
      <xdr:colOff>1587501</xdr:colOff>
      <xdr:row>1</xdr:row>
      <xdr:rowOff>33839</xdr:rowOff>
    </xdr:to>
    <xdr:sp macro="" textlink="">
      <xdr:nvSpPr>
        <xdr:cNvPr id="98" name="Rectángulo 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F99DAB-72F5-BB12-F588-965209C2A6F4}"/>
            </a:ext>
          </a:extLst>
        </xdr:cNvPr>
        <xdr:cNvSpPr/>
      </xdr:nvSpPr>
      <xdr:spPr>
        <a:xfrm>
          <a:off x="1529988" y="10584"/>
          <a:ext cx="1528596" cy="66883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2</xdr:col>
      <xdr:colOff>1553366</xdr:colOff>
      <xdr:row>0</xdr:row>
      <xdr:rowOff>10583</xdr:rowOff>
    </xdr:from>
    <xdr:to>
      <xdr:col>2</xdr:col>
      <xdr:colOff>3157317</xdr:colOff>
      <xdr:row>1</xdr:row>
      <xdr:rowOff>33838</xdr:rowOff>
    </xdr:to>
    <xdr:sp macro="" textlink="">
      <xdr:nvSpPr>
        <xdr:cNvPr id="99" name="Rectángulo 9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388841-24CF-47B7-D70D-F76FAD1A6580}"/>
            </a:ext>
          </a:extLst>
        </xdr:cNvPr>
        <xdr:cNvSpPr/>
      </xdr:nvSpPr>
      <xdr:spPr>
        <a:xfrm>
          <a:off x="3024449" y="10583"/>
          <a:ext cx="1603951" cy="66883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3152829</xdr:colOff>
      <xdr:row>0</xdr:row>
      <xdr:rowOff>0</xdr:rowOff>
    </xdr:from>
    <xdr:to>
      <xdr:col>3</xdr:col>
      <xdr:colOff>804333</xdr:colOff>
      <xdr:row>1</xdr:row>
      <xdr:rowOff>21167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A00B7592-80C5-B62F-D01C-F18EC7A005DD}"/>
            </a:ext>
          </a:extLst>
        </xdr:cNvPr>
        <xdr:cNvSpPr/>
      </xdr:nvSpPr>
      <xdr:spPr>
        <a:xfrm>
          <a:off x="4623912" y="0"/>
          <a:ext cx="1630838" cy="66675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3</xdr:col>
      <xdr:colOff>785909</xdr:colOff>
      <xdr:row>0</xdr:row>
      <xdr:rowOff>10582</xdr:rowOff>
    </xdr:from>
    <xdr:to>
      <xdr:col>3</xdr:col>
      <xdr:colOff>2423583</xdr:colOff>
      <xdr:row>1</xdr:row>
      <xdr:rowOff>10584</xdr:rowOff>
    </xdr:to>
    <xdr:sp macro="" textlink="">
      <xdr:nvSpPr>
        <xdr:cNvPr id="101" name="Rectángulo 10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807399-8BC7-D6D9-8EAF-D0ECDF57ECEB}"/>
            </a:ext>
          </a:extLst>
        </xdr:cNvPr>
        <xdr:cNvSpPr/>
      </xdr:nvSpPr>
      <xdr:spPr>
        <a:xfrm>
          <a:off x="6236326" y="10582"/>
          <a:ext cx="1637674" cy="64558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>
    <xdr:from>
      <xdr:col>3</xdr:col>
      <xdr:colOff>2677582</xdr:colOff>
      <xdr:row>0</xdr:row>
      <xdr:rowOff>65589</xdr:rowOff>
    </xdr:from>
    <xdr:to>
      <xdr:col>4</xdr:col>
      <xdr:colOff>539749</xdr:colOff>
      <xdr:row>0</xdr:row>
      <xdr:rowOff>615922</xdr:rowOff>
    </xdr:to>
    <xdr:pic>
      <xdr:nvPicPr>
        <xdr:cNvPr id="102" name="Imagen 10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C6ED98-FAF0-4232-8B75-49E2FBA5DB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127999" y="65589"/>
          <a:ext cx="656167" cy="550333"/>
        </a:xfrm>
        <a:prstGeom prst="rect">
          <a:avLst/>
        </a:prstGeom>
      </xdr:spPr>
    </xdr:pic>
    <xdr:clientData/>
  </xdr:twoCellAnchor>
  <xdr:twoCellAnchor>
    <xdr:from>
      <xdr:col>4</xdr:col>
      <xdr:colOff>772583</xdr:colOff>
      <xdr:row>0</xdr:row>
      <xdr:rowOff>139671</xdr:rowOff>
    </xdr:from>
    <xdr:to>
      <xdr:col>4</xdr:col>
      <xdr:colOff>1650999</xdr:colOff>
      <xdr:row>0</xdr:row>
      <xdr:rowOff>552421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BB802B00-675C-3ABA-3D29-6ED1F0A05AAF}"/>
            </a:ext>
          </a:extLst>
        </xdr:cNvPr>
        <xdr:cNvSpPr/>
      </xdr:nvSpPr>
      <xdr:spPr>
        <a:xfrm>
          <a:off x="9017000" y="139671"/>
          <a:ext cx="878416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4</xdr:col>
      <xdr:colOff>1809750</xdr:colOff>
      <xdr:row>0</xdr:row>
      <xdr:rowOff>143903</xdr:rowOff>
    </xdr:from>
    <xdr:to>
      <xdr:col>4</xdr:col>
      <xdr:colOff>2709332</xdr:colOff>
      <xdr:row>0</xdr:row>
      <xdr:rowOff>552421</xdr:rowOff>
    </xdr:to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B919177B-C53C-5786-A96C-2BA37D3B1B84}"/>
            </a:ext>
          </a:extLst>
        </xdr:cNvPr>
        <xdr:cNvSpPr/>
      </xdr:nvSpPr>
      <xdr:spPr>
        <a:xfrm>
          <a:off x="10054167" y="143903"/>
          <a:ext cx="899582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4</xdr:col>
      <xdr:colOff>2878665</xdr:colOff>
      <xdr:row>0</xdr:row>
      <xdr:rowOff>148136</xdr:rowOff>
    </xdr:from>
    <xdr:to>
      <xdr:col>5</xdr:col>
      <xdr:colOff>370415</xdr:colOff>
      <xdr:row>0</xdr:row>
      <xdr:rowOff>552421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41EAB17D-AC47-A243-1F5D-BD17DCEAEE19}"/>
            </a:ext>
          </a:extLst>
        </xdr:cNvPr>
        <xdr:cNvSpPr/>
      </xdr:nvSpPr>
      <xdr:spPr>
        <a:xfrm>
          <a:off x="11123082" y="148136"/>
          <a:ext cx="899583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5</xdr:col>
      <xdr:colOff>571500</xdr:colOff>
      <xdr:row>0</xdr:row>
      <xdr:rowOff>74085</xdr:rowOff>
    </xdr:from>
    <xdr:to>
      <xdr:col>5</xdr:col>
      <xdr:colOff>1065421</xdr:colOff>
      <xdr:row>0</xdr:row>
      <xdr:rowOff>571501</xdr:rowOff>
    </xdr:to>
    <xdr:pic>
      <xdr:nvPicPr>
        <xdr:cNvPr id="2" name="Imagen 1" descr="Imagen que contiene dibujo&#10;&#10;Descripción generada automáticamente">
          <a:extLst>
            <a:ext uri="{FF2B5EF4-FFF2-40B4-BE49-F238E27FC236}">
              <a16:creationId xmlns:a16="http://schemas.microsoft.com/office/drawing/2014/main" id="{1663B0E1-A4A4-4984-BF2C-385C1693F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0" y="74085"/>
          <a:ext cx="493921" cy="4974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1174750</xdr:colOff>
      <xdr:row>1</xdr:row>
      <xdr:rowOff>0</xdr:rowOff>
    </xdr:to>
    <xdr:sp macro="" textlink="">
      <xdr:nvSpPr>
        <xdr:cNvPr id="49" name="Rectángulo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347D-FD8C-F44F-8DDB-AE263173F1A5}"/>
            </a:ext>
          </a:extLst>
        </xdr:cNvPr>
        <xdr:cNvSpPr/>
      </xdr:nvSpPr>
      <xdr:spPr>
        <a:xfrm>
          <a:off x="0" y="0"/>
          <a:ext cx="1534583" cy="64558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</xdr:col>
      <xdr:colOff>1170155</xdr:colOff>
      <xdr:row>0</xdr:row>
      <xdr:rowOff>8494</xdr:rowOff>
    </xdr:from>
    <xdr:to>
      <xdr:col>1</xdr:col>
      <xdr:colOff>2698751</xdr:colOff>
      <xdr:row>1</xdr:row>
      <xdr:rowOff>0</xdr:rowOff>
    </xdr:to>
    <xdr:sp macro="" textlink="">
      <xdr:nvSpPr>
        <xdr:cNvPr id="50" name="Rectángulo 4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1347B1-5777-31D8-659A-C8960AB3F5BD}"/>
            </a:ext>
          </a:extLst>
        </xdr:cNvPr>
        <xdr:cNvSpPr/>
      </xdr:nvSpPr>
      <xdr:spPr>
        <a:xfrm>
          <a:off x="1529988" y="8494"/>
          <a:ext cx="1528596" cy="637089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M</a:t>
          </a:r>
        </a:p>
      </xdr:txBody>
    </xdr:sp>
    <xdr:clientData/>
  </xdr:twoCellAnchor>
  <xdr:twoCellAnchor>
    <xdr:from>
      <xdr:col>1</xdr:col>
      <xdr:colOff>2664616</xdr:colOff>
      <xdr:row>0</xdr:row>
      <xdr:rowOff>8495</xdr:rowOff>
    </xdr:from>
    <xdr:to>
      <xdr:col>1</xdr:col>
      <xdr:colOff>4268567</xdr:colOff>
      <xdr:row>1</xdr:row>
      <xdr:rowOff>0</xdr:rowOff>
    </xdr:to>
    <xdr:sp macro="" textlink="">
      <xdr:nvSpPr>
        <xdr:cNvPr id="51" name="Rectángulo 5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720A38-5AA7-92EB-C795-29B27265A4A1}"/>
            </a:ext>
          </a:extLst>
        </xdr:cNvPr>
        <xdr:cNvSpPr/>
      </xdr:nvSpPr>
      <xdr:spPr>
        <a:xfrm>
          <a:off x="3024449" y="8495"/>
          <a:ext cx="1603951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A</a:t>
          </a:r>
          <a:r>
            <a:rPr lang="es-PE" sz="3200" b="1" baseline="0">
              <a:solidFill>
                <a:schemeClr val="bg1"/>
              </a:solidFill>
            </a:rPr>
            <a:t> </a:t>
          </a:r>
          <a:endParaRPr lang="es-PE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4242912</xdr:colOff>
      <xdr:row>0</xdr:row>
      <xdr:rowOff>8495</xdr:rowOff>
    </xdr:from>
    <xdr:to>
      <xdr:col>3</xdr:col>
      <xdr:colOff>105833</xdr:colOff>
      <xdr:row>1</xdr:row>
      <xdr:rowOff>0</xdr:rowOff>
    </xdr:to>
    <xdr:sp macro="" textlink="">
      <xdr:nvSpPr>
        <xdr:cNvPr id="52" name="Rectángulo 5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7F63EE-69B9-CFD2-5696-2D683D4DD45F}"/>
            </a:ext>
          </a:extLst>
        </xdr:cNvPr>
        <xdr:cNvSpPr/>
      </xdr:nvSpPr>
      <xdr:spPr>
        <a:xfrm>
          <a:off x="4602745" y="8495"/>
          <a:ext cx="1630838" cy="63708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3</xdr:col>
      <xdr:colOff>97994</xdr:colOff>
      <xdr:row>0</xdr:row>
      <xdr:rowOff>0</xdr:rowOff>
    </xdr:from>
    <xdr:to>
      <xdr:col>4</xdr:col>
      <xdr:colOff>666750</xdr:colOff>
      <xdr:row>1</xdr:row>
      <xdr:rowOff>0</xdr:rowOff>
    </xdr:to>
    <xdr:sp macro="" textlink="">
      <xdr:nvSpPr>
        <xdr:cNvPr id="53" name="Rectángulo 5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1CD47B1-59A7-B070-5D7C-E33091B14E0D}"/>
            </a:ext>
          </a:extLst>
        </xdr:cNvPr>
        <xdr:cNvSpPr/>
      </xdr:nvSpPr>
      <xdr:spPr>
        <a:xfrm>
          <a:off x="6225744" y="0"/>
          <a:ext cx="1669423" cy="645583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3200" b="1">
              <a:solidFill>
                <a:schemeClr val="bg1"/>
              </a:solidFill>
            </a:rPr>
            <a:t>T</a:t>
          </a:r>
        </a:p>
      </xdr:txBody>
    </xdr:sp>
    <xdr:clientData/>
  </xdr:twoCellAnchor>
  <xdr:twoCellAnchor>
    <xdr:from>
      <xdr:col>4</xdr:col>
      <xdr:colOff>1047748</xdr:colOff>
      <xdr:row>0</xdr:row>
      <xdr:rowOff>42333</xdr:rowOff>
    </xdr:from>
    <xdr:to>
      <xdr:col>5</xdr:col>
      <xdr:colOff>476249</xdr:colOff>
      <xdr:row>0</xdr:row>
      <xdr:rowOff>592666</xdr:rowOff>
    </xdr:to>
    <xdr:pic>
      <xdr:nvPicPr>
        <xdr:cNvPr id="54" name="Imagen 5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AA71BE4-D32B-6BD5-BD99-CD8984FD0C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4" b="-1"/>
        <a:stretch/>
      </xdr:blipFill>
      <xdr:spPr>
        <a:xfrm>
          <a:off x="8276165" y="42333"/>
          <a:ext cx="656167" cy="550333"/>
        </a:xfrm>
        <a:prstGeom prst="rect">
          <a:avLst/>
        </a:prstGeom>
      </xdr:spPr>
    </xdr:pic>
    <xdr:clientData/>
  </xdr:twoCellAnchor>
  <xdr:twoCellAnchor>
    <xdr:from>
      <xdr:col>5</xdr:col>
      <xdr:colOff>867835</xdr:colOff>
      <xdr:row>0</xdr:row>
      <xdr:rowOff>127000</xdr:rowOff>
    </xdr:from>
    <xdr:to>
      <xdr:col>6</xdr:col>
      <xdr:colOff>412750</xdr:colOff>
      <xdr:row>0</xdr:row>
      <xdr:rowOff>539750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48C93AD4-42EA-C157-F2C3-7C929B98DD65}"/>
            </a:ext>
          </a:extLst>
        </xdr:cNvPr>
        <xdr:cNvSpPr/>
      </xdr:nvSpPr>
      <xdr:spPr>
        <a:xfrm>
          <a:off x="9323918" y="127000"/>
          <a:ext cx="899582" cy="41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Registrar</a:t>
          </a:r>
        </a:p>
      </xdr:txBody>
    </xdr:sp>
    <xdr:clientData/>
  </xdr:twoCellAnchor>
  <xdr:twoCellAnchor>
    <xdr:from>
      <xdr:col>6</xdr:col>
      <xdr:colOff>762004</xdr:colOff>
      <xdr:row>0</xdr:row>
      <xdr:rowOff>131233</xdr:rowOff>
    </xdr:from>
    <xdr:to>
      <xdr:col>7</xdr:col>
      <xdr:colOff>550333</xdr:colOff>
      <xdr:row>0</xdr:row>
      <xdr:rowOff>539751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660C142C-AE89-7854-350C-457DE4490871}"/>
            </a:ext>
          </a:extLst>
        </xdr:cNvPr>
        <xdr:cNvSpPr/>
      </xdr:nvSpPr>
      <xdr:spPr>
        <a:xfrm>
          <a:off x="10572754" y="131233"/>
          <a:ext cx="963079" cy="4085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Automático</a:t>
          </a:r>
        </a:p>
      </xdr:txBody>
    </xdr:sp>
    <xdr:clientData/>
  </xdr:twoCellAnchor>
  <xdr:twoCellAnchor>
    <xdr:from>
      <xdr:col>7</xdr:col>
      <xdr:colOff>920751</xdr:colOff>
      <xdr:row>0</xdr:row>
      <xdr:rowOff>135466</xdr:rowOff>
    </xdr:from>
    <xdr:to>
      <xdr:col>8</xdr:col>
      <xdr:colOff>624418</xdr:colOff>
      <xdr:row>0</xdr:row>
      <xdr:rowOff>539751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8669010D-CF54-EFBF-7B2E-A9AC09802242}"/>
            </a:ext>
          </a:extLst>
        </xdr:cNvPr>
        <xdr:cNvSpPr/>
      </xdr:nvSpPr>
      <xdr:spPr>
        <a:xfrm>
          <a:off x="11906251" y="135466"/>
          <a:ext cx="899584" cy="404285"/>
        </a:xfrm>
        <a:prstGeom prst="rect">
          <a:avLst/>
        </a:prstGeom>
        <a:solidFill>
          <a:srgbClr val="99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Lista</a:t>
          </a:r>
        </a:p>
      </xdr:txBody>
    </xdr:sp>
    <xdr:clientData/>
  </xdr:twoCellAnchor>
  <xdr:twoCellAnchor>
    <xdr:from>
      <xdr:col>8</xdr:col>
      <xdr:colOff>1037167</xdr:colOff>
      <xdr:row>0</xdr:row>
      <xdr:rowOff>74085</xdr:rowOff>
    </xdr:from>
    <xdr:to>
      <xdr:col>8</xdr:col>
      <xdr:colOff>1555751</xdr:colOff>
      <xdr:row>0</xdr:row>
      <xdr:rowOff>596338</xdr:rowOff>
    </xdr:to>
    <xdr:pic>
      <xdr:nvPicPr>
        <xdr:cNvPr id="2" name="Imagen 1" descr="Imagen que contiene dibujo&#10;&#10;Descripción generada automáticamente">
          <a:extLst>
            <a:ext uri="{FF2B5EF4-FFF2-40B4-BE49-F238E27FC236}">
              <a16:creationId xmlns:a16="http://schemas.microsoft.com/office/drawing/2014/main" id="{1E8344B6-C0BB-45BC-9183-A3705F75D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8584" y="74085"/>
          <a:ext cx="518584" cy="5222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9-05-2022\Estados%20financieros%20en%20excel%202022.xlsx" TargetMode="External"/><Relationship Id="rId1" Type="http://schemas.openxmlformats.org/officeDocument/2006/relationships/externalLinkPath" Target="/Users/USER/Desktop/29-05-2022/Estados%20financieros%20en%20excel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d7cbe086c9806b/Desktop/ADNLean/1.%20Cursos/Curso%203.%20Indicadores%20de%20Gesti&#243;n/Plantilla%20BSC%20Caso%20Resuelto%20-%20ADN%20Lean%20v2%20%20modificado%20indicadores.xlsx" TargetMode="External"/><Relationship Id="rId1" Type="http://schemas.openxmlformats.org/officeDocument/2006/relationships/externalLinkPath" Target="Plantilla%20BSC%20Caso%20Resuelto%20-%20ADN%20Lean%20v2%20%20modificado%20indica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ORIA"/>
      <sheetName val="PDC"/>
      <sheetName val="DIARIOO"/>
      <sheetName val="HOJA DE TRABAJO"/>
      <sheetName val="DIARIO"/>
      <sheetName val="PLANILLA"/>
      <sheetName val="COMPRAS"/>
      <sheetName val="VENTAS"/>
      <sheetName val="BAL.COMP"/>
      <sheetName val="BDC"/>
      <sheetName val="ESTADO DE SF"/>
      <sheetName val="EST. RES"/>
      <sheetName val="Balance General "/>
      <sheetName val="EST.SIT.FIN"/>
      <sheetName val="DATA"/>
      <sheetName val="RXH"/>
      <sheetName val="INGRESOS"/>
      <sheetName val="EGRESOS-CAJA"/>
      <sheetName val="ACTIVO FIJO"/>
      <sheetName val="I.RENTA"/>
      <sheetName val="Estados financieros en excel 20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Contenido"/>
      <sheetName val="Perspectivas"/>
      <sheetName val="Etapas"/>
      <sheetName val="Objetivos Base"/>
      <sheetName val="Mapa estratégico"/>
      <sheetName val="Tablero"/>
      <sheetName val="D1"/>
      <sheetName val="D2"/>
      <sheetName val="D3"/>
      <sheetName val="D4"/>
      <sheetName val="Preguntas"/>
      <sheetName val="Libros"/>
      <sheetName val="Frases"/>
      <sheetName val="Dinámi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S19">
            <v>0.1</v>
          </cell>
        </row>
        <row r="20">
          <cell r="S20">
            <v>0.2</v>
          </cell>
        </row>
        <row r="21">
          <cell r="S21">
            <v>0.3</v>
          </cell>
        </row>
        <row r="22">
          <cell r="S22">
            <v>0.4</v>
          </cell>
        </row>
        <row r="23">
          <cell r="S23">
            <v>0.5</v>
          </cell>
        </row>
        <row r="24">
          <cell r="S24">
            <v>0.6</v>
          </cell>
        </row>
        <row r="25">
          <cell r="S25">
            <v>0.7</v>
          </cell>
        </row>
        <row r="26">
          <cell r="S26">
            <v>0.8</v>
          </cell>
        </row>
        <row r="27">
          <cell r="S27">
            <v>0.9</v>
          </cell>
        </row>
        <row r="28">
          <cell r="S28">
            <v>1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205B-4CB5-4660-99FD-03F5C3E79769}">
  <dimension ref="R3:R6"/>
  <sheetViews>
    <sheetView showGridLines="0" zoomScale="90" zoomScaleNormal="90" workbookViewId="0">
      <selection activeCell="R6" sqref="R6"/>
    </sheetView>
  </sheetViews>
  <sheetFormatPr baseColWidth="10" defaultRowHeight="15" x14ac:dyDescent="0.25"/>
  <cols>
    <col min="18" max="18" width="11.42578125" style="79"/>
  </cols>
  <sheetData>
    <row r="3" spans="18:18" x14ac:dyDescent="0.25">
      <c r="R3" s="79">
        <v>1</v>
      </c>
    </row>
    <row r="4" spans="18:18" x14ac:dyDescent="0.25">
      <c r="R4" s="79">
        <v>1</v>
      </c>
    </row>
    <row r="5" spans="18:18" x14ac:dyDescent="0.25">
      <c r="R5" s="79">
        <v>1</v>
      </c>
    </row>
    <row r="6" spans="18:18" x14ac:dyDescent="0.25">
      <c r="R6" s="79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3A01-D1D2-4636-9471-16B54E963BA5}">
  <dimension ref="A1:Q2"/>
  <sheetViews>
    <sheetView showGridLines="0" zoomScale="90" zoomScaleNormal="90" workbookViewId="0">
      <selection activeCell="A3" sqref="A3"/>
    </sheetView>
  </sheetViews>
  <sheetFormatPr baseColWidth="10" defaultRowHeight="15" x14ac:dyDescent="0.25"/>
  <cols>
    <col min="17" max="17" width="19" customWidth="1"/>
    <col min="18" max="18" width="5" customWidth="1"/>
  </cols>
  <sheetData>
    <row r="1" spans="1:17" ht="50.25" customHeight="1" x14ac:dyDescent="0.25"/>
    <row r="2" spans="1:17" ht="18.75" x14ac:dyDescent="0.25">
      <c r="A2" s="82" t="s">
        <v>160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</sheetData>
  <mergeCells count="1">
    <mergeCell ref="A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3F5-D148-45D2-9E52-942BB87C52D2}">
  <dimension ref="B2:J34"/>
  <sheetViews>
    <sheetView showGridLines="0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I12" sqref="C10:I15"/>
    </sheetView>
  </sheetViews>
  <sheetFormatPr baseColWidth="10" defaultRowHeight="15" x14ac:dyDescent="0.25"/>
  <cols>
    <col min="1" max="1" width="2.5703125" customWidth="1"/>
    <col min="2" max="2" width="4.5703125" customWidth="1"/>
    <col min="3" max="3" width="15.5703125" customWidth="1"/>
    <col min="4" max="4" width="45.140625" customWidth="1"/>
    <col min="5" max="6" width="53.85546875" customWidth="1"/>
    <col min="7" max="7" width="41.5703125" bestFit="1" customWidth="1"/>
    <col min="8" max="10" width="33.5703125" customWidth="1"/>
    <col min="11" max="12" width="39.7109375" customWidth="1"/>
  </cols>
  <sheetData>
    <row r="2" spans="2:10" x14ac:dyDescent="0.25">
      <c r="D2" s="22" t="s">
        <v>28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</row>
    <row r="3" spans="2:10" ht="32.25" customHeight="1" x14ac:dyDescent="0.25">
      <c r="D3" s="21" t="s">
        <v>37</v>
      </c>
      <c r="E3" s="36" t="s">
        <v>144</v>
      </c>
      <c r="F3" s="36" t="s">
        <v>142</v>
      </c>
      <c r="G3" s="36" t="s">
        <v>143</v>
      </c>
      <c r="H3" s="13"/>
      <c r="I3" s="13"/>
      <c r="J3" s="13"/>
    </row>
    <row r="4" spans="2:10" ht="32.25" customHeight="1" x14ac:dyDescent="0.25">
      <c r="D4" s="21" t="s">
        <v>19</v>
      </c>
      <c r="E4" s="12" t="s">
        <v>36</v>
      </c>
      <c r="F4" s="12" t="s">
        <v>85</v>
      </c>
      <c r="G4" s="12" t="s">
        <v>137</v>
      </c>
      <c r="H4" s="13"/>
      <c r="I4" s="13"/>
      <c r="J4" s="13"/>
    </row>
    <row r="5" spans="2:10" x14ac:dyDescent="0.25">
      <c r="B5" s="21" t="s">
        <v>28</v>
      </c>
      <c r="C5" s="22" t="s">
        <v>23</v>
      </c>
      <c r="D5" s="23" t="s">
        <v>29</v>
      </c>
      <c r="E5" s="22" t="s">
        <v>38</v>
      </c>
      <c r="F5" s="22" t="s">
        <v>39</v>
      </c>
      <c r="G5" s="22" t="s">
        <v>40</v>
      </c>
      <c r="H5" s="22" t="s">
        <v>61</v>
      </c>
      <c r="I5" s="22" t="s">
        <v>62</v>
      </c>
      <c r="J5" s="22" t="s">
        <v>63</v>
      </c>
    </row>
    <row r="6" spans="2:10" s="18" customFormat="1" ht="32.25" customHeight="1" x14ac:dyDescent="0.25">
      <c r="B6" s="83" t="s">
        <v>8</v>
      </c>
      <c r="C6" s="83" t="s">
        <v>13</v>
      </c>
      <c r="D6" s="20" t="s">
        <v>24</v>
      </c>
      <c r="E6" s="32" t="s">
        <v>67</v>
      </c>
      <c r="F6" s="24"/>
      <c r="G6" s="24"/>
      <c r="H6" s="24"/>
      <c r="I6" s="24"/>
      <c r="J6" s="24"/>
    </row>
    <row r="7" spans="2:10" s="18" customFormat="1" ht="32.25" customHeight="1" x14ac:dyDescent="0.25">
      <c r="B7" s="83"/>
      <c r="C7" s="83"/>
      <c r="D7" s="20" t="s">
        <v>25</v>
      </c>
      <c r="E7" s="32" t="s">
        <v>64</v>
      </c>
      <c r="F7" s="24"/>
      <c r="G7" s="24"/>
      <c r="H7" s="24"/>
      <c r="I7" s="24"/>
      <c r="J7" s="24"/>
    </row>
    <row r="8" spans="2:10" s="18" customFormat="1" ht="32.25" customHeight="1" x14ac:dyDescent="0.25">
      <c r="B8" s="83"/>
      <c r="C8" s="83"/>
      <c r="D8" s="20" t="s">
        <v>26</v>
      </c>
      <c r="E8" s="33" t="s">
        <v>66</v>
      </c>
      <c r="F8" s="24"/>
      <c r="G8" s="24"/>
      <c r="H8" s="24"/>
      <c r="I8" s="24"/>
      <c r="J8" s="24"/>
    </row>
    <row r="9" spans="2:10" s="18" customFormat="1" ht="32.25" customHeight="1" x14ac:dyDescent="0.25">
      <c r="B9" s="83"/>
      <c r="C9" s="83"/>
      <c r="D9" s="20" t="s">
        <v>27</v>
      </c>
      <c r="E9" s="33" t="s">
        <v>65</v>
      </c>
      <c r="F9" s="24"/>
      <c r="G9" s="24"/>
      <c r="H9" s="24"/>
      <c r="I9" s="24"/>
      <c r="J9" s="24"/>
    </row>
    <row r="10" spans="2:10" ht="30" customHeight="1" x14ac:dyDescent="0.25">
      <c r="B10" s="83" t="s">
        <v>9</v>
      </c>
      <c r="C10" s="83" t="s">
        <v>14</v>
      </c>
      <c r="D10" s="20" t="s">
        <v>30</v>
      </c>
      <c r="E10" s="33" t="s">
        <v>68</v>
      </c>
      <c r="F10" s="13"/>
      <c r="G10" s="13"/>
      <c r="H10" s="13"/>
      <c r="I10" s="13"/>
      <c r="J10" s="13"/>
    </row>
    <row r="11" spans="2:10" ht="30" customHeight="1" x14ac:dyDescent="0.25">
      <c r="B11" s="83"/>
      <c r="C11" s="83"/>
      <c r="D11" s="20" t="s">
        <v>31</v>
      </c>
      <c r="E11" s="33" t="s">
        <v>69</v>
      </c>
      <c r="F11" s="13"/>
      <c r="G11" s="13"/>
      <c r="H11" s="13"/>
      <c r="I11" s="13"/>
      <c r="J11" s="13"/>
    </row>
    <row r="12" spans="2:10" ht="30" customHeight="1" x14ac:dyDescent="0.25">
      <c r="B12" s="83"/>
      <c r="C12" s="83"/>
      <c r="D12" s="20" t="s">
        <v>32</v>
      </c>
      <c r="E12" s="33" t="s">
        <v>70</v>
      </c>
      <c r="F12" s="13"/>
      <c r="G12" s="13"/>
      <c r="H12" s="13"/>
      <c r="I12" s="13"/>
      <c r="J12" s="13"/>
    </row>
    <row r="13" spans="2:10" ht="30" customHeight="1" x14ac:dyDescent="0.25">
      <c r="B13" s="83"/>
      <c r="C13" s="83"/>
      <c r="D13" s="20" t="s">
        <v>33</v>
      </c>
      <c r="E13" s="32" t="s">
        <v>71</v>
      </c>
      <c r="F13" s="13"/>
      <c r="G13" s="13"/>
      <c r="H13" s="13"/>
      <c r="I13" s="13"/>
      <c r="J13" s="13"/>
    </row>
    <row r="14" spans="2:10" ht="30" customHeight="1" x14ac:dyDescent="0.25">
      <c r="B14" s="83"/>
      <c r="C14" s="83"/>
      <c r="D14" s="20" t="s">
        <v>34</v>
      </c>
      <c r="E14" s="34" t="s">
        <v>120</v>
      </c>
      <c r="F14" s="13"/>
      <c r="G14" s="13"/>
      <c r="H14" s="13"/>
      <c r="I14" s="13"/>
      <c r="J14" s="13"/>
    </row>
    <row r="15" spans="2:10" ht="30" customHeight="1" x14ac:dyDescent="0.25">
      <c r="B15" s="83"/>
      <c r="C15" s="83"/>
      <c r="D15" s="20" t="s">
        <v>35</v>
      </c>
      <c r="E15" s="32" t="s">
        <v>72</v>
      </c>
      <c r="F15" s="13"/>
      <c r="G15" s="13"/>
      <c r="H15" s="13"/>
      <c r="I15" s="13"/>
      <c r="J15" s="13"/>
    </row>
    <row r="16" spans="2:10" ht="43.5" x14ac:dyDescent="0.25">
      <c r="B16" s="83" t="s">
        <v>10</v>
      </c>
      <c r="C16" s="83" t="s">
        <v>15</v>
      </c>
      <c r="D16" s="20" t="s">
        <v>41</v>
      </c>
      <c r="E16" s="34" t="s">
        <v>136</v>
      </c>
      <c r="F16" s="13"/>
      <c r="G16" s="13"/>
      <c r="H16" s="13"/>
      <c r="I16" s="13"/>
      <c r="J16" s="13"/>
    </row>
    <row r="17" spans="2:10" ht="30" customHeight="1" x14ac:dyDescent="0.25">
      <c r="B17" s="83"/>
      <c r="C17" s="83"/>
      <c r="D17" s="20" t="s">
        <v>42</v>
      </c>
      <c r="E17" s="33" t="s">
        <v>121</v>
      </c>
      <c r="F17" s="13"/>
      <c r="G17" s="13"/>
      <c r="H17" s="13"/>
      <c r="I17" s="13"/>
      <c r="J17" s="13"/>
    </row>
    <row r="18" spans="2:10" ht="30" customHeight="1" x14ac:dyDescent="0.25">
      <c r="B18" s="83"/>
      <c r="C18" s="83"/>
      <c r="D18" s="20" t="s">
        <v>43</v>
      </c>
      <c r="E18" s="32" t="s">
        <v>122</v>
      </c>
      <c r="F18" s="13"/>
      <c r="G18" s="13"/>
      <c r="H18" s="13"/>
      <c r="I18" s="13"/>
      <c r="J18" s="13"/>
    </row>
    <row r="19" spans="2:10" ht="30" customHeight="1" x14ac:dyDescent="0.25">
      <c r="B19" s="83"/>
      <c r="C19" s="83"/>
      <c r="D19" s="20" t="s">
        <v>44</v>
      </c>
      <c r="E19" s="24" t="s">
        <v>123</v>
      </c>
      <c r="F19" s="13"/>
      <c r="G19" s="13"/>
      <c r="H19" s="13"/>
      <c r="I19" s="13"/>
      <c r="J19" s="13"/>
    </row>
    <row r="20" spans="2:10" ht="30" customHeight="1" x14ac:dyDescent="0.25">
      <c r="B20" s="83"/>
      <c r="C20" s="83"/>
      <c r="D20" s="20" t="s">
        <v>45</v>
      </c>
      <c r="E20" s="17" t="s">
        <v>124</v>
      </c>
      <c r="F20" s="13"/>
      <c r="G20" s="13"/>
      <c r="H20" s="13"/>
      <c r="I20" s="13"/>
      <c r="J20" s="13"/>
    </row>
    <row r="21" spans="2:10" ht="30" customHeight="1" x14ac:dyDescent="0.25">
      <c r="B21" s="83"/>
      <c r="C21" s="83"/>
      <c r="D21" s="20" t="s">
        <v>46</v>
      </c>
      <c r="E21" s="14" t="s">
        <v>125</v>
      </c>
      <c r="F21" s="13"/>
      <c r="G21" s="13"/>
      <c r="H21" s="13"/>
      <c r="I21" s="13"/>
      <c r="J21" s="13"/>
    </row>
    <row r="22" spans="2:10" ht="30" customHeight="1" x14ac:dyDescent="0.25">
      <c r="B22" s="83" t="s">
        <v>11</v>
      </c>
      <c r="C22" s="83" t="s">
        <v>53</v>
      </c>
      <c r="D22" s="20" t="s">
        <v>47</v>
      </c>
      <c r="E22" s="24" t="s">
        <v>126</v>
      </c>
      <c r="F22" s="13"/>
      <c r="G22" s="13"/>
      <c r="H22" s="13"/>
      <c r="I22" s="13"/>
      <c r="J22" s="13"/>
    </row>
    <row r="23" spans="2:10" ht="30" customHeight="1" x14ac:dyDescent="0.25">
      <c r="B23" s="83"/>
      <c r="C23" s="83"/>
      <c r="D23" s="20" t="s">
        <v>48</v>
      </c>
      <c r="E23" s="24" t="s">
        <v>126</v>
      </c>
      <c r="F23" s="13"/>
      <c r="G23" s="13"/>
      <c r="H23" s="13"/>
      <c r="I23" s="13"/>
      <c r="J23" s="13"/>
    </row>
    <row r="24" spans="2:10" ht="30" customHeight="1" x14ac:dyDescent="0.25">
      <c r="B24" s="83"/>
      <c r="C24" s="83"/>
      <c r="D24" s="20" t="s">
        <v>49</v>
      </c>
      <c r="E24" s="24" t="s">
        <v>127</v>
      </c>
      <c r="F24" s="13"/>
      <c r="G24" s="13"/>
      <c r="H24" s="13"/>
      <c r="I24" s="13"/>
      <c r="J24" s="13"/>
    </row>
    <row r="25" spans="2:10" ht="30" customHeight="1" x14ac:dyDescent="0.25">
      <c r="B25" s="83"/>
      <c r="C25" s="83"/>
      <c r="D25" s="20" t="s">
        <v>50</v>
      </c>
      <c r="E25" s="24" t="s">
        <v>128</v>
      </c>
      <c r="F25" s="13"/>
      <c r="G25" s="13"/>
      <c r="H25" s="13"/>
      <c r="I25" s="13"/>
      <c r="J25" s="13"/>
    </row>
    <row r="26" spans="2:10" ht="30" customHeight="1" x14ac:dyDescent="0.25">
      <c r="B26" s="83"/>
      <c r="C26" s="83"/>
      <c r="D26" s="20" t="s">
        <v>51</v>
      </c>
      <c r="E26" s="35">
        <v>0.2</v>
      </c>
      <c r="F26" s="13"/>
      <c r="G26" s="13"/>
      <c r="H26" s="13"/>
      <c r="I26" s="13"/>
      <c r="J26" s="13"/>
    </row>
    <row r="27" spans="2:10" ht="30" customHeight="1" x14ac:dyDescent="0.25">
      <c r="B27" s="83"/>
      <c r="C27" s="83"/>
      <c r="D27" s="20" t="s">
        <v>52</v>
      </c>
      <c r="E27" s="17" t="s">
        <v>129</v>
      </c>
      <c r="F27" s="13"/>
      <c r="G27" s="13"/>
      <c r="H27" s="13"/>
      <c r="I27" s="13"/>
      <c r="J27" s="13"/>
    </row>
    <row r="28" spans="2:10" ht="30" customHeight="1" x14ac:dyDescent="0.25">
      <c r="B28" s="83" t="s">
        <v>12</v>
      </c>
      <c r="C28" s="84" t="s">
        <v>16</v>
      </c>
      <c r="D28" s="20" t="s">
        <v>54</v>
      </c>
      <c r="E28" s="24" t="s">
        <v>122</v>
      </c>
      <c r="F28" s="13"/>
      <c r="G28" s="13"/>
      <c r="H28" s="13"/>
      <c r="I28" s="13"/>
      <c r="J28" s="13"/>
    </row>
    <row r="29" spans="2:10" ht="30" customHeight="1" x14ac:dyDescent="0.25">
      <c r="B29" s="83"/>
      <c r="C29" s="85"/>
      <c r="D29" s="20" t="s">
        <v>55</v>
      </c>
      <c r="E29" s="14" t="s">
        <v>130</v>
      </c>
      <c r="F29" s="13"/>
      <c r="G29" s="13"/>
      <c r="H29" s="13"/>
      <c r="I29" s="13"/>
      <c r="J29" s="13"/>
    </row>
    <row r="30" spans="2:10" ht="29.25" x14ac:dyDescent="0.25">
      <c r="B30" s="83"/>
      <c r="C30" s="85"/>
      <c r="D30" s="20" t="s">
        <v>56</v>
      </c>
      <c r="E30" s="14" t="s">
        <v>131</v>
      </c>
      <c r="F30" s="13"/>
      <c r="G30" s="13"/>
      <c r="H30" s="13"/>
      <c r="I30" s="13"/>
      <c r="J30" s="13"/>
    </row>
    <row r="31" spans="2:10" ht="30" customHeight="1" x14ac:dyDescent="0.25">
      <c r="B31" s="83"/>
      <c r="C31" s="85"/>
      <c r="D31" s="20" t="s">
        <v>57</v>
      </c>
      <c r="E31" s="17" t="s">
        <v>132</v>
      </c>
      <c r="F31" s="13"/>
      <c r="G31" s="13"/>
      <c r="H31" s="13"/>
      <c r="I31" s="13"/>
      <c r="J31" s="13"/>
    </row>
    <row r="32" spans="2:10" ht="30" customHeight="1" x14ac:dyDescent="0.25">
      <c r="B32" s="83"/>
      <c r="C32" s="85"/>
      <c r="D32" s="20" t="s">
        <v>58</v>
      </c>
      <c r="E32" s="17" t="s">
        <v>133</v>
      </c>
      <c r="F32" s="13"/>
      <c r="G32" s="13"/>
      <c r="H32" s="13"/>
      <c r="I32" s="13"/>
      <c r="J32" s="13"/>
    </row>
    <row r="33" spans="2:10" ht="30" customHeight="1" x14ac:dyDescent="0.25">
      <c r="B33" s="83"/>
      <c r="C33" s="85"/>
      <c r="D33" s="20" t="s">
        <v>59</v>
      </c>
      <c r="E33" s="24" t="s">
        <v>134</v>
      </c>
      <c r="F33" s="13"/>
      <c r="G33" s="13"/>
      <c r="H33" s="13"/>
      <c r="I33" s="13"/>
      <c r="J33" s="13"/>
    </row>
    <row r="34" spans="2:10" ht="30" customHeight="1" x14ac:dyDescent="0.25">
      <c r="B34" s="83"/>
      <c r="C34" s="86"/>
      <c r="D34" s="20" t="s">
        <v>60</v>
      </c>
      <c r="E34" s="24" t="s">
        <v>135</v>
      </c>
      <c r="F34" s="13"/>
      <c r="G34" s="13"/>
      <c r="H34" s="13"/>
      <c r="I34" s="13"/>
      <c r="J34" s="13"/>
    </row>
  </sheetData>
  <mergeCells count="10">
    <mergeCell ref="C22:C27"/>
    <mergeCell ref="B22:B27"/>
    <mergeCell ref="C28:C34"/>
    <mergeCell ref="B28:B34"/>
    <mergeCell ref="C6:C9"/>
    <mergeCell ref="B6:B9"/>
    <mergeCell ref="C10:C15"/>
    <mergeCell ref="B10:B15"/>
    <mergeCell ref="B16:B21"/>
    <mergeCell ref="C16:C21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0301-5418-4F5A-9D3D-C505B1403075}">
  <dimension ref="B3:D21"/>
  <sheetViews>
    <sheetView showGridLines="0" workbookViewId="0">
      <selection activeCell="G20" sqref="G20"/>
    </sheetView>
  </sheetViews>
  <sheetFormatPr baseColWidth="10" defaultRowHeight="15" x14ac:dyDescent="0.25"/>
  <sheetData>
    <row r="3" spans="2:3" x14ac:dyDescent="0.25">
      <c r="B3" s="1" t="s">
        <v>0</v>
      </c>
      <c r="C3" s="2" t="s">
        <v>1</v>
      </c>
    </row>
    <row r="4" spans="2:3" x14ac:dyDescent="0.25">
      <c r="B4" s="3">
        <v>0</v>
      </c>
      <c r="C4" s="4">
        <v>1</v>
      </c>
    </row>
    <row r="5" spans="2:3" x14ac:dyDescent="0.25">
      <c r="B5" s="3">
        <v>0.1</v>
      </c>
      <c r="C5" s="4">
        <v>1</v>
      </c>
    </row>
    <row r="6" spans="2:3" x14ac:dyDescent="0.25">
      <c r="B6" s="3">
        <v>0.2</v>
      </c>
      <c r="C6" s="4">
        <v>1</v>
      </c>
    </row>
    <row r="7" spans="2:3" x14ac:dyDescent="0.25">
      <c r="B7" s="3">
        <v>0.3</v>
      </c>
      <c r="C7" s="4">
        <v>1</v>
      </c>
    </row>
    <row r="8" spans="2:3" x14ac:dyDescent="0.25">
      <c r="B8" s="3">
        <v>0.4</v>
      </c>
      <c r="C8" s="4">
        <v>1</v>
      </c>
    </row>
    <row r="9" spans="2:3" x14ac:dyDescent="0.25">
      <c r="B9" s="3">
        <v>0.5</v>
      </c>
      <c r="C9" s="4">
        <v>1</v>
      </c>
    </row>
    <row r="10" spans="2:3" x14ac:dyDescent="0.25">
      <c r="B10" s="3">
        <v>0.6</v>
      </c>
      <c r="C10" s="4">
        <v>1</v>
      </c>
    </row>
    <row r="11" spans="2:3" x14ac:dyDescent="0.25">
      <c r="B11" s="3">
        <v>0.7</v>
      </c>
      <c r="C11" s="4">
        <v>1</v>
      </c>
    </row>
    <row r="12" spans="2:3" x14ac:dyDescent="0.25">
      <c r="B12" s="3">
        <v>0.8</v>
      </c>
      <c r="C12" s="4">
        <v>1</v>
      </c>
    </row>
    <row r="13" spans="2:3" x14ac:dyDescent="0.25">
      <c r="B13" s="3">
        <v>0.9</v>
      </c>
      <c r="C13" s="4">
        <v>1</v>
      </c>
    </row>
    <row r="14" spans="2:3" x14ac:dyDescent="0.25">
      <c r="B14" s="3">
        <v>1</v>
      </c>
      <c r="C14" s="4">
        <v>10</v>
      </c>
    </row>
    <row r="16" spans="2:3" x14ac:dyDescent="0.25">
      <c r="B16" s="4" t="s">
        <v>2</v>
      </c>
      <c r="C16" s="5">
        <v>0.76</v>
      </c>
    </row>
    <row r="17" spans="2:4" x14ac:dyDescent="0.25">
      <c r="B17" s="4" t="s">
        <v>3</v>
      </c>
      <c r="C17" s="6">
        <f>+C16*PI()</f>
        <v>2.3876104167282426</v>
      </c>
    </row>
    <row r="19" spans="2:4" x14ac:dyDescent="0.25">
      <c r="B19" s="7"/>
      <c r="C19" s="4" t="s">
        <v>4</v>
      </c>
      <c r="D19" s="4" t="s">
        <v>5</v>
      </c>
    </row>
    <row r="20" spans="2:4" x14ac:dyDescent="0.25">
      <c r="B20" s="7" t="s">
        <v>6</v>
      </c>
      <c r="C20" s="4">
        <v>0</v>
      </c>
      <c r="D20" s="4">
        <v>0</v>
      </c>
    </row>
    <row r="21" spans="2:4" x14ac:dyDescent="0.25">
      <c r="B21" s="7" t="s">
        <v>7</v>
      </c>
      <c r="C21" s="6">
        <f>+COS(C17)*-1</f>
        <v>0.72896862742141133</v>
      </c>
      <c r="D21" s="6">
        <f>+SIN(C17)</f>
        <v>0.68454710592868884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7B41-E07F-4C16-A23D-3B44874921AF}">
  <sheetPr>
    <tabColor theme="4" tint="0.59999389629810485"/>
  </sheetPr>
  <dimension ref="A1:Q28"/>
  <sheetViews>
    <sheetView showGridLines="0" zoomScale="90" zoomScaleNormal="90" workbookViewId="0">
      <selection activeCell="G37" sqref="G37"/>
    </sheetView>
  </sheetViews>
  <sheetFormatPr baseColWidth="10" defaultRowHeight="15" x14ac:dyDescent="0.25"/>
  <cols>
    <col min="1" max="1" width="14.5703125" customWidth="1"/>
    <col min="2" max="2" width="16.140625" customWidth="1"/>
  </cols>
  <sheetData>
    <row r="1" spans="1:17" x14ac:dyDescent="0.25">
      <c r="A1" s="43"/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43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x14ac:dyDescent="0.25">
      <c r="A3" s="4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x14ac:dyDescent="0.25">
      <c r="A4" s="4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x14ac:dyDescent="0.25">
      <c r="A5" s="4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x14ac:dyDescent="0.25">
      <c r="A6" s="43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x14ac:dyDescent="0.25">
      <c r="A7" s="43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25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x14ac:dyDescent="0.25">
      <c r="A9" s="43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x14ac:dyDescent="0.25">
      <c r="A10" s="43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25">
      <c r="A11" s="43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25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4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17" x14ac:dyDescent="0.25">
      <c r="A14" s="4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17" x14ac:dyDescent="0.25">
      <c r="A15" s="4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x14ac:dyDescent="0.25">
      <c r="A16" s="4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1:17" x14ac:dyDescent="0.25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 x14ac:dyDescent="0.25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x14ac:dyDescent="0.25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x14ac:dyDescent="0.25">
      <c r="A20" s="4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1:17" x14ac:dyDescent="0.25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x14ac:dyDescent="0.25">
      <c r="A22" s="4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x14ac:dyDescent="0.25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x14ac:dyDescent="0.25">
      <c r="A24" s="4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x14ac:dyDescent="0.25">
      <c r="A25" s="43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x14ac:dyDescent="0.25">
      <c r="A26" s="43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x14ac:dyDescent="0.25">
      <c r="A27" s="43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7" x14ac:dyDescent="0.25">
      <c r="A28" s="43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EB17-1A19-4E00-8B54-573C259EEB9D}">
  <sheetPr>
    <tabColor theme="4" tint="0.59999389629810485"/>
  </sheetPr>
  <dimension ref="A1:Q28"/>
  <sheetViews>
    <sheetView showGridLines="0" tabSelected="1" zoomScale="90" zoomScaleNormal="90" workbookViewId="0">
      <selection activeCell="G35" sqref="G35"/>
    </sheetView>
  </sheetViews>
  <sheetFormatPr baseColWidth="10" defaultRowHeight="15" x14ac:dyDescent="0.25"/>
  <cols>
    <col min="1" max="1" width="15.5703125" customWidth="1"/>
    <col min="2" max="2" width="18.5703125" customWidth="1"/>
  </cols>
  <sheetData>
    <row r="1" spans="1:17" x14ac:dyDescent="0.25">
      <c r="A1" s="43"/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43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x14ac:dyDescent="0.25">
      <c r="A3" s="4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x14ac:dyDescent="0.25">
      <c r="A4" s="4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x14ac:dyDescent="0.25">
      <c r="A5" s="4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x14ac:dyDescent="0.25">
      <c r="A6" s="43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x14ac:dyDescent="0.25">
      <c r="A7" s="43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25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x14ac:dyDescent="0.25">
      <c r="A9" s="43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x14ac:dyDescent="0.25">
      <c r="A10" s="43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25">
      <c r="A11" s="43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25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4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17" x14ac:dyDescent="0.25">
      <c r="A14" s="4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17" x14ac:dyDescent="0.25">
      <c r="A15" s="4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x14ac:dyDescent="0.25">
      <c r="A16" s="4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1:17" x14ac:dyDescent="0.25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 x14ac:dyDescent="0.25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x14ac:dyDescent="0.25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x14ac:dyDescent="0.25">
      <c r="A20" s="4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1:17" x14ac:dyDescent="0.25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x14ac:dyDescent="0.25">
      <c r="A22" s="4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x14ac:dyDescent="0.25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x14ac:dyDescent="0.25">
      <c r="A24" s="4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x14ac:dyDescent="0.25">
      <c r="A25" s="43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x14ac:dyDescent="0.25">
      <c r="A26" s="43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x14ac:dyDescent="0.25">
      <c r="A27" s="43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7" x14ac:dyDescent="0.25">
      <c r="A28" s="43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A0A6-196C-425D-A0A5-ADB5EEAC0228}">
  <dimension ref="B1:AN463"/>
  <sheetViews>
    <sheetView showGridLines="0" zoomScale="90" zoomScaleNormal="9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D4" sqref="D4"/>
    </sheetView>
  </sheetViews>
  <sheetFormatPr baseColWidth="10" defaultRowHeight="15" outlineLevelCol="1" x14ac:dyDescent="0.25"/>
  <cols>
    <col min="1" max="1" width="1.5703125" customWidth="1"/>
    <col min="2" max="2" width="47.140625" customWidth="1"/>
    <col min="3" max="3" width="33" customWidth="1"/>
    <col min="4" max="4" width="32.5703125" customWidth="1"/>
    <col min="5" max="5" width="10" style="8" customWidth="1"/>
    <col min="6" max="6" width="16.85546875" style="8" customWidth="1"/>
    <col min="7" max="7" width="18.5703125" style="8" customWidth="1"/>
    <col min="8" max="10" width="10.85546875" customWidth="1"/>
    <col min="11" max="11" width="11.28515625" customWidth="1"/>
    <col min="12" max="23" width="10.85546875" customWidth="1" outlineLevel="1"/>
    <col min="24" max="27" width="14.5703125" customWidth="1"/>
    <col min="28" max="28" width="28.5703125" customWidth="1"/>
    <col min="29" max="30" width="14.140625" customWidth="1"/>
    <col min="31" max="31" width="17.28515625" bestFit="1" customWidth="1"/>
    <col min="32" max="32" width="15.42578125" bestFit="1" customWidth="1"/>
    <col min="33" max="33" width="15.28515625" bestFit="1" customWidth="1"/>
    <col min="34" max="34" width="14.5703125" customWidth="1"/>
    <col min="35" max="35" width="31.140625" style="16" customWidth="1"/>
    <col min="36" max="36" width="13.42578125" style="16" customWidth="1"/>
    <col min="37" max="37" width="13.5703125" customWidth="1"/>
    <col min="38" max="38" width="15.140625" customWidth="1"/>
    <col min="39" max="39" width="13.5703125" customWidth="1"/>
    <col min="40" max="40" width="16.42578125" customWidth="1"/>
  </cols>
  <sheetData>
    <row r="1" spans="2:40" ht="44.25" customHeight="1" x14ac:dyDescent="0.25"/>
    <row r="2" spans="2:40" x14ac:dyDescent="0.25">
      <c r="B2" s="93" t="s">
        <v>8</v>
      </c>
      <c r="C2" s="94"/>
      <c r="D2" s="94"/>
      <c r="E2" s="95"/>
      <c r="F2" s="93" t="s">
        <v>9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3" t="s">
        <v>10</v>
      </c>
      <c r="Y2" s="94"/>
      <c r="Z2" s="94"/>
      <c r="AA2" s="94"/>
      <c r="AB2" s="94"/>
      <c r="AC2" s="94"/>
      <c r="AD2" s="94"/>
      <c r="AE2" s="94"/>
      <c r="AF2" s="94"/>
      <c r="AG2" s="94"/>
      <c r="AH2" s="95"/>
      <c r="AI2" s="93" t="s">
        <v>11</v>
      </c>
      <c r="AJ2" s="94"/>
      <c r="AK2" s="93" t="s">
        <v>12</v>
      </c>
      <c r="AL2" s="94"/>
      <c r="AM2" s="94"/>
      <c r="AN2" s="95"/>
    </row>
    <row r="3" spans="2:40" ht="28.5" customHeight="1" x14ac:dyDescent="0.25">
      <c r="B3" s="87" t="s">
        <v>116</v>
      </c>
      <c r="C3" s="88"/>
      <c r="D3" s="88"/>
      <c r="E3" s="89"/>
      <c r="F3" s="90" t="s">
        <v>105</v>
      </c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0" t="s">
        <v>156</v>
      </c>
      <c r="Y3" s="91"/>
      <c r="Z3" s="91"/>
      <c r="AA3" s="91"/>
      <c r="AB3" s="91"/>
      <c r="AC3" s="91"/>
      <c r="AD3" s="91"/>
      <c r="AE3" s="91"/>
      <c r="AF3" s="91"/>
      <c r="AG3" s="91"/>
      <c r="AH3" s="92"/>
      <c r="AI3" s="90" t="s">
        <v>157</v>
      </c>
      <c r="AJ3" s="91"/>
      <c r="AK3" s="90" t="s">
        <v>158</v>
      </c>
      <c r="AL3" s="91"/>
      <c r="AM3" s="91"/>
      <c r="AN3" s="92"/>
    </row>
    <row r="4" spans="2:40" s="18" customFormat="1" ht="34.5" customHeight="1" x14ac:dyDescent="0.25">
      <c r="B4" s="25" t="s">
        <v>18</v>
      </c>
      <c r="C4" s="26" t="s">
        <v>19</v>
      </c>
      <c r="D4" s="26" t="s">
        <v>86</v>
      </c>
      <c r="E4" s="27" t="s">
        <v>20</v>
      </c>
      <c r="F4" s="27" t="s">
        <v>87</v>
      </c>
      <c r="G4" s="27" t="s">
        <v>90</v>
      </c>
      <c r="H4" s="27" t="s">
        <v>138</v>
      </c>
      <c r="I4" s="27" t="s">
        <v>139</v>
      </c>
      <c r="J4" s="27" t="s">
        <v>140</v>
      </c>
      <c r="K4" s="27" t="s">
        <v>141</v>
      </c>
      <c r="L4" s="27" t="s">
        <v>93</v>
      </c>
      <c r="M4" s="27" t="s">
        <v>94</v>
      </c>
      <c r="N4" s="27" t="s">
        <v>95</v>
      </c>
      <c r="O4" s="27" t="s">
        <v>96</v>
      </c>
      <c r="P4" s="27" t="s">
        <v>97</v>
      </c>
      <c r="Q4" s="27" t="s">
        <v>98</v>
      </c>
      <c r="R4" s="27" t="s">
        <v>99</v>
      </c>
      <c r="S4" s="27" t="s">
        <v>100</v>
      </c>
      <c r="T4" s="27" t="s">
        <v>101</v>
      </c>
      <c r="U4" s="27" t="s">
        <v>102</v>
      </c>
      <c r="V4" s="27" t="s">
        <v>103</v>
      </c>
      <c r="W4" s="27" t="s">
        <v>104</v>
      </c>
      <c r="X4" s="27" t="s">
        <v>146</v>
      </c>
      <c r="Y4" s="27" t="s">
        <v>106</v>
      </c>
      <c r="Z4" s="27" t="s">
        <v>107</v>
      </c>
      <c r="AA4" s="27" t="s">
        <v>108</v>
      </c>
      <c r="AB4" s="27" t="s">
        <v>82</v>
      </c>
      <c r="AC4" s="27" t="s">
        <v>83</v>
      </c>
      <c r="AD4" s="27" t="s">
        <v>73</v>
      </c>
      <c r="AE4" s="27" t="s">
        <v>76</v>
      </c>
      <c r="AF4" s="27" t="s">
        <v>77</v>
      </c>
      <c r="AG4" s="27" t="s">
        <v>78</v>
      </c>
      <c r="AH4" s="27" t="s">
        <v>84</v>
      </c>
      <c r="AI4" s="27" t="s">
        <v>147</v>
      </c>
      <c r="AJ4" s="27" t="s">
        <v>149</v>
      </c>
      <c r="AK4" s="27" t="s">
        <v>151</v>
      </c>
      <c r="AL4" s="27" t="s">
        <v>152</v>
      </c>
      <c r="AM4" s="27" t="s">
        <v>153</v>
      </c>
      <c r="AN4" s="27" t="s">
        <v>154</v>
      </c>
    </row>
    <row r="5" spans="2:40" s="42" customFormat="1" ht="33.75" customHeight="1" x14ac:dyDescent="0.2">
      <c r="B5" s="11" t="s">
        <v>142</v>
      </c>
      <c r="C5" s="12" t="s">
        <v>85</v>
      </c>
      <c r="D5" s="15" t="s">
        <v>117</v>
      </c>
      <c r="E5" s="15" t="s">
        <v>22</v>
      </c>
      <c r="F5" s="15" t="s">
        <v>89</v>
      </c>
      <c r="G5" s="15" t="s">
        <v>92</v>
      </c>
      <c r="H5" s="29">
        <v>78500</v>
      </c>
      <c r="I5" s="29">
        <v>83600</v>
      </c>
      <c r="J5" s="30">
        <f>+SUM(L5:W5)</f>
        <v>94550</v>
      </c>
      <c r="K5" s="30">
        <f>+AVERAGE(L5:W5)</f>
        <v>7879.166666666667</v>
      </c>
      <c r="L5" s="29">
        <v>6000</v>
      </c>
      <c r="M5" s="29">
        <v>6500</v>
      </c>
      <c r="N5" s="29">
        <v>6700</v>
      </c>
      <c r="O5" s="29">
        <v>9850</v>
      </c>
      <c r="P5" s="29">
        <v>8900</v>
      </c>
      <c r="Q5" s="29">
        <v>7500</v>
      </c>
      <c r="R5" s="29">
        <v>9500</v>
      </c>
      <c r="S5" s="29">
        <v>6200</v>
      </c>
      <c r="T5" s="29">
        <v>6800</v>
      </c>
      <c r="U5" s="29">
        <v>9800</v>
      </c>
      <c r="V5" s="29">
        <v>8200</v>
      </c>
      <c r="W5" s="29">
        <v>8600</v>
      </c>
      <c r="X5" s="30">
        <v>100000</v>
      </c>
      <c r="Y5" s="15"/>
      <c r="Z5" s="15"/>
      <c r="AA5" s="15"/>
      <c r="AB5" s="15"/>
      <c r="AC5" s="15"/>
      <c r="AD5" s="15" t="s">
        <v>75</v>
      </c>
      <c r="AE5" s="15" t="s">
        <v>81</v>
      </c>
      <c r="AF5" s="15" t="s">
        <v>80</v>
      </c>
      <c r="AG5" s="15" t="s">
        <v>79</v>
      </c>
      <c r="AH5" s="28" t="s">
        <v>118</v>
      </c>
      <c r="AI5" s="15" t="s">
        <v>148</v>
      </c>
      <c r="AJ5" s="41">
        <v>9</v>
      </c>
      <c r="AK5" s="15" t="s">
        <v>113</v>
      </c>
      <c r="AL5" s="31" t="s">
        <v>114</v>
      </c>
      <c r="AM5" s="15"/>
      <c r="AN5" s="13"/>
    </row>
    <row r="6" spans="2:40" s="42" customFormat="1" ht="33.75" customHeight="1" x14ac:dyDescent="0.2">
      <c r="B6" s="11" t="s">
        <v>143</v>
      </c>
      <c r="C6" s="12" t="s">
        <v>137</v>
      </c>
      <c r="D6" s="40" t="s">
        <v>155</v>
      </c>
      <c r="E6" s="15" t="s">
        <v>21</v>
      </c>
      <c r="F6" s="15" t="s">
        <v>89</v>
      </c>
      <c r="G6" s="15" t="s">
        <v>92</v>
      </c>
      <c r="H6" s="28">
        <v>0.03</v>
      </c>
      <c r="I6" s="28">
        <f>+(I5-H5)/H5</f>
        <v>6.4968152866242038E-2</v>
      </c>
      <c r="J6" s="28">
        <f>+(J5-I5)/I5</f>
        <v>0.13098086124401914</v>
      </c>
      <c r="K6" s="37">
        <f>+AVERAGE(L6:W6)</f>
        <v>5.943881983107191E-2</v>
      </c>
      <c r="L6" s="37">
        <v>0.04</v>
      </c>
      <c r="M6" s="37">
        <f>+(M5-L5)/L5</f>
        <v>8.3333333333333329E-2</v>
      </c>
      <c r="N6" s="37">
        <f t="shared" ref="N6:W6" si="0">+(N5-M5)/M5</f>
        <v>3.0769230769230771E-2</v>
      </c>
      <c r="O6" s="37">
        <f t="shared" si="0"/>
        <v>0.47014925373134331</v>
      </c>
      <c r="P6" s="37">
        <f t="shared" si="0"/>
        <v>-9.6446700507614211E-2</v>
      </c>
      <c r="Q6" s="37">
        <f t="shared" si="0"/>
        <v>-0.15730337078651685</v>
      </c>
      <c r="R6" s="37">
        <f t="shared" si="0"/>
        <v>0.26666666666666666</v>
      </c>
      <c r="S6" s="37">
        <f t="shared" si="0"/>
        <v>-0.3473684210526316</v>
      </c>
      <c r="T6" s="37">
        <f t="shared" si="0"/>
        <v>9.6774193548387094E-2</v>
      </c>
      <c r="U6" s="37">
        <f t="shared" si="0"/>
        <v>0.44117647058823528</v>
      </c>
      <c r="V6" s="37">
        <f t="shared" si="0"/>
        <v>-0.16326530612244897</v>
      </c>
      <c r="W6" s="37">
        <f t="shared" si="0"/>
        <v>4.878048780487805E-2</v>
      </c>
      <c r="X6" s="28">
        <v>0.15</v>
      </c>
      <c r="Y6" s="13"/>
      <c r="Z6" s="13"/>
      <c r="AA6" s="13"/>
      <c r="AB6" s="13"/>
      <c r="AC6" s="13"/>
      <c r="AD6" s="13"/>
      <c r="AE6" s="13"/>
      <c r="AF6" s="13"/>
      <c r="AG6" s="13"/>
      <c r="AH6" s="28" t="s">
        <v>118</v>
      </c>
      <c r="AI6" s="15" t="s">
        <v>148</v>
      </c>
      <c r="AJ6" s="41">
        <v>9</v>
      </c>
      <c r="AK6" s="13"/>
      <c r="AL6" s="13"/>
      <c r="AM6" s="13"/>
      <c r="AN6" s="13"/>
    </row>
    <row r="7" spans="2:40" s="42" customFormat="1" ht="30.75" customHeight="1" x14ac:dyDescent="0.2">
      <c r="B7" s="38" t="s">
        <v>144</v>
      </c>
      <c r="C7" s="39" t="s">
        <v>36</v>
      </c>
      <c r="D7" s="40" t="s">
        <v>145</v>
      </c>
      <c r="E7" s="40" t="s">
        <v>21</v>
      </c>
      <c r="F7" s="15" t="s">
        <v>88</v>
      </c>
      <c r="G7" s="15" t="s">
        <v>91</v>
      </c>
      <c r="H7" s="28">
        <v>0.7</v>
      </c>
      <c r="I7" s="28">
        <v>0.78</v>
      </c>
      <c r="J7" s="28">
        <v>0.76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>
        <v>0.9</v>
      </c>
      <c r="Y7" s="28" t="s">
        <v>109</v>
      </c>
      <c r="Z7" s="28" t="s">
        <v>110</v>
      </c>
      <c r="AA7" s="28" t="s">
        <v>111</v>
      </c>
      <c r="AB7" s="28" t="s">
        <v>115</v>
      </c>
      <c r="AC7" s="28" t="s">
        <v>64</v>
      </c>
      <c r="AD7" s="15" t="s">
        <v>74</v>
      </c>
      <c r="AE7" s="15" t="s">
        <v>81</v>
      </c>
      <c r="AF7" s="15" t="s">
        <v>80</v>
      </c>
      <c r="AG7" s="15" t="s">
        <v>79</v>
      </c>
      <c r="AH7" s="15" t="s">
        <v>119</v>
      </c>
      <c r="AI7" s="15" t="s">
        <v>150</v>
      </c>
      <c r="AJ7" s="41">
        <v>9</v>
      </c>
      <c r="AK7" s="15" t="s">
        <v>17</v>
      </c>
      <c r="AL7" s="15" t="s">
        <v>112</v>
      </c>
      <c r="AM7" s="15"/>
      <c r="AN7" s="13"/>
    </row>
    <row r="8" spans="2:40" ht="30.75" customHeight="1" x14ac:dyDescent="0.25">
      <c r="B8" s="38"/>
      <c r="C8" s="39"/>
      <c r="D8" s="40"/>
      <c r="E8" s="40"/>
      <c r="F8" s="15"/>
      <c r="G8" s="15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15"/>
      <c r="AE8" s="15"/>
      <c r="AF8" s="15"/>
      <c r="AG8" s="15"/>
      <c r="AH8" s="28"/>
      <c r="AI8" s="19"/>
      <c r="AJ8" s="19"/>
      <c r="AK8" s="15"/>
      <c r="AL8" s="15"/>
      <c r="AM8" s="15"/>
      <c r="AN8" s="15"/>
    </row>
    <row r="9" spans="2:40" ht="30.75" customHeight="1" x14ac:dyDescent="0.25">
      <c r="B9" s="38"/>
      <c r="C9" s="39"/>
      <c r="D9" s="40"/>
      <c r="E9" s="40"/>
      <c r="F9" s="15"/>
      <c r="G9" s="15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15"/>
      <c r="AE9" s="15"/>
      <c r="AF9" s="15"/>
      <c r="AG9" s="15"/>
      <c r="AH9" s="28"/>
      <c r="AI9" s="19"/>
      <c r="AJ9" s="19"/>
      <c r="AK9" s="15"/>
      <c r="AL9" s="15"/>
      <c r="AM9" s="15"/>
      <c r="AN9" s="15"/>
    </row>
    <row r="10" spans="2:40" ht="30.75" customHeight="1" x14ac:dyDescent="0.25">
      <c r="B10" s="38"/>
      <c r="C10" s="39"/>
      <c r="D10" s="40"/>
      <c r="E10" s="40"/>
      <c r="F10" s="15"/>
      <c r="G10" s="15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15"/>
      <c r="AE10" s="15"/>
      <c r="AF10" s="15"/>
      <c r="AG10" s="15"/>
      <c r="AH10" s="28"/>
      <c r="AI10" s="19"/>
      <c r="AJ10" s="19"/>
      <c r="AK10" s="15"/>
      <c r="AL10" s="15"/>
      <c r="AM10" s="15"/>
      <c r="AN10" s="15"/>
    </row>
    <row r="11" spans="2:40" ht="30.75" customHeight="1" x14ac:dyDescent="0.25">
      <c r="B11" s="38"/>
      <c r="C11" s="39"/>
      <c r="D11" s="40"/>
      <c r="E11" s="40"/>
      <c r="F11" s="15"/>
      <c r="G11" s="15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15"/>
      <c r="AE11" s="15"/>
      <c r="AF11" s="15"/>
      <c r="AG11" s="15"/>
      <c r="AH11" s="28"/>
      <c r="AI11" s="19"/>
      <c r="AJ11" s="19"/>
      <c r="AK11" s="15"/>
      <c r="AL11" s="15"/>
      <c r="AM11" s="15"/>
      <c r="AN11" s="15"/>
    </row>
    <row r="12" spans="2:40" ht="29.25" customHeight="1" x14ac:dyDescent="0.25">
      <c r="B12" s="9"/>
      <c r="C12" s="9"/>
      <c r="D12" s="9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9"/>
      <c r="AJ12" s="19"/>
      <c r="AK12" s="9"/>
      <c r="AL12" s="9"/>
      <c r="AM12" s="9"/>
      <c r="AN12" s="9"/>
    </row>
    <row r="13" spans="2:40" ht="33.75" customHeight="1" x14ac:dyDescent="0.25">
      <c r="B13" s="11"/>
      <c r="C13" s="12"/>
      <c r="D13" s="15"/>
      <c r="E13" s="15"/>
      <c r="F13" s="15"/>
      <c r="G13" s="15"/>
      <c r="H13" s="28"/>
      <c r="I13" s="28"/>
      <c r="J13" s="28"/>
      <c r="K13" s="37"/>
      <c r="L13" s="29">
        <v>6000</v>
      </c>
      <c r="M13" s="30">
        <f t="shared" ref="M13:W13" si="1">+M5+L13</f>
        <v>12500</v>
      </c>
      <c r="N13" s="30">
        <f t="shared" si="1"/>
        <v>19200</v>
      </c>
      <c r="O13" s="30">
        <f t="shared" si="1"/>
        <v>29050</v>
      </c>
      <c r="P13" s="30">
        <f t="shared" si="1"/>
        <v>37950</v>
      </c>
      <c r="Q13" s="30">
        <f t="shared" si="1"/>
        <v>45450</v>
      </c>
      <c r="R13" s="30">
        <f t="shared" si="1"/>
        <v>54950</v>
      </c>
      <c r="S13" s="30">
        <f t="shared" si="1"/>
        <v>61150</v>
      </c>
      <c r="T13" s="30">
        <f t="shared" si="1"/>
        <v>67950</v>
      </c>
      <c r="U13" s="30">
        <f t="shared" si="1"/>
        <v>77750</v>
      </c>
      <c r="V13" s="30">
        <f t="shared" si="1"/>
        <v>85950</v>
      </c>
      <c r="W13" s="30">
        <f t="shared" si="1"/>
        <v>94550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9"/>
      <c r="AJ13" s="19"/>
      <c r="AK13" s="9"/>
      <c r="AL13" s="9"/>
      <c r="AM13" s="9"/>
      <c r="AN13" s="9"/>
    </row>
    <row r="14" spans="2:40" ht="33.75" customHeight="1" x14ac:dyDescent="0.25">
      <c r="B14" s="11"/>
      <c r="C14" s="12"/>
      <c r="D14" s="15"/>
      <c r="E14" s="15"/>
      <c r="F14" s="15"/>
      <c r="G14" s="15"/>
      <c r="H14" s="28"/>
      <c r="I14" s="28"/>
      <c r="J14" s="28"/>
      <c r="K14" s="37"/>
      <c r="L14" s="29">
        <f>+L15</f>
        <v>8333.3333333333339</v>
      </c>
      <c r="M14" s="29">
        <f>+M15+L14</f>
        <v>16666.666666666668</v>
      </c>
      <c r="N14" s="29">
        <f>+N15+M14</f>
        <v>25000</v>
      </c>
      <c r="O14" s="29">
        <f t="shared" ref="O14:W14" si="2">+O15+N14</f>
        <v>33333.333333333336</v>
      </c>
      <c r="P14" s="29">
        <f t="shared" si="2"/>
        <v>41666.666666666672</v>
      </c>
      <c r="Q14" s="29">
        <f t="shared" si="2"/>
        <v>50000.000000000007</v>
      </c>
      <c r="R14" s="29">
        <f t="shared" si="2"/>
        <v>58333.333333333343</v>
      </c>
      <c r="S14" s="29">
        <f t="shared" si="2"/>
        <v>66666.666666666672</v>
      </c>
      <c r="T14" s="29">
        <f t="shared" si="2"/>
        <v>75000</v>
      </c>
      <c r="U14" s="29">
        <f t="shared" si="2"/>
        <v>83333.333333333328</v>
      </c>
      <c r="V14" s="29">
        <f t="shared" si="2"/>
        <v>91666.666666666657</v>
      </c>
      <c r="W14" s="29">
        <f t="shared" si="2"/>
        <v>99999.999999999985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9"/>
      <c r="AJ14" s="19"/>
      <c r="AK14" s="9"/>
      <c r="AL14" s="9"/>
      <c r="AM14" s="9"/>
      <c r="AN14" s="9"/>
    </row>
    <row r="15" spans="2:40" ht="33.75" customHeight="1" x14ac:dyDescent="0.25">
      <c r="B15" s="11"/>
      <c r="C15" s="12"/>
      <c r="D15" s="15"/>
      <c r="E15" s="15"/>
      <c r="F15" s="15"/>
      <c r="G15" s="15"/>
      <c r="H15" s="28"/>
      <c r="I15" s="28"/>
      <c r="J15" s="28"/>
      <c r="K15" s="37"/>
      <c r="L15" s="29">
        <f>+$X$5/12</f>
        <v>8333.3333333333339</v>
      </c>
      <c r="M15" s="29">
        <f t="shared" ref="M15:W15" si="3">+$X$5/12</f>
        <v>8333.3333333333339</v>
      </c>
      <c r="N15" s="29">
        <f t="shared" si="3"/>
        <v>8333.3333333333339</v>
      </c>
      <c r="O15" s="29">
        <f t="shared" si="3"/>
        <v>8333.3333333333339</v>
      </c>
      <c r="P15" s="29">
        <f t="shared" si="3"/>
        <v>8333.3333333333339</v>
      </c>
      <c r="Q15" s="29">
        <f t="shared" si="3"/>
        <v>8333.3333333333339</v>
      </c>
      <c r="R15" s="29">
        <f t="shared" si="3"/>
        <v>8333.3333333333339</v>
      </c>
      <c r="S15" s="29">
        <f t="shared" si="3"/>
        <v>8333.3333333333339</v>
      </c>
      <c r="T15" s="29">
        <f t="shared" si="3"/>
        <v>8333.3333333333339</v>
      </c>
      <c r="U15" s="29">
        <f t="shared" si="3"/>
        <v>8333.3333333333339</v>
      </c>
      <c r="V15" s="29">
        <f t="shared" si="3"/>
        <v>8333.3333333333339</v>
      </c>
      <c r="W15" s="29">
        <f t="shared" si="3"/>
        <v>8333.3333333333339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9"/>
      <c r="AJ15" s="19"/>
      <c r="AK15" s="9"/>
      <c r="AL15" s="9"/>
      <c r="AM15" s="9"/>
      <c r="AN15" s="9"/>
    </row>
    <row r="16" spans="2:40" ht="33.75" customHeight="1" x14ac:dyDescent="0.25">
      <c r="B16" s="11"/>
      <c r="C16" s="12"/>
      <c r="D16" s="15"/>
      <c r="E16" s="15"/>
      <c r="F16" s="15"/>
      <c r="G16" s="15"/>
      <c r="H16" s="28">
        <v>0.05</v>
      </c>
      <c r="I16" s="28">
        <v>0.1</v>
      </c>
      <c r="J16" s="28">
        <v>0.15</v>
      </c>
      <c r="K16" s="37"/>
      <c r="L16" s="37">
        <v>0.1</v>
      </c>
      <c r="M16" s="37">
        <v>0.1</v>
      </c>
      <c r="N16" s="37">
        <v>0.1</v>
      </c>
      <c r="O16" s="37">
        <v>0.1</v>
      </c>
      <c r="P16" s="37">
        <v>0.1</v>
      </c>
      <c r="Q16" s="37">
        <v>0.1</v>
      </c>
      <c r="R16" s="37">
        <v>0.1</v>
      </c>
      <c r="S16" s="37">
        <v>0.1</v>
      </c>
      <c r="T16" s="37">
        <v>0.1</v>
      </c>
      <c r="U16" s="37">
        <v>0.1</v>
      </c>
      <c r="V16" s="37">
        <v>0.1</v>
      </c>
      <c r="W16" s="37">
        <v>0.1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9"/>
      <c r="AJ16" s="19"/>
      <c r="AK16" s="9"/>
      <c r="AL16" s="9"/>
      <c r="AM16" s="9"/>
      <c r="AN16" s="9"/>
    </row>
    <row r="17" spans="2:40" ht="33.75" customHeight="1" x14ac:dyDescent="0.25">
      <c r="B17" s="11"/>
      <c r="C17" s="12"/>
      <c r="D17" s="15"/>
      <c r="E17" s="15"/>
      <c r="F17" s="15"/>
      <c r="G17" s="15"/>
      <c r="H17" s="28"/>
      <c r="I17" s="28"/>
      <c r="J17" s="28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9"/>
      <c r="AJ17" s="19"/>
      <c r="AK17" s="9"/>
      <c r="AL17" s="9"/>
      <c r="AM17" s="9"/>
      <c r="AN17" s="9"/>
    </row>
    <row r="18" spans="2:40" ht="29.25" customHeight="1" x14ac:dyDescent="0.25">
      <c r="B18" s="9"/>
      <c r="C18" s="9"/>
      <c r="D18" s="9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9"/>
      <c r="AJ18" s="19"/>
      <c r="AK18" s="9"/>
      <c r="AL18" s="9"/>
      <c r="AM18" s="9"/>
      <c r="AN18" s="9"/>
    </row>
    <row r="19" spans="2:40" ht="29.25" customHeight="1" x14ac:dyDescent="0.25">
      <c r="B19" s="9"/>
      <c r="C19" s="9"/>
      <c r="D19" s="9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9"/>
      <c r="AJ19" s="19"/>
      <c r="AK19" s="9"/>
      <c r="AL19" s="9"/>
      <c r="AM19" s="9"/>
      <c r="AN19" s="9"/>
    </row>
    <row r="20" spans="2:40" ht="29.25" customHeight="1" x14ac:dyDescent="0.25">
      <c r="B20" s="9"/>
      <c r="C20" s="9"/>
      <c r="D20" s="9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9"/>
      <c r="AJ20" s="19"/>
      <c r="AK20" s="9"/>
      <c r="AL20" s="9"/>
      <c r="AM20" s="9"/>
      <c r="AN20" s="9"/>
    </row>
    <row r="21" spans="2:40" ht="29.25" customHeight="1" x14ac:dyDescent="0.25">
      <c r="B21" s="9"/>
      <c r="C21" s="9"/>
      <c r="D21" s="9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9"/>
      <c r="AJ21" s="19"/>
      <c r="AK21" s="9"/>
      <c r="AL21" s="9"/>
      <c r="AM21" s="9"/>
      <c r="AN21" s="9"/>
    </row>
    <row r="22" spans="2:40" ht="29.25" customHeight="1" x14ac:dyDescent="0.25">
      <c r="B22" s="9"/>
      <c r="C22" s="9"/>
      <c r="D22" s="9"/>
      <c r="E22" s="10"/>
      <c r="F22" s="10">
        <v>10500</v>
      </c>
      <c r="G22" s="10">
        <v>14700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9"/>
      <c r="AJ22" s="19"/>
      <c r="AK22" s="9"/>
      <c r="AL22" s="9"/>
      <c r="AM22" s="9"/>
      <c r="AN22" s="9"/>
    </row>
    <row r="23" spans="2:40" ht="29.25" customHeight="1" x14ac:dyDescent="0.25">
      <c r="B23" s="9"/>
      <c r="C23" s="9"/>
      <c r="D23" s="9"/>
      <c r="E23" s="10"/>
      <c r="F23" s="10">
        <v>2340</v>
      </c>
      <c r="G23" s="10">
        <v>3120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19"/>
      <c r="AJ23" s="19"/>
      <c r="AK23" s="9"/>
      <c r="AL23" s="9"/>
      <c r="AM23" s="9"/>
      <c r="AN23" s="9"/>
    </row>
    <row r="24" spans="2:40" ht="29.25" customHeight="1" x14ac:dyDescent="0.25">
      <c r="B24" s="9"/>
      <c r="C24" s="9"/>
      <c r="D24" s="9"/>
      <c r="E24" s="10"/>
      <c r="F24" s="45">
        <f>+F23/F22</f>
        <v>0.22285714285714286</v>
      </c>
      <c r="G24" s="45">
        <f>+G23/G22</f>
        <v>0.21224489795918366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9"/>
      <c r="AJ24" s="19"/>
      <c r="AK24" s="9"/>
      <c r="AL24" s="9"/>
      <c r="AM24" s="9"/>
      <c r="AN24" s="9"/>
    </row>
    <row r="25" spans="2:40" ht="29.25" customHeight="1" x14ac:dyDescent="0.25">
      <c r="B25" s="9"/>
      <c r="C25" s="9"/>
      <c r="D25" s="9"/>
      <c r="E25" s="10"/>
      <c r="F25" s="45">
        <f>+(G22-F22)/F22</f>
        <v>0.4</v>
      </c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19"/>
      <c r="AJ25" s="19"/>
      <c r="AK25" s="9"/>
      <c r="AL25" s="9"/>
      <c r="AM25" s="9"/>
      <c r="AN25" s="9"/>
    </row>
    <row r="26" spans="2:40" ht="29.25" customHeight="1" x14ac:dyDescent="0.25">
      <c r="B26" s="9"/>
      <c r="C26" s="9"/>
      <c r="D26" s="9"/>
      <c r="E26" s="10"/>
      <c r="F26" s="10">
        <f>+(G23-F23)/F23</f>
        <v>0.33333333333333331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9"/>
      <c r="AJ26" s="19"/>
      <c r="AK26" s="9"/>
      <c r="AL26" s="9"/>
      <c r="AM26" s="9"/>
      <c r="AN26" s="9"/>
    </row>
    <row r="27" spans="2:40" ht="29.25" customHeight="1" x14ac:dyDescent="0.25">
      <c r="B27" s="9"/>
      <c r="C27" s="9"/>
      <c r="D27" s="9"/>
      <c r="E27" s="10"/>
      <c r="F27" s="10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9"/>
      <c r="AJ27" s="19"/>
      <c r="AK27" s="9"/>
      <c r="AL27" s="9"/>
      <c r="AM27" s="9"/>
      <c r="AN27" s="9"/>
    </row>
    <row r="28" spans="2:40" ht="29.25" customHeight="1" x14ac:dyDescent="0.25">
      <c r="B28" s="9"/>
      <c r="C28" s="9"/>
      <c r="D28" s="9"/>
      <c r="E28" s="10"/>
      <c r="F28" s="10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9"/>
      <c r="AJ28" s="19"/>
      <c r="AK28" s="9"/>
      <c r="AL28" s="9"/>
      <c r="AM28" s="9"/>
      <c r="AN28" s="9"/>
    </row>
    <row r="29" spans="2:40" ht="29.25" customHeight="1" x14ac:dyDescent="0.25">
      <c r="B29" s="9"/>
      <c r="C29" s="9"/>
      <c r="D29" s="9"/>
      <c r="E29" s="10"/>
      <c r="F29" s="10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19"/>
      <c r="AJ29" s="19"/>
      <c r="AK29" s="9"/>
      <c r="AL29" s="9"/>
      <c r="AM29" s="9"/>
      <c r="AN29" s="9"/>
    </row>
    <row r="30" spans="2:40" ht="29.25" customHeight="1" x14ac:dyDescent="0.25">
      <c r="B30" s="9"/>
      <c r="C30" s="9"/>
      <c r="D30" s="9"/>
      <c r="E30" s="10"/>
      <c r="F30" s="10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9"/>
      <c r="AJ30" s="19"/>
      <c r="AK30" s="9"/>
      <c r="AL30" s="9"/>
      <c r="AM30" s="9"/>
      <c r="AN30" s="9"/>
    </row>
    <row r="31" spans="2:40" ht="29.25" customHeight="1" x14ac:dyDescent="0.25">
      <c r="B31" s="9"/>
      <c r="C31" s="9"/>
      <c r="D31" s="9"/>
      <c r="E31" s="10"/>
      <c r="F31" s="10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19"/>
      <c r="AJ31" s="19"/>
      <c r="AK31" s="9"/>
      <c r="AL31" s="9"/>
      <c r="AM31" s="9"/>
      <c r="AN31" s="9"/>
    </row>
    <row r="32" spans="2:40" ht="29.25" customHeight="1" x14ac:dyDescent="0.25">
      <c r="B32" s="9"/>
      <c r="C32" s="9"/>
      <c r="D32" s="9"/>
      <c r="E32" s="10"/>
      <c r="F32" s="10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9"/>
      <c r="AJ32" s="19"/>
      <c r="AK32" s="9"/>
      <c r="AL32" s="9"/>
      <c r="AM32" s="9"/>
      <c r="AN32" s="9"/>
    </row>
    <row r="33" spans="2:40" ht="29.25" customHeight="1" x14ac:dyDescent="0.25">
      <c r="B33" s="9"/>
      <c r="C33" s="9"/>
      <c r="D33" s="9"/>
      <c r="E33" s="10"/>
      <c r="F33" s="10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19"/>
      <c r="AJ33" s="19"/>
      <c r="AK33" s="9"/>
      <c r="AL33" s="9"/>
      <c r="AM33" s="9"/>
      <c r="AN33" s="9"/>
    </row>
    <row r="34" spans="2:40" ht="29.25" customHeight="1" x14ac:dyDescent="0.25">
      <c r="B34" s="9"/>
      <c r="C34" s="9"/>
      <c r="D34" s="9"/>
      <c r="E34" s="10"/>
      <c r="F34" s="10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9"/>
      <c r="AJ34" s="19"/>
      <c r="AK34" s="9"/>
      <c r="AL34" s="9"/>
      <c r="AM34" s="9"/>
      <c r="AN34" s="9"/>
    </row>
    <row r="35" spans="2:40" ht="29.25" customHeight="1" x14ac:dyDescent="0.25">
      <c r="B35" s="9"/>
      <c r="C35" s="9"/>
      <c r="D35" s="9"/>
      <c r="E35" s="10"/>
      <c r="F35" s="10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19"/>
      <c r="AJ35" s="19"/>
      <c r="AK35" s="9"/>
      <c r="AL35" s="9"/>
      <c r="AM35" s="9"/>
      <c r="AN35" s="9"/>
    </row>
    <row r="36" spans="2:40" ht="29.25" customHeight="1" x14ac:dyDescent="0.25">
      <c r="B36" s="9"/>
      <c r="C36" s="9"/>
      <c r="D36" s="9"/>
      <c r="E36" s="10"/>
      <c r="F36" s="10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9"/>
      <c r="AJ36" s="19"/>
      <c r="AK36" s="9"/>
      <c r="AL36" s="9"/>
      <c r="AM36" s="9"/>
      <c r="AN36" s="9"/>
    </row>
    <row r="37" spans="2:40" ht="29.25" customHeight="1" x14ac:dyDescent="0.25">
      <c r="B37" s="9"/>
      <c r="C37" s="9"/>
      <c r="D37" s="9"/>
      <c r="E37" s="10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19"/>
      <c r="AJ37" s="19"/>
      <c r="AK37" s="9"/>
      <c r="AL37" s="9"/>
      <c r="AM37" s="9"/>
      <c r="AN37" s="9"/>
    </row>
    <row r="38" spans="2:40" ht="29.25" customHeight="1" x14ac:dyDescent="0.25">
      <c r="B38" s="9"/>
      <c r="C38" s="9"/>
      <c r="D38" s="9"/>
      <c r="E38" s="10"/>
      <c r="F38" s="10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9"/>
      <c r="AJ38" s="19"/>
      <c r="AK38" s="9"/>
      <c r="AL38" s="9"/>
      <c r="AM38" s="9"/>
      <c r="AN38" s="9"/>
    </row>
    <row r="39" spans="2:40" ht="29.25" customHeight="1" x14ac:dyDescent="0.25">
      <c r="B39" s="9"/>
      <c r="C39" s="9"/>
      <c r="D39" s="9"/>
      <c r="E39" s="10"/>
      <c r="F39" s="10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9"/>
      <c r="AJ39" s="19"/>
      <c r="AK39" s="9"/>
      <c r="AL39" s="9"/>
      <c r="AM39" s="9"/>
      <c r="AN39" s="9"/>
    </row>
    <row r="40" spans="2:40" ht="29.25" customHeight="1" x14ac:dyDescent="0.25">
      <c r="B40" s="9"/>
      <c r="C40" s="9"/>
      <c r="D40" s="9"/>
      <c r="E40" s="10"/>
      <c r="F40" s="10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9"/>
      <c r="AJ40" s="19"/>
      <c r="AK40" s="9"/>
      <c r="AL40" s="9"/>
      <c r="AM40" s="9"/>
      <c r="AN40" s="9"/>
    </row>
    <row r="41" spans="2:40" ht="29.25" customHeight="1" x14ac:dyDescent="0.25">
      <c r="B41" s="9"/>
      <c r="C41" s="9"/>
      <c r="D41" s="9"/>
      <c r="E41" s="10"/>
      <c r="F41" s="10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19"/>
      <c r="AJ41" s="19"/>
      <c r="AK41" s="9"/>
      <c r="AL41" s="9"/>
      <c r="AM41" s="9"/>
      <c r="AN41" s="9"/>
    </row>
    <row r="42" spans="2:40" ht="29.25" customHeight="1" x14ac:dyDescent="0.25">
      <c r="B42" s="9"/>
      <c r="C42" s="9"/>
      <c r="D42" s="9"/>
      <c r="E42" s="10"/>
      <c r="F42" s="10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9"/>
      <c r="AJ42" s="19"/>
      <c r="AK42" s="9"/>
      <c r="AL42" s="9"/>
      <c r="AM42" s="9"/>
      <c r="AN42" s="9"/>
    </row>
    <row r="43" spans="2:40" ht="29.25" customHeight="1" x14ac:dyDescent="0.25">
      <c r="B43" s="9"/>
      <c r="C43" s="9"/>
      <c r="D43" s="9"/>
      <c r="E43" s="10"/>
      <c r="F43" s="10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9"/>
      <c r="AJ43" s="19"/>
      <c r="AK43" s="9"/>
      <c r="AL43" s="9"/>
      <c r="AM43" s="9"/>
      <c r="AN43" s="9"/>
    </row>
    <row r="44" spans="2:40" ht="29.25" customHeight="1" x14ac:dyDescent="0.25">
      <c r="B44" s="9"/>
      <c r="C44" s="9"/>
      <c r="D44" s="9"/>
      <c r="E44" s="10"/>
      <c r="F44" s="10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9"/>
      <c r="AJ44" s="19"/>
      <c r="AK44" s="9"/>
      <c r="AL44" s="9"/>
      <c r="AM44" s="9"/>
      <c r="AN44" s="9"/>
    </row>
    <row r="45" spans="2:40" ht="29.25" customHeight="1" x14ac:dyDescent="0.25">
      <c r="B45" s="9"/>
      <c r="C45" s="9"/>
      <c r="D45" s="9"/>
      <c r="E45" s="10"/>
      <c r="F45" s="10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19"/>
      <c r="AJ45" s="19"/>
      <c r="AK45" s="9"/>
      <c r="AL45" s="9"/>
      <c r="AM45" s="9"/>
      <c r="AN45" s="9"/>
    </row>
    <row r="46" spans="2:40" ht="29.25" customHeight="1" x14ac:dyDescent="0.25">
      <c r="B46" s="9"/>
      <c r="C46" s="9"/>
      <c r="D46" s="9"/>
      <c r="E46" s="10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9"/>
      <c r="AJ46" s="19"/>
      <c r="AK46" s="9"/>
      <c r="AL46" s="9"/>
      <c r="AM46" s="9"/>
      <c r="AN46" s="9"/>
    </row>
    <row r="47" spans="2:40" ht="29.25" customHeight="1" x14ac:dyDescent="0.25">
      <c r="B47" s="9"/>
      <c r="C47" s="9"/>
      <c r="D47" s="9"/>
      <c r="E47" s="10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19"/>
      <c r="AJ47" s="19"/>
      <c r="AK47" s="9"/>
      <c r="AL47" s="9"/>
      <c r="AM47" s="9"/>
      <c r="AN47" s="9"/>
    </row>
    <row r="48" spans="2:40" ht="29.25" customHeight="1" x14ac:dyDescent="0.25">
      <c r="B48" s="9"/>
      <c r="C48" s="9"/>
      <c r="D48" s="9"/>
      <c r="E48" s="10"/>
      <c r="F48" s="10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9"/>
      <c r="AJ48" s="19"/>
      <c r="AK48" s="9"/>
      <c r="AL48" s="9"/>
      <c r="AM48" s="9"/>
      <c r="AN48" s="9"/>
    </row>
    <row r="49" spans="2:40" ht="29.25" customHeight="1" x14ac:dyDescent="0.25">
      <c r="B49" s="9"/>
      <c r="C49" s="9"/>
      <c r="D49" s="9"/>
      <c r="E49" s="10"/>
      <c r="F49" s="10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19"/>
      <c r="AJ49" s="19"/>
      <c r="AK49" s="9"/>
      <c r="AL49" s="9"/>
      <c r="AM49" s="9"/>
      <c r="AN49" s="9"/>
    </row>
    <row r="50" spans="2:40" ht="29.25" customHeight="1" x14ac:dyDescent="0.25">
      <c r="B50" s="9"/>
      <c r="C50" s="9"/>
      <c r="D50" s="9"/>
      <c r="E50" s="10"/>
      <c r="F50" s="10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9"/>
      <c r="AJ50" s="19"/>
      <c r="AK50" s="9"/>
      <c r="AL50" s="9"/>
      <c r="AM50" s="9"/>
      <c r="AN50" s="9"/>
    </row>
    <row r="51" spans="2:40" ht="29.25" customHeight="1" x14ac:dyDescent="0.25">
      <c r="B51" s="9"/>
      <c r="C51" s="9"/>
      <c r="D51" s="9"/>
      <c r="E51" s="10"/>
      <c r="F51" s="10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9"/>
      <c r="AJ51" s="19"/>
      <c r="AK51" s="9"/>
      <c r="AL51" s="9"/>
      <c r="AM51" s="9"/>
      <c r="AN51" s="9"/>
    </row>
    <row r="52" spans="2:40" ht="29.25" customHeight="1" x14ac:dyDescent="0.25">
      <c r="B52" s="9"/>
      <c r="C52" s="9"/>
      <c r="D52" s="9"/>
      <c r="E52" s="10"/>
      <c r="F52" s="10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9"/>
      <c r="AJ52" s="19"/>
      <c r="AK52" s="9"/>
      <c r="AL52" s="9"/>
      <c r="AM52" s="9"/>
      <c r="AN52" s="9"/>
    </row>
    <row r="53" spans="2:40" ht="29.25" customHeight="1" x14ac:dyDescent="0.25">
      <c r="B53" s="9"/>
      <c r="C53" s="9"/>
      <c r="D53" s="9"/>
      <c r="E53" s="10"/>
      <c r="F53" s="10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19"/>
      <c r="AJ53" s="19"/>
      <c r="AK53" s="9"/>
      <c r="AL53" s="9"/>
      <c r="AM53" s="9"/>
      <c r="AN53" s="9"/>
    </row>
    <row r="54" spans="2:40" ht="29.25" customHeight="1" x14ac:dyDescent="0.25">
      <c r="B54" s="9"/>
      <c r="C54" s="9"/>
      <c r="D54" s="9"/>
      <c r="E54" s="10"/>
      <c r="F54" s="10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9"/>
      <c r="AJ54" s="19"/>
      <c r="AK54" s="9"/>
      <c r="AL54" s="9"/>
      <c r="AM54" s="9"/>
      <c r="AN54" s="9"/>
    </row>
    <row r="55" spans="2:40" ht="29.25" customHeight="1" x14ac:dyDescent="0.25">
      <c r="B55" s="9"/>
      <c r="C55" s="9"/>
      <c r="D55" s="9"/>
      <c r="E55" s="10"/>
      <c r="F55" s="10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19"/>
      <c r="AJ55" s="19"/>
      <c r="AK55" s="9"/>
      <c r="AL55" s="9"/>
      <c r="AM55" s="9"/>
      <c r="AN55" s="9"/>
    </row>
    <row r="56" spans="2:40" ht="29.25" customHeight="1" x14ac:dyDescent="0.25">
      <c r="B56" s="9"/>
      <c r="C56" s="9"/>
      <c r="D56" s="9"/>
      <c r="E56" s="10"/>
      <c r="F56" s="10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9"/>
      <c r="AJ56" s="19"/>
      <c r="AK56" s="9"/>
      <c r="AL56" s="9"/>
      <c r="AM56" s="9"/>
      <c r="AN56" s="9"/>
    </row>
    <row r="57" spans="2:40" ht="29.25" customHeight="1" x14ac:dyDescent="0.25">
      <c r="B57" s="9"/>
      <c r="C57" s="9"/>
      <c r="D57" s="9"/>
      <c r="E57" s="10"/>
      <c r="F57" s="10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19"/>
      <c r="AJ57" s="19"/>
      <c r="AK57" s="9"/>
      <c r="AL57" s="9"/>
      <c r="AM57" s="9"/>
      <c r="AN57" s="9"/>
    </row>
    <row r="58" spans="2:40" ht="29.25" customHeight="1" x14ac:dyDescent="0.25">
      <c r="B58" s="9"/>
      <c r="C58" s="9"/>
      <c r="D58" s="9"/>
      <c r="E58" s="10"/>
      <c r="F58" s="10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9"/>
      <c r="AJ58" s="19"/>
      <c r="AK58" s="9"/>
      <c r="AL58" s="9"/>
      <c r="AM58" s="9"/>
      <c r="AN58" s="9"/>
    </row>
    <row r="59" spans="2:40" ht="29.25" customHeight="1" x14ac:dyDescent="0.25">
      <c r="B59" s="9"/>
      <c r="C59" s="9"/>
      <c r="D59" s="9"/>
      <c r="E59" s="10"/>
      <c r="F59" s="10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19"/>
      <c r="AJ59" s="19"/>
      <c r="AK59" s="9"/>
      <c r="AL59" s="9"/>
      <c r="AM59" s="9"/>
      <c r="AN59" s="9"/>
    </row>
    <row r="60" spans="2:40" ht="29.25" customHeight="1" x14ac:dyDescent="0.25">
      <c r="B60" s="9"/>
      <c r="C60" s="9"/>
      <c r="D60" s="9"/>
      <c r="E60" s="10"/>
      <c r="F60" s="10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9"/>
      <c r="AJ60" s="19"/>
      <c r="AK60" s="9"/>
      <c r="AL60" s="9"/>
      <c r="AM60" s="9"/>
      <c r="AN60" s="9"/>
    </row>
    <row r="61" spans="2:40" ht="29.25" customHeight="1" x14ac:dyDescent="0.25">
      <c r="B61" s="9"/>
      <c r="C61" s="9"/>
      <c r="D61" s="9"/>
      <c r="E61" s="10"/>
      <c r="F61" s="10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19"/>
      <c r="AJ61" s="19"/>
      <c r="AK61" s="9"/>
      <c r="AL61" s="9"/>
      <c r="AM61" s="9"/>
      <c r="AN61" s="9"/>
    </row>
    <row r="62" spans="2:40" ht="29.25" customHeight="1" x14ac:dyDescent="0.25">
      <c r="B62" s="9"/>
      <c r="C62" s="9"/>
      <c r="D62" s="9"/>
      <c r="E62" s="10"/>
      <c r="F62" s="10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9"/>
      <c r="AJ62" s="19"/>
      <c r="AK62" s="9"/>
      <c r="AL62" s="9"/>
      <c r="AM62" s="9"/>
      <c r="AN62" s="9"/>
    </row>
    <row r="63" spans="2:40" ht="29.25" customHeight="1" x14ac:dyDescent="0.25">
      <c r="B63" s="9"/>
      <c r="C63" s="9"/>
      <c r="D63" s="9"/>
      <c r="E63" s="10"/>
      <c r="F63" s="10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19"/>
      <c r="AJ63" s="19"/>
      <c r="AK63" s="9"/>
      <c r="AL63" s="9"/>
      <c r="AM63" s="9"/>
      <c r="AN63" s="9"/>
    </row>
    <row r="64" spans="2:40" ht="29.25" customHeight="1" x14ac:dyDescent="0.25">
      <c r="B64" s="9"/>
      <c r="C64" s="9"/>
      <c r="D64" s="9"/>
      <c r="E64" s="10"/>
      <c r="F64" s="10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9"/>
      <c r="AJ64" s="19"/>
      <c r="AK64" s="9"/>
      <c r="AL64" s="9"/>
      <c r="AM64" s="9"/>
      <c r="AN64" s="9"/>
    </row>
    <row r="65" spans="2:40" ht="29.25" customHeight="1" x14ac:dyDescent="0.25">
      <c r="B65" s="9"/>
      <c r="C65" s="9"/>
      <c r="D65" s="9"/>
      <c r="E65" s="10"/>
      <c r="F65" s="10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19"/>
      <c r="AJ65" s="19"/>
      <c r="AK65" s="9"/>
      <c r="AL65" s="9"/>
      <c r="AM65" s="9"/>
      <c r="AN65" s="9"/>
    </row>
    <row r="66" spans="2:40" ht="29.25" customHeight="1" x14ac:dyDescent="0.25">
      <c r="B66" s="9"/>
      <c r="C66" s="9"/>
      <c r="D66" s="9"/>
      <c r="E66" s="10"/>
      <c r="F66" s="10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9"/>
      <c r="AJ66" s="19"/>
      <c r="AK66" s="9"/>
      <c r="AL66" s="9"/>
      <c r="AM66" s="9"/>
      <c r="AN66" s="9"/>
    </row>
    <row r="67" spans="2:40" ht="29.25" customHeight="1" x14ac:dyDescent="0.25">
      <c r="B67" s="9"/>
      <c r="C67" s="9"/>
      <c r="D67" s="9"/>
      <c r="E67" s="10"/>
      <c r="F67" s="10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19"/>
      <c r="AJ67" s="19"/>
      <c r="AK67" s="9"/>
      <c r="AL67" s="9"/>
      <c r="AM67" s="9"/>
      <c r="AN67" s="9"/>
    </row>
    <row r="68" spans="2:40" ht="29.25" customHeight="1" x14ac:dyDescent="0.25">
      <c r="B68" s="9"/>
      <c r="C68" s="9"/>
      <c r="D68" s="9"/>
      <c r="E68" s="10"/>
      <c r="F68" s="10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9"/>
      <c r="AJ68" s="19"/>
      <c r="AK68" s="9"/>
      <c r="AL68" s="9"/>
      <c r="AM68" s="9"/>
      <c r="AN68" s="9"/>
    </row>
    <row r="69" spans="2:40" ht="29.25" customHeight="1" x14ac:dyDescent="0.25">
      <c r="B69" s="9"/>
      <c r="C69" s="9"/>
      <c r="D69" s="9"/>
      <c r="E69" s="10"/>
      <c r="F69" s="10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19"/>
      <c r="AJ69" s="19"/>
      <c r="AK69" s="9"/>
      <c r="AL69" s="9"/>
      <c r="AM69" s="9"/>
      <c r="AN69" s="9"/>
    </row>
    <row r="70" spans="2:40" ht="29.25" customHeight="1" x14ac:dyDescent="0.25">
      <c r="B70" s="9"/>
      <c r="C70" s="9"/>
      <c r="D70" s="9"/>
      <c r="E70" s="10"/>
      <c r="F70" s="10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9"/>
      <c r="AJ70" s="19"/>
      <c r="AK70" s="9"/>
      <c r="AL70" s="9"/>
      <c r="AM70" s="9"/>
      <c r="AN70" s="9"/>
    </row>
    <row r="71" spans="2:40" ht="29.25" customHeight="1" x14ac:dyDescent="0.25">
      <c r="B71" s="9"/>
      <c r="C71" s="9"/>
      <c r="D71" s="9"/>
      <c r="E71" s="10"/>
      <c r="F71" s="10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19"/>
      <c r="AJ71" s="19"/>
      <c r="AK71" s="9"/>
      <c r="AL71" s="9"/>
      <c r="AM71" s="9"/>
      <c r="AN71" s="9"/>
    </row>
    <row r="72" spans="2:40" ht="29.25" customHeight="1" x14ac:dyDescent="0.25">
      <c r="B72" s="9"/>
      <c r="C72" s="9"/>
      <c r="D72" s="9"/>
      <c r="E72" s="10"/>
      <c r="F72" s="10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9"/>
      <c r="AJ72" s="19"/>
      <c r="AK72" s="9"/>
      <c r="AL72" s="9"/>
      <c r="AM72" s="9"/>
      <c r="AN72" s="9"/>
    </row>
    <row r="73" spans="2:40" ht="29.25" customHeight="1" x14ac:dyDescent="0.25">
      <c r="B73" s="9"/>
      <c r="C73" s="9"/>
      <c r="D73" s="9"/>
      <c r="E73" s="10"/>
      <c r="F73" s="10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19"/>
      <c r="AJ73" s="19"/>
      <c r="AK73" s="9"/>
      <c r="AL73" s="9"/>
      <c r="AM73" s="9"/>
      <c r="AN73" s="9"/>
    </row>
    <row r="74" spans="2:40" ht="29.25" customHeight="1" x14ac:dyDescent="0.25">
      <c r="B74" s="9"/>
      <c r="C74" s="9"/>
      <c r="D74" s="9"/>
      <c r="E74" s="10"/>
      <c r="F74" s="10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9"/>
      <c r="AJ74" s="19"/>
      <c r="AK74" s="9"/>
      <c r="AL74" s="9"/>
      <c r="AM74" s="9"/>
      <c r="AN74" s="9"/>
    </row>
    <row r="75" spans="2:40" ht="29.25" customHeight="1" x14ac:dyDescent="0.25">
      <c r="B75" s="9"/>
      <c r="C75" s="9"/>
      <c r="D75" s="9"/>
      <c r="E75" s="10"/>
      <c r="F75" s="10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19"/>
      <c r="AJ75" s="19"/>
      <c r="AK75" s="9"/>
      <c r="AL75" s="9"/>
      <c r="AM75" s="9"/>
      <c r="AN75" s="9"/>
    </row>
    <row r="76" spans="2:40" ht="29.25" customHeight="1" x14ac:dyDescent="0.25">
      <c r="B76" s="9"/>
      <c r="C76" s="9"/>
      <c r="D76" s="9"/>
      <c r="E76" s="10"/>
      <c r="F76" s="10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9"/>
      <c r="AJ76" s="19"/>
      <c r="AK76" s="9"/>
      <c r="AL76" s="9"/>
      <c r="AM76" s="9"/>
      <c r="AN76" s="9"/>
    </row>
    <row r="77" spans="2:40" ht="29.25" customHeight="1" x14ac:dyDescent="0.25">
      <c r="B77" s="9"/>
      <c r="C77" s="9"/>
      <c r="D77" s="9"/>
      <c r="E77" s="10"/>
      <c r="F77" s="10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19"/>
      <c r="AJ77" s="19"/>
      <c r="AK77" s="9"/>
      <c r="AL77" s="9"/>
      <c r="AM77" s="9"/>
      <c r="AN77" s="9"/>
    </row>
    <row r="78" spans="2:40" ht="29.25" customHeight="1" x14ac:dyDescent="0.25">
      <c r="B78" s="9"/>
      <c r="C78" s="9"/>
      <c r="D78" s="9"/>
      <c r="E78" s="10"/>
      <c r="F78" s="10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9"/>
      <c r="AJ78" s="19"/>
      <c r="AK78" s="9"/>
      <c r="AL78" s="9"/>
      <c r="AM78" s="9"/>
      <c r="AN78" s="9"/>
    </row>
    <row r="79" spans="2:40" ht="29.25" customHeight="1" x14ac:dyDescent="0.25">
      <c r="B79" s="9"/>
      <c r="C79" s="9"/>
      <c r="D79" s="9"/>
      <c r="E79" s="10"/>
      <c r="F79" s="10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19"/>
      <c r="AJ79" s="19"/>
      <c r="AK79" s="9"/>
      <c r="AL79" s="9"/>
      <c r="AM79" s="9"/>
      <c r="AN79" s="9"/>
    </row>
    <row r="80" spans="2:40" ht="29.25" customHeight="1" x14ac:dyDescent="0.25">
      <c r="B80" s="9"/>
      <c r="C80" s="9"/>
      <c r="D80" s="9"/>
      <c r="E80" s="10"/>
      <c r="F80" s="10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9"/>
      <c r="AJ80" s="19"/>
      <c r="AK80" s="9"/>
      <c r="AL80" s="9"/>
      <c r="AM80" s="9"/>
      <c r="AN80" s="9"/>
    </row>
    <row r="81" spans="2:40" ht="29.25" customHeight="1" x14ac:dyDescent="0.25">
      <c r="B81" s="9"/>
      <c r="C81" s="9"/>
      <c r="D81" s="9"/>
      <c r="E81" s="10"/>
      <c r="F81" s="10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19"/>
      <c r="AJ81" s="19"/>
      <c r="AK81" s="9"/>
      <c r="AL81" s="9"/>
      <c r="AM81" s="9"/>
      <c r="AN81" s="9"/>
    </row>
    <row r="82" spans="2:40" ht="29.25" customHeight="1" x14ac:dyDescent="0.25">
      <c r="B82" s="9"/>
      <c r="C82" s="9"/>
      <c r="D82" s="9"/>
      <c r="E82" s="10"/>
      <c r="F82" s="10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9"/>
      <c r="AJ82" s="19"/>
      <c r="AK82" s="9"/>
      <c r="AL82" s="9"/>
      <c r="AM82" s="9"/>
      <c r="AN82" s="9"/>
    </row>
    <row r="83" spans="2:40" ht="29.25" customHeight="1" x14ac:dyDescent="0.25">
      <c r="B83" s="9"/>
      <c r="C83" s="9"/>
      <c r="D83" s="9"/>
      <c r="E83" s="10"/>
      <c r="F83" s="10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19"/>
      <c r="AJ83" s="19"/>
      <c r="AK83" s="9"/>
      <c r="AL83" s="9"/>
      <c r="AM83" s="9"/>
      <c r="AN83" s="9"/>
    </row>
    <row r="84" spans="2:40" ht="29.25" customHeight="1" x14ac:dyDescent="0.25">
      <c r="B84" s="9"/>
      <c r="C84" s="9"/>
      <c r="D84" s="9"/>
      <c r="E84" s="10"/>
      <c r="F84" s="10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9"/>
      <c r="AJ84" s="19"/>
      <c r="AK84" s="9"/>
      <c r="AL84" s="9"/>
      <c r="AM84" s="9"/>
      <c r="AN84" s="9"/>
    </row>
    <row r="85" spans="2:40" ht="29.25" customHeight="1" x14ac:dyDescent="0.25">
      <c r="B85" s="9"/>
      <c r="C85" s="9"/>
      <c r="D85" s="9"/>
      <c r="E85" s="10"/>
      <c r="F85" s="10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19"/>
      <c r="AJ85" s="19"/>
      <c r="AK85" s="9"/>
      <c r="AL85" s="9"/>
      <c r="AM85" s="9"/>
      <c r="AN85" s="9"/>
    </row>
    <row r="86" spans="2:40" ht="29.25" customHeight="1" x14ac:dyDescent="0.25">
      <c r="B86" s="9"/>
      <c r="C86" s="9"/>
      <c r="D86" s="9"/>
      <c r="E86" s="10"/>
      <c r="F86" s="10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9"/>
      <c r="AJ86" s="19"/>
      <c r="AK86" s="9"/>
      <c r="AL86" s="9"/>
      <c r="AM86" s="9"/>
      <c r="AN86" s="9"/>
    </row>
    <row r="87" spans="2:40" ht="29.25" customHeight="1" x14ac:dyDescent="0.25">
      <c r="B87" s="9"/>
      <c r="C87" s="9"/>
      <c r="D87" s="9"/>
      <c r="E87" s="10"/>
      <c r="F87" s="10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19"/>
      <c r="AJ87" s="19"/>
      <c r="AK87" s="9"/>
      <c r="AL87" s="9"/>
      <c r="AM87" s="9"/>
      <c r="AN87" s="9"/>
    </row>
    <row r="88" spans="2:40" ht="29.25" customHeight="1" x14ac:dyDescent="0.25">
      <c r="B88" s="9"/>
      <c r="C88" s="9"/>
      <c r="D88" s="9"/>
      <c r="E88" s="10"/>
      <c r="F88" s="10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9"/>
      <c r="AJ88" s="19"/>
      <c r="AK88" s="9"/>
      <c r="AL88" s="9"/>
      <c r="AM88" s="9"/>
      <c r="AN88" s="9"/>
    </row>
    <row r="89" spans="2:40" ht="29.25" customHeight="1" x14ac:dyDescent="0.25">
      <c r="B89" s="9"/>
      <c r="C89" s="9"/>
      <c r="D89" s="9"/>
      <c r="E89" s="10"/>
      <c r="F89" s="10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19"/>
      <c r="AJ89" s="19"/>
      <c r="AK89" s="9"/>
      <c r="AL89" s="9"/>
      <c r="AM89" s="9"/>
      <c r="AN89" s="9"/>
    </row>
    <row r="90" spans="2:40" ht="29.25" customHeight="1" x14ac:dyDescent="0.25">
      <c r="B90" s="9"/>
      <c r="C90" s="9"/>
      <c r="D90" s="9"/>
      <c r="E90" s="10"/>
      <c r="F90" s="10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9"/>
      <c r="AJ90" s="19"/>
      <c r="AK90" s="9"/>
      <c r="AL90" s="9"/>
      <c r="AM90" s="9"/>
      <c r="AN90" s="9"/>
    </row>
    <row r="91" spans="2:40" ht="29.25" customHeight="1" x14ac:dyDescent="0.25">
      <c r="B91" s="9"/>
      <c r="C91" s="9"/>
      <c r="D91" s="9"/>
      <c r="E91" s="10"/>
      <c r="F91" s="10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19"/>
      <c r="AJ91" s="19"/>
      <c r="AK91" s="9"/>
      <c r="AL91" s="9"/>
      <c r="AM91" s="9"/>
      <c r="AN91" s="9"/>
    </row>
    <row r="92" spans="2:40" ht="29.25" customHeight="1" x14ac:dyDescent="0.25">
      <c r="B92" s="9"/>
      <c r="C92" s="9"/>
      <c r="D92" s="9"/>
      <c r="E92" s="10"/>
      <c r="F92" s="10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9"/>
      <c r="AJ92" s="19"/>
      <c r="AK92" s="9"/>
      <c r="AL92" s="9"/>
      <c r="AM92" s="9"/>
      <c r="AN92" s="9"/>
    </row>
    <row r="93" spans="2:40" ht="29.25" customHeight="1" x14ac:dyDescent="0.25">
      <c r="B93" s="9"/>
      <c r="C93" s="9"/>
      <c r="D93" s="9"/>
      <c r="E93" s="10"/>
      <c r="F93" s="10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19"/>
      <c r="AJ93" s="19"/>
      <c r="AK93" s="9"/>
      <c r="AL93" s="9"/>
      <c r="AM93" s="9"/>
      <c r="AN93" s="9"/>
    </row>
    <row r="94" spans="2:40" ht="29.25" customHeight="1" x14ac:dyDescent="0.25">
      <c r="B94" s="9"/>
      <c r="C94" s="9"/>
      <c r="D94" s="9"/>
      <c r="E94" s="10"/>
      <c r="F94" s="10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9"/>
      <c r="AJ94" s="19"/>
      <c r="AK94" s="9"/>
      <c r="AL94" s="9"/>
      <c r="AM94" s="9"/>
      <c r="AN94" s="9"/>
    </row>
    <row r="95" spans="2:40" ht="29.25" customHeight="1" x14ac:dyDescent="0.25">
      <c r="B95" s="9"/>
      <c r="C95" s="9"/>
      <c r="D95" s="9"/>
      <c r="E95" s="10"/>
      <c r="F95" s="10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19"/>
      <c r="AJ95" s="19"/>
      <c r="AK95" s="9"/>
      <c r="AL95" s="9"/>
      <c r="AM95" s="9"/>
      <c r="AN95" s="9"/>
    </row>
    <row r="96" spans="2:40" ht="29.25" customHeight="1" x14ac:dyDescent="0.25">
      <c r="B96" s="9"/>
      <c r="C96" s="9"/>
      <c r="D96" s="9"/>
      <c r="E96" s="10"/>
      <c r="F96" s="10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9"/>
      <c r="AJ96" s="19"/>
      <c r="AK96" s="9"/>
      <c r="AL96" s="9"/>
      <c r="AM96" s="9"/>
      <c r="AN96" s="9"/>
    </row>
    <row r="97" spans="2:40" ht="29.25" customHeight="1" x14ac:dyDescent="0.25">
      <c r="B97" s="9"/>
      <c r="C97" s="9"/>
      <c r="D97" s="9"/>
      <c r="E97" s="10"/>
      <c r="F97" s="10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9"/>
      <c r="AJ97" s="19"/>
      <c r="AK97" s="9"/>
      <c r="AL97" s="9"/>
      <c r="AM97" s="9"/>
      <c r="AN97" s="9"/>
    </row>
    <row r="98" spans="2:40" ht="29.25" customHeight="1" x14ac:dyDescent="0.25">
      <c r="B98" s="9"/>
      <c r="C98" s="9"/>
      <c r="D98" s="9"/>
      <c r="E98" s="10"/>
      <c r="F98" s="10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9"/>
      <c r="AJ98" s="19"/>
      <c r="AK98" s="9"/>
      <c r="AL98" s="9"/>
      <c r="AM98" s="9"/>
      <c r="AN98" s="9"/>
    </row>
    <row r="99" spans="2:40" ht="29.25" customHeight="1" x14ac:dyDescent="0.25">
      <c r="B99" s="9"/>
      <c r="C99" s="9"/>
      <c r="D99" s="9"/>
      <c r="E99" s="10"/>
      <c r="F99" s="10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19"/>
      <c r="AJ99" s="19"/>
      <c r="AK99" s="9"/>
      <c r="AL99" s="9"/>
      <c r="AM99" s="9"/>
      <c r="AN99" s="9"/>
    </row>
    <row r="100" spans="2:40" ht="29.25" customHeight="1" x14ac:dyDescent="0.25">
      <c r="B100" s="9"/>
      <c r="C100" s="9"/>
      <c r="D100" s="9"/>
      <c r="E100" s="10"/>
      <c r="F100" s="10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9"/>
      <c r="AJ100" s="19"/>
      <c r="AK100" s="9"/>
      <c r="AL100" s="9"/>
      <c r="AM100" s="9"/>
      <c r="AN100" s="9"/>
    </row>
    <row r="101" spans="2:40" ht="29.25" customHeight="1" x14ac:dyDescent="0.25">
      <c r="B101" s="9"/>
      <c r="C101" s="9"/>
      <c r="D101" s="9"/>
      <c r="E101" s="10"/>
      <c r="F101" s="10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19"/>
      <c r="AJ101" s="19"/>
      <c r="AK101" s="9"/>
      <c r="AL101" s="9"/>
      <c r="AM101" s="9"/>
      <c r="AN101" s="9"/>
    </row>
    <row r="102" spans="2:40" ht="29.25" customHeight="1" x14ac:dyDescent="0.25">
      <c r="B102" s="9"/>
      <c r="C102" s="9"/>
      <c r="D102" s="9"/>
      <c r="E102" s="10"/>
      <c r="F102" s="10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19"/>
      <c r="AJ102" s="19"/>
      <c r="AK102" s="9"/>
      <c r="AL102" s="9"/>
      <c r="AM102" s="9"/>
      <c r="AN102" s="9"/>
    </row>
    <row r="103" spans="2:40" ht="29.25" customHeight="1" x14ac:dyDescent="0.25">
      <c r="B103" s="9"/>
      <c r="C103" s="9"/>
      <c r="D103" s="9"/>
      <c r="E103" s="10"/>
      <c r="F103" s="10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9"/>
      <c r="AJ103" s="19"/>
      <c r="AK103" s="9"/>
      <c r="AL103" s="9"/>
      <c r="AM103" s="9"/>
      <c r="AN103" s="9"/>
    </row>
    <row r="104" spans="2:40" ht="29.25" customHeight="1" x14ac:dyDescent="0.25">
      <c r="B104" s="9"/>
      <c r="C104" s="9"/>
      <c r="D104" s="9"/>
      <c r="E104" s="10"/>
      <c r="F104" s="10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9"/>
      <c r="AJ104" s="19"/>
      <c r="AK104" s="9"/>
      <c r="AL104" s="9"/>
      <c r="AM104" s="9"/>
      <c r="AN104" s="9"/>
    </row>
    <row r="105" spans="2:40" ht="29.25" customHeight="1" x14ac:dyDescent="0.25">
      <c r="B105" s="9"/>
      <c r="C105" s="9"/>
      <c r="D105" s="9"/>
      <c r="E105" s="10"/>
      <c r="F105" s="10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9"/>
      <c r="AJ105" s="19"/>
      <c r="AK105" s="9"/>
      <c r="AL105" s="9"/>
      <c r="AM105" s="9"/>
      <c r="AN105" s="9"/>
    </row>
    <row r="106" spans="2:40" ht="29.25" customHeight="1" x14ac:dyDescent="0.25">
      <c r="B106" s="9"/>
      <c r="C106" s="9"/>
      <c r="D106" s="9"/>
      <c r="E106" s="10"/>
      <c r="F106" s="10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19"/>
      <c r="AJ106" s="19"/>
      <c r="AK106" s="9"/>
      <c r="AL106" s="9"/>
      <c r="AM106" s="9"/>
      <c r="AN106" s="9"/>
    </row>
    <row r="107" spans="2:40" ht="29.25" customHeight="1" x14ac:dyDescent="0.25">
      <c r="B107" s="9"/>
      <c r="C107" s="9"/>
      <c r="D107" s="9"/>
      <c r="E107" s="10"/>
      <c r="F107" s="10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19"/>
      <c r="AJ107" s="19"/>
      <c r="AK107" s="9"/>
      <c r="AL107" s="9"/>
      <c r="AM107" s="9"/>
      <c r="AN107" s="9"/>
    </row>
    <row r="108" spans="2:40" ht="29.25" customHeight="1" x14ac:dyDescent="0.25">
      <c r="B108" s="9"/>
      <c r="C108" s="9"/>
      <c r="D108" s="9"/>
      <c r="E108" s="10"/>
      <c r="F108" s="10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19"/>
      <c r="AJ108" s="19"/>
      <c r="AK108" s="9"/>
      <c r="AL108" s="9"/>
      <c r="AM108" s="9"/>
      <c r="AN108" s="9"/>
    </row>
    <row r="109" spans="2:40" ht="29.25" customHeight="1" x14ac:dyDescent="0.25">
      <c r="B109" s="9"/>
      <c r="C109" s="9"/>
      <c r="D109" s="9"/>
      <c r="E109" s="10"/>
      <c r="F109" s="10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19"/>
      <c r="AJ109" s="19"/>
      <c r="AK109" s="9"/>
      <c r="AL109" s="9"/>
      <c r="AM109" s="9"/>
      <c r="AN109" s="9"/>
    </row>
    <row r="110" spans="2:40" ht="29.25" customHeight="1" x14ac:dyDescent="0.25">
      <c r="B110" s="9"/>
      <c r="C110" s="9"/>
      <c r="D110" s="9"/>
      <c r="E110" s="10"/>
      <c r="F110" s="10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19"/>
      <c r="AJ110" s="19"/>
      <c r="AK110" s="9"/>
      <c r="AL110" s="9"/>
      <c r="AM110" s="9"/>
      <c r="AN110" s="9"/>
    </row>
    <row r="111" spans="2:40" ht="29.25" customHeight="1" x14ac:dyDescent="0.25">
      <c r="B111" s="9"/>
      <c r="C111" s="9"/>
      <c r="D111" s="9"/>
      <c r="E111" s="10"/>
      <c r="F111" s="10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19"/>
      <c r="AJ111" s="19"/>
      <c r="AK111" s="9"/>
      <c r="AL111" s="9"/>
      <c r="AM111" s="9"/>
      <c r="AN111" s="9"/>
    </row>
    <row r="112" spans="2:40" ht="29.25" customHeight="1" x14ac:dyDescent="0.25">
      <c r="B112" s="9"/>
      <c r="C112" s="9"/>
      <c r="D112" s="9"/>
      <c r="E112" s="10"/>
      <c r="F112" s="10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19"/>
      <c r="AJ112" s="19"/>
      <c r="AK112" s="9"/>
      <c r="AL112" s="9"/>
      <c r="AM112" s="9"/>
      <c r="AN112" s="9"/>
    </row>
    <row r="113" spans="2:40" ht="29.25" customHeight="1" x14ac:dyDescent="0.25">
      <c r="B113" s="9"/>
      <c r="C113" s="9"/>
      <c r="D113" s="9"/>
      <c r="E113" s="10"/>
      <c r="F113" s="10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19"/>
      <c r="AJ113" s="19"/>
      <c r="AK113" s="9"/>
      <c r="AL113" s="9"/>
      <c r="AM113" s="9"/>
      <c r="AN113" s="9"/>
    </row>
    <row r="114" spans="2:40" ht="29.25" customHeight="1" x14ac:dyDescent="0.25">
      <c r="B114" s="9"/>
      <c r="C114" s="9"/>
      <c r="D114" s="9"/>
      <c r="E114" s="10"/>
      <c r="F114" s="10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19"/>
      <c r="AJ114" s="19"/>
      <c r="AK114" s="9"/>
      <c r="AL114" s="9"/>
      <c r="AM114" s="9"/>
      <c r="AN114" s="9"/>
    </row>
    <row r="115" spans="2:40" ht="29.25" customHeight="1" x14ac:dyDescent="0.25">
      <c r="B115" s="9"/>
      <c r="C115" s="9"/>
      <c r="D115" s="9"/>
      <c r="E115" s="10"/>
      <c r="F115" s="10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9"/>
      <c r="AJ115" s="19"/>
      <c r="AK115" s="9"/>
      <c r="AL115" s="9"/>
      <c r="AM115" s="9"/>
      <c r="AN115" s="9"/>
    </row>
    <row r="116" spans="2:40" ht="29.25" customHeight="1" x14ac:dyDescent="0.25">
      <c r="B116" s="9"/>
      <c r="C116" s="9"/>
      <c r="D116" s="9"/>
      <c r="E116" s="10"/>
      <c r="F116" s="10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9"/>
      <c r="AJ116" s="19"/>
      <c r="AK116" s="9"/>
      <c r="AL116" s="9"/>
      <c r="AM116" s="9"/>
      <c r="AN116" s="9"/>
    </row>
    <row r="117" spans="2:40" ht="29.25" customHeight="1" x14ac:dyDescent="0.25">
      <c r="B117" s="9"/>
      <c r="C117" s="9"/>
      <c r="D117" s="9"/>
      <c r="E117" s="10"/>
      <c r="F117" s="10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9"/>
      <c r="AJ117" s="19"/>
      <c r="AK117" s="9"/>
      <c r="AL117" s="9"/>
      <c r="AM117" s="9"/>
      <c r="AN117" s="9"/>
    </row>
    <row r="118" spans="2:40" ht="29.25" customHeight="1" x14ac:dyDescent="0.25">
      <c r="B118" s="9"/>
      <c r="C118" s="9"/>
      <c r="D118" s="9"/>
      <c r="E118" s="10"/>
      <c r="F118" s="10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9"/>
      <c r="AJ118" s="19"/>
      <c r="AK118" s="9"/>
      <c r="AL118" s="9"/>
      <c r="AM118" s="9"/>
      <c r="AN118" s="9"/>
    </row>
    <row r="119" spans="2:40" ht="29.25" customHeight="1" x14ac:dyDescent="0.25">
      <c r="B119" s="9"/>
      <c r="C119" s="9"/>
      <c r="D119" s="9"/>
      <c r="E119" s="10"/>
      <c r="F119" s="10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9"/>
      <c r="AJ119" s="19"/>
      <c r="AK119" s="9"/>
      <c r="AL119" s="9"/>
      <c r="AM119" s="9"/>
      <c r="AN119" s="9"/>
    </row>
    <row r="120" spans="2:40" ht="29.25" customHeight="1" x14ac:dyDescent="0.25">
      <c r="B120" s="9"/>
      <c r="C120" s="9"/>
      <c r="D120" s="9"/>
      <c r="E120" s="10"/>
      <c r="F120" s="10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9"/>
      <c r="AJ120" s="19"/>
      <c r="AK120" s="9"/>
      <c r="AL120" s="9"/>
      <c r="AM120" s="9"/>
      <c r="AN120" s="9"/>
    </row>
    <row r="121" spans="2:40" ht="29.25" customHeight="1" x14ac:dyDescent="0.25">
      <c r="B121" s="9"/>
      <c r="C121" s="9"/>
      <c r="D121" s="9"/>
      <c r="E121" s="10"/>
      <c r="F121" s="10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9"/>
      <c r="AJ121" s="19"/>
      <c r="AK121" s="9"/>
      <c r="AL121" s="9"/>
      <c r="AM121" s="9"/>
      <c r="AN121" s="9"/>
    </row>
    <row r="122" spans="2:40" ht="29.25" customHeight="1" x14ac:dyDescent="0.25">
      <c r="B122" s="9"/>
      <c r="C122" s="9"/>
      <c r="D122" s="9"/>
      <c r="E122" s="10"/>
      <c r="F122" s="10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9"/>
      <c r="AJ122" s="19"/>
      <c r="AK122" s="9"/>
      <c r="AL122" s="9"/>
      <c r="AM122" s="9"/>
      <c r="AN122" s="9"/>
    </row>
    <row r="123" spans="2:40" ht="29.25" customHeight="1" x14ac:dyDescent="0.25">
      <c r="B123" s="9"/>
      <c r="C123" s="9"/>
      <c r="D123" s="9"/>
      <c r="E123" s="10"/>
      <c r="F123" s="10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9"/>
      <c r="AJ123" s="19"/>
      <c r="AK123" s="9"/>
      <c r="AL123" s="9"/>
      <c r="AM123" s="9"/>
      <c r="AN123" s="9"/>
    </row>
    <row r="124" spans="2:40" ht="29.25" customHeight="1" x14ac:dyDescent="0.25">
      <c r="B124" s="9"/>
      <c r="C124" s="9"/>
      <c r="D124" s="9"/>
      <c r="E124" s="10"/>
      <c r="F124" s="10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9"/>
      <c r="AJ124" s="19"/>
      <c r="AK124" s="9"/>
      <c r="AL124" s="9"/>
      <c r="AM124" s="9"/>
      <c r="AN124" s="9"/>
    </row>
    <row r="125" spans="2:40" ht="29.25" customHeight="1" x14ac:dyDescent="0.25">
      <c r="B125" s="9"/>
      <c r="C125" s="9"/>
      <c r="D125" s="9"/>
      <c r="E125" s="10"/>
      <c r="F125" s="10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9"/>
      <c r="AJ125" s="19"/>
      <c r="AK125" s="9"/>
      <c r="AL125" s="9"/>
      <c r="AM125" s="9"/>
      <c r="AN125" s="9"/>
    </row>
    <row r="126" spans="2:40" ht="29.25" customHeight="1" x14ac:dyDescent="0.25">
      <c r="B126" s="9"/>
      <c r="C126" s="9"/>
      <c r="D126" s="9"/>
      <c r="E126" s="10"/>
      <c r="F126" s="10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19"/>
      <c r="AJ126" s="19"/>
      <c r="AK126" s="9"/>
      <c r="AL126" s="9"/>
      <c r="AM126" s="9"/>
      <c r="AN126" s="9"/>
    </row>
    <row r="127" spans="2:40" ht="29.25" customHeight="1" x14ac:dyDescent="0.25">
      <c r="B127" s="9"/>
      <c r="C127" s="9"/>
      <c r="D127" s="9"/>
      <c r="E127" s="10"/>
      <c r="F127" s="10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19"/>
      <c r="AJ127" s="19"/>
      <c r="AK127" s="9"/>
      <c r="AL127" s="9"/>
      <c r="AM127" s="9"/>
      <c r="AN127" s="9"/>
    </row>
    <row r="128" spans="2:40" ht="29.25" customHeight="1" x14ac:dyDescent="0.25">
      <c r="B128" s="9"/>
      <c r="C128" s="9"/>
      <c r="D128" s="9"/>
      <c r="E128" s="10"/>
      <c r="F128" s="10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19"/>
      <c r="AJ128" s="19"/>
      <c r="AK128" s="9"/>
      <c r="AL128" s="9"/>
      <c r="AM128" s="9"/>
      <c r="AN128" s="9"/>
    </row>
    <row r="129" spans="2:40" ht="29.25" customHeight="1" x14ac:dyDescent="0.25">
      <c r="B129" s="9"/>
      <c r="C129" s="9"/>
      <c r="D129" s="9"/>
      <c r="E129" s="10"/>
      <c r="F129" s="10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19"/>
      <c r="AJ129" s="19"/>
      <c r="AK129" s="9"/>
      <c r="AL129" s="9"/>
      <c r="AM129" s="9"/>
      <c r="AN129" s="9"/>
    </row>
    <row r="130" spans="2:40" ht="29.25" customHeight="1" x14ac:dyDescent="0.25">
      <c r="B130" s="9"/>
      <c r="C130" s="9"/>
      <c r="D130" s="9"/>
      <c r="E130" s="10"/>
      <c r="F130" s="10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19"/>
      <c r="AJ130" s="19"/>
      <c r="AK130" s="9"/>
      <c r="AL130" s="9"/>
      <c r="AM130" s="9"/>
      <c r="AN130" s="9"/>
    </row>
    <row r="131" spans="2:40" ht="29.25" customHeight="1" x14ac:dyDescent="0.25">
      <c r="B131" s="9"/>
      <c r="C131" s="9"/>
      <c r="D131" s="9"/>
      <c r="E131" s="10"/>
      <c r="F131" s="10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19"/>
      <c r="AJ131" s="19"/>
      <c r="AK131" s="9"/>
      <c r="AL131" s="9"/>
      <c r="AM131" s="9"/>
      <c r="AN131" s="9"/>
    </row>
    <row r="132" spans="2:40" ht="29.25" customHeight="1" x14ac:dyDescent="0.25">
      <c r="B132" s="9"/>
      <c r="C132" s="9"/>
      <c r="D132" s="9"/>
      <c r="E132" s="10"/>
      <c r="F132" s="10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19"/>
      <c r="AJ132" s="19"/>
      <c r="AK132" s="9"/>
      <c r="AL132" s="9"/>
      <c r="AM132" s="9"/>
      <c r="AN132" s="9"/>
    </row>
    <row r="133" spans="2:40" ht="29.25" customHeight="1" x14ac:dyDescent="0.25">
      <c r="B133" s="9"/>
      <c r="C133" s="9"/>
      <c r="D133" s="9"/>
      <c r="E133" s="10"/>
      <c r="F133" s="10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19"/>
      <c r="AJ133" s="19"/>
      <c r="AK133" s="9"/>
      <c r="AL133" s="9"/>
      <c r="AM133" s="9"/>
      <c r="AN133" s="9"/>
    </row>
    <row r="134" spans="2:40" ht="29.25" customHeight="1" x14ac:dyDescent="0.25">
      <c r="B134" s="9"/>
      <c r="C134" s="9"/>
      <c r="D134" s="9"/>
      <c r="E134" s="10"/>
      <c r="F134" s="10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19"/>
      <c r="AJ134" s="19"/>
      <c r="AK134" s="9"/>
      <c r="AL134" s="9"/>
      <c r="AM134" s="9"/>
      <c r="AN134" s="9"/>
    </row>
    <row r="135" spans="2:40" ht="29.25" customHeight="1" x14ac:dyDescent="0.25">
      <c r="B135" s="9"/>
      <c r="C135" s="9"/>
      <c r="D135" s="9"/>
      <c r="E135" s="10"/>
      <c r="F135" s="10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19"/>
      <c r="AJ135" s="19"/>
      <c r="AK135" s="9"/>
      <c r="AL135" s="9"/>
      <c r="AM135" s="9"/>
      <c r="AN135" s="9"/>
    </row>
    <row r="136" spans="2:40" ht="29.25" customHeight="1" x14ac:dyDescent="0.25">
      <c r="B136" s="9"/>
      <c r="C136" s="9"/>
      <c r="D136" s="9"/>
      <c r="E136" s="10"/>
      <c r="F136" s="10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19"/>
      <c r="AJ136" s="19"/>
      <c r="AK136" s="9"/>
      <c r="AL136" s="9"/>
      <c r="AM136" s="9"/>
      <c r="AN136" s="9"/>
    </row>
    <row r="137" spans="2:40" ht="29.25" customHeight="1" x14ac:dyDescent="0.25">
      <c r="B137" s="9"/>
      <c r="C137" s="9"/>
      <c r="D137" s="9"/>
      <c r="E137" s="10"/>
      <c r="F137" s="10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19"/>
      <c r="AJ137" s="19"/>
      <c r="AK137" s="9"/>
      <c r="AL137" s="9"/>
      <c r="AM137" s="9"/>
      <c r="AN137" s="9"/>
    </row>
    <row r="138" spans="2:40" ht="29.25" customHeight="1" x14ac:dyDescent="0.25">
      <c r="B138" s="9"/>
      <c r="C138" s="9"/>
      <c r="D138" s="9"/>
      <c r="E138" s="10"/>
      <c r="F138" s="10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19"/>
      <c r="AJ138" s="19"/>
      <c r="AK138" s="9"/>
      <c r="AL138" s="9"/>
      <c r="AM138" s="9"/>
      <c r="AN138" s="9"/>
    </row>
    <row r="139" spans="2:40" ht="29.25" customHeight="1" x14ac:dyDescent="0.25">
      <c r="B139" s="9"/>
      <c r="C139" s="9"/>
      <c r="D139" s="9"/>
      <c r="E139" s="10"/>
      <c r="F139" s="10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19"/>
      <c r="AJ139" s="19"/>
      <c r="AK139" s="9"/>
      <c r="AL139" s="9"/>
      <c r="AM139" s="9"/>
      <c r="AN139" s="9"/>
    </row>
    <row r="140" spans="2:40" ht="29.25" customHeight="1" x14ac:dyDescent="0.25">
      <c r="B140" s="9"/>
      <c r="C140" s="9"/>
      <c r="D140" s="9"/>
      <c r="E140" s="10"/>
      <c r="F140" s="10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19"/>
      <c r="AJ140" s="19"/>
      <c r="AK140" s="9"/>
      <c r="AL140" s="9"/>
      <c r="AM140" s="9"/>
      <c r="AN140" s="9"/>
    </row>
    <row r="141" spans="2:40" ht="29.25" customHeight="1" x14ac:dyDescent="0.25">
      <c r="B141" s="9"/>
      <c r="C141" s="9"/>
      <c r="D141" s="9"/>
      <c r="E141" s="10"/>
      <c r="F141" s="10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19"/>
      <c r="AJ141" s="19"/>
      <c r="AK141" s="9"/>
      <c r="AL141" s="9"/>
      <c r="AM141" s="9"/>
      <c r="AN141" s="9"/>
    </row>
    <row r="142" spans="2:40" ht="29.25" customHeight="1" x14ac:dyDescent="0.25">
      <c r="B142" s="9"/>
      <c r="C142" s="9"/>
      <c r="D142" s="9"/>
      <c r="E142" s="10"/>
      <c r="F142" s="10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19"/>
      <c r="AJ142" s="19"/>
      <c r="AK142" s="9"/>
      <c r="AL142" s="9"/>
      <c r="AM142" s="9"/>
      <c r="AN142" s="9"/>
    </row>
    <row r="143" spans="2:40" ht="29.25" customHeight="1" x14ac:dyDescent="0.25">
      <c r="B143" s="9"/>
      <c r="C143" s="9"/>
      <c r="D143" s="9"/>
      <c r="E143" s="10"/>
      <c r="F143" s="10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19"/>
      <c r="AJ143" s="19"/>
      <c r="AK143" s="9"/>
      <c r="AL143" s="9"/>
      <c r="AM143" s="9"/>
      <c r="AN143" s="9"/>
    </row>
    <row r="144" spans="2:40" ht="29.25" customHeight="1" x14ac:dyDescent="0.25">
      <c r="B144" s="9"/>
      <c r="C144" s="9"/>
      <c r="D144" s="9"/>
      <c r="E144" s="10"/>
      <c r="F144" s="10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19"/>
      <c r="AJ144" s="19"/>
      <c r="AK144" s="9"/>
      <c r="AL144" s="9"/>
      <c r="AM144" s="9"/>
      <c r="AN144" s="9"/>
    </row>
    <row r="145" spans="2:40" ht="29.25" customHeight="1" x14ac:dyDescent="0.25">
      <c r="B145" s="9"/>
      <c r="C145" s="9"/>
      <c r="D145" s="9"/>
      <c r="E145" s="10"/>
      <c r="F145" s="10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19"/>
      <c r="AJ145" s="19"/>
      <c r="AK145" s="9"/>
      <c r="AL145" s="9"/>
      <c r="AM145" s="9"/>
      <c r="AN145" s="9"/>
    </row>
    <row r="146" spans="2:40" ht="29.25" customHeight="1" x14ac:dyDescent="0.25">
      <c r="B146" s="9"/>
      <c r="C146" s="9"/>
      <c r="D146" s="9"/>
      <c r="E146" s="10"/>
      <c r="F146" s="10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19"/>
      <c r="AJ146" s="19"/>
      <c r="AK146" s="9"/>
      <c r="AL146" s="9"/>
      <c r="AM146" s="9"/>
      <c r="AN146" s="9"/>
    </row>
    <row r="147" spans="2:40" ht="29.25" customHeight="1" x14ac:dyDescent="0.25">
      <c r="B147" s="9"/>
      <c r="C147" s="9"/>
      <c r="D147" s="9"/>
      <c r="E147" s="10"/>
      <c r="F147" s="10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19"/>
      <c r="AJ147" s="19"/>
      <c r="AK147" s="9"/>
      <c r="AL147" s="9"/>
      <c r="AM147" s="9"/>
      <c r="AN147" s="9"/>
    </row>
    <row r="148" spans="2:40" ht="29.25" customHeight="1" x14ac:dyDescent="0.25">
      <c r="B148" s="9"/>
      <c r="C148" s="9"/>
      <c r="D148" s="9"/>
      <c r="E148" s="10"/>
      <c r="F148" s="10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19"/>
      <c r="AJ148" s="19"/>
      <c r="AK148" s="9"/>
      <c r="AL148" s="9"/>
      <c r="AM148" s="9"/>
      <c r="AN148" s="9"/>
    </row>
    <row r="149" spans="2:40" ht="29.25" customHeight="1" x14ac:dyDescent="0.25">
      <c r="B149" s="9"/>
      <c r="C149" s="9"/>
      <c r="D149" s="9"/>
      <c r="E149" s="10"/>
      <c r="F149" s="10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19"/>
      <c r="AJ149" s="19"/>
      <c r="AK149" s="9"/>
      <c r="AL149" s="9"/>
      <c r="AM149" s="9"/>
      <c r="AN149" s="9"/>
    </row>
    <row r="150" spans="2:40" ht="29.25" customHeight="1" x14ac:dyDescent="0.25">
      <c r="B150" s="9"/>
      <c r="C150" s="9"/>
      <c r="D150" s="9"/>
      <c r="E150" s="10"/>
      <c r="F150" s="10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19"/>
      <c r="AJ150" s="19"/>
      <c r="AK150" s="9"/>
      <c r="AL150" s="9"/>
      <c r="AM150" s="9"/>
      <c r="AN150" s="9"/>
    </row>
    <row r="151" spans="2:40" ht="29.25" customHeight="1" x14ac:dyDescent="0.25">
      <c r="B151" s="9"/>
      <c r="C151" s="9"/>
      <c r="D151" s="9"/>
      <c r="E151" s="10"/>
      <c r="F151" s="10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19"/>
      <c r="AJ151" s="19"/>
      <c r="AK151" s="9"/>
      <c r="AL151" s="9"/>
      <c r="AM151" s="9"/>
      <c r="AN151" s="9"/>
    </row>
    <row r="152" spans="2:40" ht="29.25" customHeight="1" x14ac:dyDescent="0.25">
      <c r="B152" s="9"/>
      <c r="C152" s="9"/>
      <c r="D152" s="9"/>
      <c r="E152" s="10"/>
      <c r="F152" s="10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19"/>
      <c r="AJ152" s="19"/>
      <c r="AK152" s="9"/>
      <c r="AL152" s="9"/>
      <c r="AM152" s="9"/>
      <c r="AN152" s="9"/>
    </row>
    <row r="153" spans="2:40" ht="29.25" customHeight="1" x14ac:dyDescent="0.25">
      <c r="B153" s="9"/>
      <c r="C153" s="9"/>
      <c r="D153" s="9"/>
      <c r="E153" s="10"/>
      <c r="F153" s="10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19"/>
      <c r="AJ153" s="19"/>
      <c r="AK153" s="9"/>
      <c r="AL153" s="9"/>
      <c r="AM153" s="9"/>
      <c r="AN153" s="9"/>
    </row>
    <row r="154" spans="2:40" ht="29.25" customHeight="1" x14ac:dyDescent="0.25">
      <c r="B154" s="9"/>
      <c r="C154" s="9"/>
      <c r="D154" s="9"/>
      <c r="E154" s="10"/>
      <c r="F154" s="10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19"/>
      <c r="AJ154" s="19"/>
      <c r="AK154" s="9"/>
      <c r="AL154" s="9"/>
      <c r="AM154" s="9"/>
      <c r="AN154" s="9"/>
    </row>
    <row r="155" spans="2:40" ht="29.25" customHeight="1" x14ac:dyDescent="0.25">
      <c r="B155" s="9"/>
      <c r="C155" s="9"/>
      <c r="D155" s="9"/>
      <c r="E155" s="10"/>
      <c r="F155" s="10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19"/>
      <c r="AJ155" s="19"/>
      <c r="AK155" s="9"/>
      <c r="AL155" s="9"/>
      <c r="AM155" s="9"/>
      <c r="AN155" s="9"/>
    </row>
    <row r="156" spans="2:40" ht="29.25" customHeight="1" x14ac:dyDescent="0.25">
      <c r="B156" s="9"/>
      <c r="C156" s="9"/>
      <c r="D156" s="9"/>
      <c r="E156" s="10"/>
      <c r="F156" s="10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19"/>
      <c r="AJ156" s="19"/>
      <c r="AK156" s="9"/>
      <c r="AL156" s="9"/>
      <c r="AM156" s="9"/>
      <c r="AN156" s="9"/>
    </row>
    <row r="157" spans="2:40" ht="29.25" customHeight="1" x14ac:dyDescent="0.25">
      <c r="B157" s="9"/>
      <c r="C157" s="9"/>
      <c r="D157" s="9"/>
      <c r="E157" s="10"/>
      <c r="F157" s="10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19"/>
      <c r="AJ157" s="19"/>
      <c r="AK157" s="9"/>
      <c r="AL157" s="9"/>
      <c r="AM157" s="9"/>
      <c r="AN157" s="9"/>
    </row>
    <row r="158" spans="2:40" ht="29.25" customHeight="1" x14ac:dyDescent="0.25">
      <c r="B158" s="9"/>
      <c r="C158" s="9"/>
      <c r="D158" s="9"/>
      <c r="E158" s="10"/>
      <c r="F158" s="10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19"/>
      <c r="AJ158" s="19"/>
      <c r="AK158" s="9"/>
      <c r="AL158" s="9"/>
      <c r="AM158" s="9"/>
      <c r="AN158" s="9"/>
    </row>
    <row r="159" spans="2:40" ht="29.25" customHeight="1" x14ac:dyDescent="0.25">
      <c r="B159" s="9"/>
      <c r="C159" s="9"/>
      <c r="D159" s="9"/>
      <c r="E159" s="10"/>
      <c r="F159" s="10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19"/>
      <c r="AJ159" s="19"/>
      <c r="AK159" s="9"/>
      <c r="AL159" s="9"/>
      <c r="AM159" s="9"/>
      <c r="AN159" s="9"/>
    </row>
    <row r="160" spans="2:40" ht="29.25" customHeight="1" x14ac:dyDescent="0.25">
      <c r="B160" s="9"/>
      <c r="C160" s="9"/>
      <c r="D160" s="9"/>
      <c r="E160" s="10"/>
      <c r="F160" s="10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19"/>
      <c r="AJ160" s="19"/>
      <c r="AK160" s="9"/>
      <c r="AL160" s="9"/>
      <c r="AM160" s="9"/>
      <c r="AN160" s="9"/>
    </row>
    <row r="161" spans="2:40" ht="29.25" customHeight="1" x14ac:dyDescent="0.25">
      <c r="B161" s="9"/>
      <c r="C161" s="9"/>
      <c r="D161" s="9"/>
      <c r="E161" s="10"/>
      <c r="F161" s="10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19"/>
      <c r="AJ161" s="19"/>
      <c r="AK161" s="9"/>
      <c r="AL161" s="9"/>
      <c r="AM161" s="9"/>
      <c r="AN161" s="9"/>
    </row>
    <row r="162" spans="2:40" ht="29.25" customHeight="1" x14ac:dyDescent="0.25">
      <c r="B162" s="9"/>
      <c r="C162" s="9"/>
      <c r="D162" s="9"/>
      <c r="E162" s="10"/>
      <c r="F162" s="10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19"/>
      <c r="AJ162" s="19"/>
      <c r="AK162" s="9"/>
      <c r="AL162" s="9"/>
      <c r="AM162" s="9"/>
      <c r="AN162" s="9"/>
    </row>
    <row r="163" spans="2:40" ht="29.25" customHeight="1" x14ac:dyDescent="0.25">
      <c r="B163" s="9"/>
      <c r="C163" s="9"/>
      <c r="D163" s="9"/>
      <c r="E163" s="10"/>
      <c r="F163" s="10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19"/>
      <c r="AJ163" s="19"/>
      <c r="AK163" s="9"/>
      <c r="AL163" s="9"/>
      <c r="AM163" s="9"/>
      <c r="AN163" s="9"/>
    </row>
    <row r="164" spans="2:40" ht="29.25" customHeight="1" x14ac:dyDescent="0.25">
      <c r="B164" s="9"/>
      <c r="C164" s="9"/>
      <c r="D164" s="9"/>
      <c r="E164" s="10"/>
      <c r="F164" s="10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19"/>
      <c r="AJ164" s="19"/>
      <c r="AK164" s="9"/>
      <c r="AL164" s="9"/>
      <c r="AM164" s="9"/>
      <c r="AN164" s="9"/>
    </row>
    <row r="165" spans="2:40" ht="29.25" customHeight="1" x14ac:dyDescent="0.25">
      <c r="B165" s="9"/>
      <c r="C165" s="9"/>
      <c r="D165" s="9"/>
      <c r="E165" s="10"/>
      <c r="F165" s="10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19"/>
      <c r="AJ165" s="19"/>
      <c r="AK165" s="9"/>
      <c r="AL165" s="9"/>
      <c r="AM165" s="9"/>
      <c r="AN165" s="9"/>
    </row>
    <row r="166" spans="2:40" ht="29.25" customHeight="1" x14ac:dyDescent="0.25">
      <c r="B166" s="9"/>
      <c r="C166" s="9"/>
      <c r="D166" s="9"/>
      <c r="E166" s="10"/>
      <c r="F166" s="10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19"/>
      <c r="AJ166" s="19"/>
      <c r="AK166" s="9"/>
      <c r="AL166" s="9"/>
      <c r="AM166" s="9"/>
      <c r="AN166" s="9"/>
    </row>
    <row r="167" spans="2:40" ht="29.25" customHeight="1" x14ac:dyDescent="0.25">
      <c r="B167" s="9"/>
      <c r="C167" s="9"/>
      <c r="D167" s="9"/>
      <c r="E167" s="10"/>
      <c r="F167" s="10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19"/>
      <c r="AJ167" s="19"/>
      <c r="AK167" s="9"/>
      <c r="AL167" s="9"/>
      <c r="AM167" s="9"/>
      <c r="AN167" s="9"/>
    </row>
    <row r="168" spans="2:40" ht="29.25" customHeight="1" x14ac:dyDescent="0.25">
      <c r="B168" s="9"/>
      <c r="C168" s="9"/>
      <c r="D168" s="9"/>
      <c r="E168" s="10"/>
      <c r="F168" s="10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19"/>
      <c r="AJ168" s="19"/>
      <c r="AK168" s="9"/>
      <c r="AL168" s="9"/>
      <c r="AM168" s="9"/>
      <c r="AN168" s="9"/>
    </row>
    <row r="169" spans="2:40" ht="29.25" customHeight="1" x14ac:dyDescent="0.25">
      <c r="B169" s="9"/>
      <c r="C169" s="9"/>
      <c r="D169" s="9"/>
      <c r="E169" s="10"/>
      <c r="F169" s="10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19"/>
      <c r="AJ169" s="19"/>
      <c r="AK169" s="9"/>
      <c r="AL169" s="9"/>
      <c r="AM169" s="9"/>
      <c r="AN169" s="9"/>
    </row>
    <row r="170" spans="2:40" ht="29.25" customHeight="1" x14ac:dyDescent="0.25">
      <c r="B170" s="9"/>
      <c r="C170" s="9"/>
      <c r="D170" s="9"/>
      <c r="E170" s="10"/>
      <c r="F170" s="10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19"/>
      <c r="AJ170" s="19"/>
      <c r="AK170" s="9"/>
      <c r="AL170" s="9"/>
      <c r="AM170" s="9"/>
      <c r="AN170" s="9"/>
    </row>
    <row r="171" spans="2:40" ht="29.25" customHeight="1" x14ac:dyDescent="0.25">
      <c r="B171" s="9"/>
      <c r="C171" s="9"/>
      <c r="D171" s="9"/>
      <c r="E171" s="10"/>
      <c r="F171" s="10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19"/>
      <c r="AJ171" s="19"/>
      <c r="AK171" s="9"/>
      <c r="AL171" s="9"/>
      <c r="AM171" s="9"/>
      <c r="AN171" s="9"/>
    </row>
    <row r="172" spans="2:40" ht="29.25" customHeight="1" x14ac:dyDescent="0.25">
      <c r="B172" s="9"/>
      <c r="C172" s="9"/>
      <c r="D172" s="9"/>
      <c r="E172" s="10"/>
      <c r="F172" s="10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19"/>
      <c r="AJ172" s="19"/>
      <c r="AK172" s="9"/>
      <c r="AL172" s="9"/>
      <c r="AM172" s="9"/>
      <c r="AN172" s="9"/>
    </row>
    <row r="173" spans="2:40" ht="29.25" customHeight="1" x14ac:dyDescent="0.25">
      <c r="B173" s="9"/>
      <c r="C173" s="9"/>
      <c r="D173" s="9"/>
      <c r="E173" s="10"/>
      <c r="F173" s="10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19"/>
      <c r="AJ173" s="19"/>
      <c r="AK173" s="9"/>
      <c r="AL173" s="9"/>
      <c r="AM173" s="9"/>
      <c r="AN173" s="9"/>
    </row>
    <row r="174" spans="2:40" ht="29.25" customHeight="1" x14ac:dyDescent="0.25">
      <c r="B174" s="9"/>
      <c r="C174" s="9"/>
      <c r="D174" s="9"/>
      <c r="E174" s="10"/>
      <c r="F174" s="10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19"/>
      <c r="AJ174" s="19"/>
      <c r="AK174" s="9"/>
      <c r="AL174" s="9"/>
      <c r="AM174" s="9"/>
      <c r="AN174" s="9"/>
    </row>
    <row r="175" spans="2:40" ht="29.25" customHeight="1" x14ac:dyDescent="0.25">
      <c r="B175" s="9"/>
      <c r="C175" s="9"/>
      <c r="D175" s="9"/>
      <c r="E175" s="10"/>
      <c r="F175" s="10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19"/>
      <c r="AJ175" s="19"/>
      <c r="AK175" s="9"/>
      <c r="AL175" s="9"/>
      <c r="AM175" s="9"/>
      <c r="AN175" s="9"/>
    </row>
    <row r="176" spans="2:40" ht="29.25" customHeight="1" x14ac:dyDescent="0.25">
      <c r="B176" s="9"/>
      <c r="C176" s="9"/>
      <c r="D176" s="9"/>
      <c r="E176" s="10"/>
      <c r="F176" s="10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19"/>
      <c r="AJ176" s="19"/>
      <c r="AK176" s="9"/>
      <c r="AL176" s="9"/>
      <c r="AM176" s="9"/>
      <c r="AN176" s="9"/>
    </row>
    <row r="177" spans="2:40" ht="29.25" customHeight="1" x14ac:dyDescent="0.25">
      <c r="B177" s="9"/>
      <c r="C177" s="9"/>
      <c r="D177" s="9"/>
      <c r="E177" s="10"/>
      <c r="F177" s="10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19"/>
      <c r="AJ177" s="19"/>
      <c r="AK177" s="9"/>
      <c r="AL177" s="9"/>
      <c r="AM177" s="9"/>
      <c r="AN177" s="9"/>
    </row>
    <row r="178" spans="2:40" ht="29.25" customHeight="1" x14ac:dyDescent="0.25">
      <c r="B178" s="9"/>
      <c r="C178" s="9"/>
      <c r="D178" s="9"/>
      <c r="E178" s="10"/>
      <c r="F178" s="10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19"/>
      <c r="AJ178" s="19"/>
      <c r="AK178" s="9"/>
      <c r="AL178" s="9"/>
      <c r="AM178" s="9"/>
      <c r="AN178" s="9"/>
    </row>
    <row r="179" spans="2:40" ht="29.25" customHeight="1" x14ac:dyDescent="0.25">
      <c r="B179" s="9"/>
      <c r="C179" s="9"/>
      <c r="D179" s="9"/>
      <c r="E179" s="10"/>
      <c r="F179" s="10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19"/>
      <c r="AJ179" s="19"/>
      <c r="AK179" s="9"/>
      <c r="AL179" s="9"/>
      <c r="AM179" s="9"/>
      <c r="AN179" s="9"/>
    </row>
    <row r="180" spans="2:40" ht="29.25" customHeight="1" x14ac:dyDescent="0.25">
      <c r="B180" s="9"/>
      <c r="C180" s="9"/>
      <c r="D180" s="9"/>
      <c r="E180" s="10"/>
      <c r="F180" s="10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19"/>
      <c r="AJ180" s="19"/>
      <c r="AK180" s="9"/>
      <c r="AL180" s="9"/>
      <c r="AM180" s="9"/>
      <c r="AN180" s="9"/>
    </row>
    <row r="181" spans="2:40" ht="29.25" customHeight="1" x14ac:dyDescent="0.25">
      <c r="B181" s="9"/>
      <c r="C181" s="9"/>
      <c r="D181" s="9"/>
      <c r="E181" s="10"/>
      <c r="F181" s="10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19"/>
      <c r="AJ181" s="19"/>
      <c r="AK181" s="9"/>
      <c r="AL181" s="9"/>
      <c r="AM181" s="9"/>
      <c r="AN181" s="9"/>
    </row>
    <row r="182" spans="2:40" ht="29.25" customHeight="1" x14ac:dyDescent="0.25">
      <c r="B182" s="9"/>
      <c r="C182" s="9"/>
      <c r="D182" s="9"/>
      <c r="E182" s="10"/>
      <c r="F182" s="10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19"/>
      <c r="AJ182" s="19"/>
      <c r="AK182" s="9"/>
      <c r="AL182" s="9"/>
      <c r="AM182" s="9"/>
      <c r="AN182" s="9"/>
    </row>
    <row r="183" spans="2:40" ht="29.25" customHeight="1" x14ac:dyDescent="0.25">
      <c r="B183" s="9"/>
      <c r="C183" s="9"/>
      <c r="D183" s="9"/>
      <c r="E183" s="10"/>
      <c r="F183" s="10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19"/>
      <c r="AJ183" s="19"/>
      <c r="AK183" s="9"/>
      <c r="AL183" s="9"/>
      <c r="AM183" s="9"/>
      <c r="AN183" s="9"/>
    </row>
    <row r="184" spans="2:40" ht="29.25" customHeight="1" x14ac:dyDescent="0.25">
      <c r="B184" s="9"/>
      <c r="C184" s="9"/>
      <c r="D184" s="9"/>
      <c r="E184" s="10"/>
      <c r="F184" s="10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19"/>
      <c r="AJ184" s="19"/>
      <c r="AK184" s="9"/>
      <c r="AL184" s="9"/>
      <c r="AM184" s="9"/>
      <c r="AN184" s="9"/>
    </row>
    <row r="185" spans="2:40" ht="29.25" customHeight="1" x14ac:dyDescent="0.25">
      <c r="B185" s="9"/>
      <c r="C185" s="9"/>
      <c r="D185" s="9"/>
      <c r="E185" s="10"/>
      <c r="F185" s="10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19"/>
      <c r="AJ185" s="19"/>
      <c r="AK185" s="9"/>
      <c r="AL185" s="9"/>
      <c r="AM185" s="9"/>
      <c r="AN185" s="9"/>
    </row>
    <row r="186" spans="2:40" ht="29.25" customHeight="1" x14ac:dyDescent="0.25">
      <c r="B186" s="9"/>
      <c r="C186" s="9"/>
      <c r="D186" s="9"/>
      <c r="E186" s="10"/>
      <c r="F186" s="10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19"/>
      <c r="AJ186" s="19"/>
      <c r="AK186" s="9"/>
      <c r="AL186" s="9"/>
      <c r="AM186" s="9"/>
      <c r="AN186" s="9"/>
    </row>
    <row r="187" spans="2:40" ht="29.25" customHeight="1" x14ac:dyDescent="0.25">
      <c r="B187" s="9"/>
      <c r="C187" s="9"/>
      <c r="D187" s="9"/>
      <c r="E187" s="10"/>
      <c r="F187" s="10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19"/>
      <c r="AJ187" s="19"/>
      <c r="AK187" s="9"/>
      <c r="AL187" s="9"/>
      <c r="AM187" s="9"/>
      <c r="AN187" s="9"/>
    </row>
    <row r="188" spans="2:40" ht="29.25" customHeight="1" x14ac:dyDescent="0.25">
      <c r="B188" s="9"/>
      <c r="C188" s="9"/>
      <c r="D188" s="9"/>
      <c r="E188" s="10"/>
      <c r="F188" s="10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19"/>
      <c r="AJ188" s="19"/>
      <c r="AK188" s="9"/>
      <c r="AL188" s="9"/>
      <c r="AM188" s="9"/>
      <c r="AN188" s="9"/>
    </row>
    <row r="189" spans="2:40" ht="29.25" customHeight="1" x14ac:dyDescent="0.25">
      <c r="B189" s="9"/>
      <c r="C189" s="9"/>
      <c r="D189" s="9"/>
      <c r="E189" s="10"/>
      <c r="F189" s="10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19"/>
      <c r="AJ189" s="19"/>
      <c r="AK189" s="9"/>
      <c r="AL189" s="9"/>
      <c r="AM189" s="9"/>
      <c r="AN189" s="9"/>
    </row>
    <row r="190" spans="2:40" ht="29.25" customHeight="1" x14ac:dyDescent="0.25">
      <c r="B190" s="9"/>
      <c r="C190" s="9"/>
      <c r="D190" s="9"/>
      <c r="E190" s="10"/>
      <c r="F190" s="10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19"/>
      <c r="AJ190" s="19"/>
      <c r="AK190" s="9"/>
      <c r="AL190" s="9"/>
      <c r="AM190" s="9"/>
      <c r="AN190" s="9"/>
    </row>
    <row r="191" spans="2:40" ht="29.25" customHeight="1" x14ac:dyDescent="0.25">
      <c r="B191" s="9"/>
      <c r="C191" s="9"/>
      <c r="D191" s="9"/>
      <c r="E191" s="10"/>
      <c r="F191" s="10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19"/>
      <c r="AJ191" s="19"/>
      <c r="AK191" s="9"/>
      <c r="AL191" s="9"/>
      <c r="AM191" s="9"/>
      <c r="AN191" s="9"/>
    </row>
    <row r="192" spans="2:40" ht="29.25" customHeight="1" x14ac:dyDescent="0.25">
      <c r="B192" s="9"/>
      <c r="C192" s="9"/>
      <c r="D192" s="9"/>
      <c r="E192" s="10"/>
      <c r="F192" s="10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19"/>
      <c r="AJ192" s="19"/>
      <c r="AK192" s="9"/>
      <c r="AL192" s="9"/>
      <c r="AM192" s="9"/>
      <c r="AN192" s="9"/>
    </row>
    <row r="193" spans="2:40" ht="29.25" customHeight="1" x14ac:dyDescent="0.25">
      <c r="B193" s="9"/>
      <c r="C193" s="9"/>
      <c r="D193" s="9"/>
      <c r="E193" s="10"/>
      <c r="F193" s="10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19"/>
      <c r="AJ193" s="19"/>
      <c r="AK193" s="9"/>
      <c r="AL193" s="9"/>
      <c r="AM193" s="9"/>
      <c r="AN193" s="9"/>
    </row>
    <row r="194" spans="2:40" ht="29.25" customHeight="1" x14ac:dyDescent="0.25">
      <c r="B194" s="9"/>
      <c r="C194" s="9"/>
      <c r="D194" s="9"/>
      <c r="E194" s="10"/>
      <c r="F194" s="10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19"/>
      <c r="AJ194" s="19"/>
      <c r="AK194" s="9"/>
      <c r="AL194" s="9"/>
      <c r="AM194" s="9"/>
      <c r="AN194" s="9"/>
    </row>
    <row r="195" spans="2:40" ht="29.25" customHeight="1" x14ac:dyDescent="0.25">
      <c r="B195" s="9"/>
      <c r="C195" s="9"/>
      <c r="D195" s="9"/>
      <c r="E195" s="10"/>
      <c r="F195" s="10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19"/>
      <c r="AJ195" s="19"/>
      <c r="AK195" s="9"/>
      <c r="AL195" s="9"/>
      <c r="AM195" s="9"/>
      <c r="AN195" s="9"/>
    </row>
    <row r="196" spans="2:40" ht="29.25" customHeight="1" x14ac:dyDescent="0.25">
      <c r="B196" s="9"/>
      <c r="C196" s="9"/>
      <c r="D196" s="9"/>
      <c r="E196" s="10"/>
      <c r="F196" s="10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19"/>
      <c r="AJ196" s="19"/>
      <c r="AK196" s="9"/>
      <c r="AL196" s="9"/>
      <c r="AM196" s="9"/>
      <c r="AN196" s="9"/>
    </row>
    <row r="197" spans="2:40" ht="29.25" customHeight="1" x14ac:dyDescent="0.25">
      <c r="B197" s="9"/>
      <c r="C197" s="9"/>
      <c r="D197" s="9"/>
      <c r="E197" s="10"/>
      <c r="F197" s="10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19"/>
      <c r="AJ197" s="19"/>
      <c r="AK197" s="9"/>
      <c r="AL197" s="9"/>
      <c r="AM197" s="9"/>
      <c r="AN197" s="9"/>
    </row>
    <row r="198" spans="2:40" ht="29.25" customHeight="1" x14ac:dyDescent="0.25">
      <c r="B198" s="9"/>
      <c r="C198" s="9"/>
      <c r="D198" s="9"/>
      <c r="E198" s="10"/>
      <c r="F198" s="10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19"/>
      <c r="AJ198" s="19"/>
      <c r="AK198" s="9"/>
      <c r="AL198" s="9"/>
      <c r="AM198" s="9"/>
      <c r="AN198" s="9"/>
    </row>
    <row r="199" spans="2:40" ht="29.25" customHeight="1" x14ac:dyDescent="0.25">
      <c r="B199" s="9"/>
      <c r="C199" s="9"/>
      <c r="D199" s="9"/>
      <c r="E199" s="10"/>
      <c r="F199" s="10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19"/>
      <c r="AJ199" s="19"/>
      <c r="AK199" s="9"/>
      <c r="AL199" s="9"/>
      <c r="AM199" s="9"/>
      <c r="AN199" s="9"/>
    </row>
    <row r="200" spans="2:40" ht="29.25" customHeight="1" x14ac:dyDescent="0.25">
      <c r="B200" s="9"/>
      <c r="C200" s="9"/>
      <c r="D200" s="9"/>
      <c r="E200" s="10"/>
      <c r="F200" s="10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19"/>
      <c r="AJ200" s="19"/>
      <c r="AK200" s="9"/>
      <c r="AL200" s="9"/>
      <c r="AM200" s="9"/>
      <c r="AN200" s="9"/>
    </row>
    <row r="201" spans="2:40" ht="29.25" customHeight="1" x14ac:dyDescent="0.25">
      <c r="B201" s="9"/>
      <c r="C201" s="9"/>
      <c r="D201" s="9"/>
      <c r="E201" s="10"/>
      <c r="F201" s="10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19"/>
      <c r="AJ201" s="19"/>
      <c r="AK201" s="9"/>
      <c r="AL201" s="9"/>
      <c r="AM201" s="9"/>
      <c r="AN201" s="9"/>
    </row>
    <row r="202" spans="2:40" ht="29.25" customHeight="1" x14ac:dyDescent="0.25">
      <c r="B202" s="9"/>
      <c r="C202" s="9"/>
      <c r="D202" s="9"/>
      <c r="E202" s="10"/>
      <c r="F202" s="10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19"/>
      <c r="AJ202" s="19"/>
      <c r="AK202" s="9"/>
      <c r="AL202" s="9"/>
      <c r="AM202" s="9"/>
      <c r="AN202" s="9"/>
    </row>
    <row r="203" spans="2:40" ht="29.25" customHeight="1" x14ac:dyDescent="0.25">
      <c r="B203" s="9"/>
      <c r="C203" s="9"/>
      <c r="D203" s="9"/>
      <c r="E203" s="10"/>
      <c r="F203" s="10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19"/>
      <c r="AJ203" s="19"/>
      <c r="AK203" s="9"/>
      <c r="AL203" s="9"/>
      <c r="AM203" s="9"/>
      <c r="AN203" s="9"/>
    </row>
    <row r="204" spans="2:40" ht="29.25" customHeight="1" x14ac:dyDescent="0.25">
      <c r="B204" s="9"/>
      <c r="C204" s="9"/>
      <c r="D204" s="9"/>
      <c r="E204" s="10"/>
      <c r="F204" s="10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19"/>
      <c r="AJ204" s="19"/>
      <c r="AK204" s="9"/>
      <c r="AL204" s="9"/>
      <c r="AM204" s="9"/>
      <c r="AN204" s="9"/>
    </row>
    <row r="205" spans="2:40" ht="29.25" customHeight="1" x14ac:dyDescent="0.25">
      <c r="B205" s="9"/>
      <c r="C205" s="9"/>
      <c r="D205" s="9"/>
      <c r="E205" s="10"/>
      <c r="F205" s="10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19"/>
      <c r="AJ205" s="19"/>
      <c r="AK205" s="9"/>
      <c r="AL205" s="9"/>
      <c r="AM205" s="9"/>
      <c r="AN205" s="9"/>
    </row>
    <row r="206" spans="2:40" ht="29.25" customHeight="1" x14ac:dyDescent="0.25">
      <c r="B206" s="9"/>
      <c r="C206" s="9"/>
      <c r="D206" s="9"/>
      <c r="E206" s="10"/>
      <c r="F206" s="10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19"/>
      <c r="AJ206" s="19"/>
      <c r="AK206" s="9"/>
      <c r="AL206" s="9"/>
      <c r="AM206" s="9"/>
      <c r="AN206" s="9"/>
    </row>
    <row r="207" spans="2:40" ht="29.25" customHeight="1" x14ac:dyDescent="0.25">
      <c r="B207" s="9"/>
      <c r="C207" s="9"/>
      <c r="D207" s="9"/>
      <c r="E207" s="10"/>
      <c r="F207" s="10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19"/>
      <c r="AJ207" s="19"/>
      <c r="AK207" s="9"/>
      <c r="AL207" s="9"/>
      <c r="AM207" s="9"/>
      <c r="AN207" s="9"/>
    </row>
    <row r="208" spans="2:40" ht="29.25" customHeight="1" x14ac:dyDescent="0.25">
      <c r="B208" s="9"/>
      <c r="C208" s="9"/>
      <c r="D208" s="9"/>
      <c r="E208" s="10"/>
      <c r="F208" s="10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19"/>
      <c r="AJ208" s="19"/>
      <c r="AK208" s="9"/>
      <c r="AL208" s="9"/>
      <c r="AM208" s="9"/>
      <c r="AN208" s="9"/>
    </row>
    <row r="209" spans="2:40" ht="29.25" customHeight="1" x14ac:dyDescent="0.25">
      <c r="B209" s="9"/>
      <c r="C209" s="9"/>
      <c r="D209" s="9"/>
      <c r="E209" s="10"/>
      <c r="F209" s="10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19"/>
      <c r="AJ209" s="19"/>
      <c r="AK209" s="9"/>
      <c r="AL209" s="9"/>
      <c r="AM209" s="9"/>
      <c r="AN209" s="9"/>
    </row>
    <row r="210" spans="2:40" ht="29.25" customHeight="1" x14ac:dyDescent="0.25">
      <c r="B210" s="9"/>
      <c r="C210" s="9"/>
      <c r="D210" s="9"/>
      <c r="E210" s="10"/>
      <c r="F210" s="10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19"/>
      <c r="AJ210" s="19"/>
      <c r="AK210" s="9"/>
      <c r="AL210" s="9"/>
      <c r="AM210" s="9"/>
      <c r="AN210" s="9"/>
    </row>
    <row r="211" spans="2:40" ht="29.25" customHeight="1" x14ac:dyDescent="0.25">
      <c r="B211" s="9"/>
      <c r="C211" s="9"/>
      <c r="D211" s="9"/>
      <c r="E211" s="10"/>
      <c r="F211" s="10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19"/>
      <c r="AJ211" s="19"/>
      <c r="AK211" s="9"/>
      <c r="AL211" s="9"/>
      <c r="AM211" s="9"/>
      <c r="AN211" s="9"/>
    </row>
    <row r="212" spans="2:40" ht="29.25" customHeight="1" x14ac:dyDescent="0.25">
      <c r="B212" s="9"/>
      <c r="C212" s="9"/>
      <c r="D212" s="9"/>
      <c r="E212" s="10"/>
      <c r="F212" s="10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19"/>
      <c r="AJ212" s="19"/>
      <c r="AK212" s="9"/>
      <c r="AL212" s="9"/>
      <c r="AM212" s="9"/>
      <c r="AN212" s="9"/>
    </row>
    <row r="213" spans="2:40" ht="29.25" customHeight="1" x14ac:dyDescent="0.25">
      <c r="B213" s="9"/>
      <c r="C213" s="9"/>
      <c r="D213" s="9"/>
      <c r="E213" s="10"/>
      <c r="F213" s="10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19"/>
      <c r="AJ213" s="19"/>
      <c r="AK213" s="9"/>
      <c r="AL213" s="9"/>
      <c r="AM213" s="9"/>
      <c r="AN213" s="9"/>
    </row>
    <row r="214" spans="2:40" ht="29.25" customHeight="1" x14ac:dyDescent="0.25">
      <c r="B214" s="9"/>
      <c r="C214" s="9"/>
      <c r="D214" s="9"/>
      <c r="E214" s="10"/>
      <c r="F214" s="10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19"/>
      <c r="AJ214" s="19"/>
      <c r="AK214" s="9"/>
      <c r="AL214" s="9"/>
      <c r="AM214" s="9"/>
      <c r="AN214" s="9"/>
    </row>
    <row r="215" spans="2:40" ht="29.25" customHeight="1" x14ac:dyDescent="0.25">
      <c r="B215" s="9"/>
      <c r="C215" s="9"/>
      <c r="D215" s="9"/>
      <c r="E215" s="10"/>
      <c r="F215" s="10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19"/>
      <c r="AJ215" s="19"/>
      <c r="AK215" s="9"/>
      <c r="AL215" s="9"/>
      <c r="AM215" s="9"/>
      <c r="AN215" s="9"/>
    </row>
    <row r="216" spans="2:40" ht="29.25" customHeight="1" x14ac:dyDescent="0.25">
      <c r="B216" s="9"/>
      <c r="C216" s="9"/>
      <c r="D216" s="9"/>
      <c r="E216" s="10"/>
      <c r="F216" s="10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19"/>
      <c r="AJ216" s="19"/>
      <c r="AK216" s="9"/>
      <c r="AL216" s="9"/>
      <c r="AM216" s="9"/>
      <c r="AN216" s="9"/>
    </row>
    <row r="217" spans="2:40" ht="29.25" customHeight="1" x14ac:dyDescent="0.25">
      <c r="B217" s="9"/>
      <c r="C217" s="9"/>
      <c r="D217" s="9"/>
      <c r="E217" s="10"/>
      <c r="F217" s="10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19"/>
      <c r="AJ217" s="19"/>
      <c r="AK217" s="9"/>
      <c r="AL217" s="9"/>
      <c r="AM217" s="9"/>
      <c r="AN217" s="9"/>
    </row>
    <row r="218" spans="2:40" ht="29.25" customHeight="1" x14ac:dyDescent="0.25">
      <c r="B218" s="9"/>
      <c r="C218" s="9"/>
      <c r="D218" s="9"/>
      <c r="E218" s="10"/>
      <c r="F218" s="10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19"/>
      <c r="AJ218" s="19"/>
      <c r="AK218" s="9"/>
      <c r="AL218" s="9"/>
      <c r="AM218" s="9"/>
      <c r="AN218" s="9"/>
    </row>
    <row r="219" spans="2:40" ht="29.25" customHeight="1" x14ac:dyDescent="0.25">
      <c r="B219" s="9"/>
      <c r="C219" s="9"/>
      <c r="D219" s="9"/>
      <c r="E219" s="10"/>
      <c r="F219" s="10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19"/>
      <c r="AJ219" s="19"/>
      <c r="AK219" s="9"/>
      <c r="AL219" s="9"/>
      <c r="AM219" s="9"/>
      <c r="AN219" s="9"/>
    </row>
    <row r="220" spans="2:40" ht="29.25" customHeight="1" x14ac:dyDescent="0.25">
      <c r="B220" s="9"/>
      <c r="C220" s="9"/>
      <c r="D220" s="9"/>
      <c r="E220" s="10"/>
      <c r="F220" s="10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19"/>
      <c r="AJ220" s="19"/>
      <c r="AK220" s="9"/>
      <c r="AL220" s="9"/>
      <c r="AM220" s="9"/>
      <c r="AN220" s="9"/>
    </row>
    <row r="221" spans="2:40" ht="29.25" customHeight="1" x14ac:dyDescent="0.25">
      <c r="B221" s="9"/>
      <c r="C221" s="9"/>
      <c r="D221" s="9"/>
      <c r="E221" s="10"/>
      <c r="F221" s="10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19"/>
      <c r="AJ221" s="19"/>
      <c r="AK221" s="9"/>
      <c r="AL221" s="9"/>
      <c r="AM221" s="9"/>
      <c r="AN221" s="9"/>
    </row>
    <row r="222" spans="2:40" ht="29.25" customHeight="1" x14ac:dyDescent="0.25">
      <c r="B222" s="9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19"/>
      <c r="AJ222" s="19"/>
      <c r="AK222" s="9"/>
      <c r="AL222" s="9"/>
      <c r="AM222" s="9"/>
      <c r="AN222" s="9"/>
    </row>
    <row r="223" spans="2:40" ht="29.25" customHeight="1" x14ac:dyDescent="0.25">
      <c r="B223" s="9"/>
      <c r="C223" s="9"/>
      <c r="D223" s="9"/>
      <c r="E223" s="10"/>
      <c r="F223" s="10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19"/>
      <c r="AJ223" s="19"/>
      <c r="AK223" s="9"/>
      <c r="AL223" s="9"/>
      <c r="AM223" s="9"/>
      <c r="AN223" s="9"/>
    </row>
    <row r="224" spans="2:40" ht="29.25" customHeight="1" x14ac:dyDescent="0.25">
      <c r="B224" s="9"/>
      <c r="C224" s="9"/>
      <c r="D224" s="9"/>
      <c r="E224" s="10"/>
      <c r="F224" s="10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19"/>
      <c r="AJ224" s="19"/>
      <c r="AK224" s="9"/>
      <c r="AL224" s="9"/>
      <c r="AM224" s="9"/>
      <c r="AN224" s="9"/>
    </row>
    <row r="225" spans="2:40" ht="29.25" customHeight="1" x14ac:dyDescent="0.25">
      <c r="B225" s="9"/>
      <c r="C225" s="9"/>
      <c r="D225" s="9"/>
      <c r="E225" s="10"/>
      <c r="F225" s="10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19"/>
      <c r="AJ225" s="19"/>
      <c r="AK225" s="9"/>
      <c r="AL225" s="9"/>
      <c r="AM225" s="9"/>
      <c r="AN225" s="9"/>
    </row>
    <row r="226" spans="2:40" ht="29.25" customHeight="1" x14ac:dyDescent="0.25">
      <c r="B226" s="9"/>
      <c r="C226" s="9"/>
      <c r="D226" s="9"/>
      <c r="E226" s="10"/>
      <c r="F226" s="10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19"/>
      <c r="AJ226" s="19"/>
      <c r="AK226" s="9"/>
      <c r="AL226" s="9"/>
      <c r="AM226" s="9"/>
      <c r="AN226" s="9"/>
    </row>
    <row r="227" spans="2:40" ht="29.25" customHeight="1" x14ac:dyDescent="0.25">
      <c r="B227" s="9"/>
      <c r="C227" s="9"/>
      <c r="D227" s="9"/>
      <c r="E227" s="10"/>
      <c r="F227" s="10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19"/>
      <c r="AJ227" s="19"/>
      <c r="AK227" s="9"/>
      <c r="AL227" s="9"/>
      <c r="AM227" s="9"/>
      <c r="AN227" s="9"/>
    </row>
    <row r="228" spans="2:40" ht="29.25" customHeight="1" x14ac:dyDescent="0.25">
      <c r="B228" s="9"/>
      <c r="C228" s="9"/>
      <c r="D228" s="9"/>
      <c r="E228" s="10"/>
      <c r="F228" s="10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19"/>
      <c r="AJ228" s="19"/>
      <c r="AK228" s="9"/>
      <c r="AL228" s="9"/>
      <c r="AM228" s="9"/>
      <c r="AN228" s="9"/>
    </row>
    <row r="229" spans="2:40" ht="29.25" customHeight="1" x14ac:dyDescent="0.25">
      <c r="B229" s="9"/>
      <c r="C229" s="9"/>
      <c r="D229" s="9"/>
      <c r="E229" s="10"/>
      <c r="F229" s="10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19"/>
      <c r="AJ229" s="19"/>
      <c r="AK229" s="9"/>
      <c r="AL229" s="9"/>
      <c r="AM229" s="9"/>
      <c r="AN229" s="9"/>
    </row>
    <row r="230" spans="2:40" ht="29.25" customHeight="1" x14ac:dyDescent="0.25">
      <c r="B230" s="9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19"/>
      <c r="AJ230" s="19"/>
      <c r="AK230" s="9"/>
      <c r="AL230" s="9"/>
      <c r="AM230" s="9"/>
      <c r="AN230" s="9"/>
    </row>
    <row r="231" spans="2:40" ht="29.25" customHeight="1" x14ac:dyDescent="0.25">
      <c r="B231" s="9"/>
      <c r="C231" s="9"/>
      <c r="D231" s="9"/>
      <c r="E231" s="10"/>
      <c r="F231" s="10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19"/>
      <c r="AJ231" s="19"/>
      <c r="AK231" s="9"/>
      <c r="AL231" s="9"/>
      <c r="AM231" s="9"/>
      <c r="AN231" s="9"/>
    </row>
    <row r="232" spans="2:40" ht="29.25" customHeight="1" x14ac:dyDescent="0.25">
      <c r="B232" s="9"/>
      <c r="C232" s="9"/>
      <c r="D232" s="9"/>
      <c r="E232" s="10"/>
      <c r="F232" s="10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19"/>
      <c r="AJ232" s="19"/>
      <c r="AK232" s="9"/>
      <c r="AL232" s="9"/>
      <c r="AM232" s="9"/>
      <c r="AN232" s="9"/>
    </row>
    <row r="233" spans="2:40" ht="29.25" customHeight="1" x14ac:dyDescent="0.25">
      <c r="B233" s="9"/>
      <c r="C233" s="9"/>
      <c r="D233" s="9"/>
      <c r="E233" s="10"/>
      <c r="F233" s="10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19"/>
      <c r="AJ233" s="19"/>
      <c r="AK233" s="9"/>
      <c r="AL233" s="9"/>
      <c r="AM233" s="9"/>
      <c r="AN233" s="9"/>
    </row>
    <row r="234" spans="2:40" ht="29.25" customHeight="1" x14ac:dyDescent="0.25">
      <c r="B234" s="9"/>
      <c r="C234" s="9"/>
      <c r="D234" s="9"/>
      <c r="E234" s="10"/>
      <c r="F234" s="10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19"/>
      <c r="AJ234" s="19"/>
      <c r="AK234" s="9"/>
      <c r="AL234" s="9"/>
      <c r="AM234" s="9"/>
      <c r="AN234" s="9"/>
    </row>
    <row r="235" spans="2:40" ht="29.25" customHeight="1" x14ac:dyDescent="0.25">
      <c r="B235" s="9"/>
      <c r="C235" s="9"/>
      <c r="D235" s="9"/>
      <c r="E235" s="10"/>
      <c r="F235" s="10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19"/>
      <c r="AJ235" s="19"/>
      <c r="AK235" s="9"/>
      <c r="AL235" s="9"/>
      <c r="AM235" s="9"/>
      <c r="AN235" s="9"/>
    </row>
    <row r="236" spans="2:40" ht="29.25" customHeight="1" x14ac:dyDescent="0.25">
      <c r="B236" s="9"/>
      <c r="C236" s="9"/>
      <c r="D236" s="9"/>
      <c r="E236" s="10"/>
      <c r="F236" s="10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19"/>
      <c r="AJ236" s="19"/>
      <c r="AK236" s="9"/>
      <c r="AL236" s="9"/>
      <c r="AM236" s="9"/>
      <c r="AN236" s="9"/>
    </row>
    <row r="237" spans="2:40" ht="29.25" customHeight="1" x14ac:dyDescent="0.25">
      <c r="B237" s="9"/>
      <c r="C237" s="9"/>
      <c r="D237" s="9"/>
      <c r="E237" s="10"/>
      <c r="F237" s="10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19"/>
      <c r="AJ237" s="19"/>
      <c r="AK237" s="9"/>
      <c r="AL237" s="9"/>
      <c r="AM237" s="9"/>
      <c r="AN237" s="9"/>
    </row>
    <row r="238" spans="2:40" ht="29.25" customHeight="1" x14ac:dyDescent="0.25">
      <c r="B238" s="9"/>
      <c r="C238" s="9"/>
      <c r="D238" s="9"/>
      <c r="E238" s="10"/>
      <c r="F238" s="10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19"/>
      <c r="AJ238" s="19"/>
      <c r="AK238" s="9"/>
      <c r="AL238" s="9"/>
      <c r="AM238" s="9"/>
      <c r="AN238" s="9"/>
    </row>
    <row r="239" spans="2:40" ht="29.25" customHeight="1" x14ac:dyDescent="0.25">
      <c r="B239" s="9"/>
      <c r="C239" s="9"/>
      <c r="D239" s="9"/>
      <c r="E239" s="10"/>
      <c r="F239" s="10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19"/>
      <c r="AJ239" s="19"/>
      <c r="AK239" s="9"/>
      <c r="AL239" s="9"/>
      <c r="AM239" s="9"/>
      <c r="AN239" s="9"/>
    </row>
    <row r="240" spans="2:40" ht="29.25" customHeight="1" x14ac:dyDescent="0.25">
      <c r="B240" s="9"/>
      <c r="C240" s="9"/>
      <c r="D240" s="9"/>
      <c r="E240" s="10"/>
      <c r="F240" s="10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19"/>
      <c r="AJ240" s="19"/>
      <c r="AK240" s="9"/>
      <c r="AL240" s="9"/>
      <c r="AM240" s="9"/>
      <c r="AN240" s="9"/>
    </row>
    <row r="241" spans="2:40" ht="29.25" customHeight="1" x14ac:dyDescent="0.25">
      <c r="B241" s="9"/>
      <c r="C241" s="9"/>
      <c r="D241" s="9"/>
      <c r="E241" s="10"/>
      <c r="F241" s="10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19"/>
      <c r="AJ241" s="19"/>
      <c r="AK241" s="9"/>
      <c r="AL241" s="9"/>
      <c r="AM241" s="9"/>
      <c r="AN241" s="9"/>
    </row>
    <row r="242" spans="2:40" ht="29.25" customHeight="1" x14ac:dyDescent="0.25">
      <c r="B242" s="9"/>
      <c r="C242" s="9"/>
      <c r="D242" s="9"/>
      <c r="E242" s="10"/>
      <c r="F242" s="10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19"/>
      <c r="AJ242" s="19"/>
      <c r="AK242" s="9"/>
      <c r="AL242" s="9"/>
      <c r="AM242" s="9"/>
      <c r="AN242" s="9"/>
    </row>
    <row r="243" spans="2:40" ht="29.25" customHeight="1" x14ac:dyDescent="0.25">
      <c r="B243" s="9"/>
      <c r="C243" s="9"/>
      <c r="D243" s="9"/>
      <c r="E243" s="10"/>
      <c r="F243" s="10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19"/>
      <c r="AJ243" s="19"/>
      <c r="AK243" s="9"/>
      <c r="AL243" s="9"/>
      <c r="AM243" s="9"/>
      <c r="AN243" s="9"/>
    </row>
    <row r="244" spans="2:40" ht="29.25" customHeight="1" x14ac:dyDescent="0.25">
      <c r="B244" s="9"/>
      <c r="C244" s="9"/>
      <c r="D244" s="9"/>
      <c r="E244" s="10"/>
      <c r="F244" s="10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19"/>
      <c r="AJ244" s="19"/>
      <c r="AK244" s="9"/>
      <c r="AL244" s="9"/>
      <c r="AM244" s="9"/>
      <c r="AN244" s="9"/>
    </row>
    <row r="245" spans="2:40" ht="29.25" customHeight="1" x14ac:dyDescent="0.25">
      <c r="B245" s="9"/>
      <c r="C245" s="9"/>
      <c r="D245" s="9"/>
      <c r="E245" s="10"/>
      <c r="F245" s="10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19"/>
      <c r="AJ245" s="19"/>
      <c r="AK245" s="9"/>
      <c r="AL245" s="9"/>
      <c r="AM245" s="9"/>
      <c r="AN245" s="9"/>
    </row>
    <row r="246" spans="2:40" ht="29.25" customHeight="1" x14ac:dyDescent="0.25">
      <c r="B246" s="9"/>
      <c r="C246" s="9"/>
      <c r="D246" s="9"/>
      <c r="E246" s="10"/>
      <c r="F246" s="10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19"/>
      <c r="AJ246" s="19"/>
      <c r="AK246" s="9"/>
      <c r="AL246" s="9"/>
      <c r="AM246" s="9"/>
      <c r="AN246" s="9"/>
    </row>
    <row r="247" spans="2:40" ht="29.25" customHeight="1" x14ac:dyDescent="0.25">
      <c r="B247" s="9"/>
      <c r="C247" s="9"/>
      <c r="D247" s="9"/>
      <c r="E247" s="10"/>
      <c r="F247" s="10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19"/>
      <c r="AJ247" s="19"/>
      <c r="AK247" s="9"/>
      <c r="AL247" s="9"/>
      <c r="AM247" s="9"/>
      <c r="AN247" s="9"/>
    </row>
    <row r="248" spans="2:40" ht="29.25" customHeight="1" x14ac:dyDescent="0.25">
      <c r="B248" s="9"/>
      <c r="C248" s="9"/>
      <c r="D248" s="9"/>
      <c r="E248" s="10"/>
      <c r="F248" s="10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19"/>
      <c r="AJ248" s="19"/>
      <c r="AK248" s="9"/>
      <c r="AL248" s="9"/>
      <c r="AM248" s="9"/>
      <c r="AN248" s="9"/>
    </row>
    <row r="249" spans="2:40" ht="29.25" customHeight="1" x14ac:dyDescent="0.25">
      <c r="B249" s="9"/>
      <c r="C249" s="9"/>
      <c r="D249" s="9"/>
      <c r="E249" s="10"/>
      <c r="F249" s="10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19"/>
      <c r="AJ249" s="19"/>
      <c r="AK249" s="9"/>
      <c r="AL249" s="9"/>
      <c r="AM249" s="9"/>
      <c r="AN249" s="9"/>
    </row>
    <row r="250" spans="2:40" ht="29.25" customHeight="1" x14ac:dyDescent="0.25">
      <c r="B250" s="9"/>
      <c r="C250" s="9"/>
      <c r="D250" s="9"/>
      <c r="E250" s="10"/>
      <c r="F250" s="10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19"/>
      <c r="AJ250" s="19"/>
      <c r="AK250" s="9"/>
      <c r="AL250" s="9"/>
      <c r="AM250" s="9"/>
      <c r="AN250" s="9"/>
    </row>
    <row r="251" spans="2:40" ht="29.25" customHeight="1" x14ac:dyDescent="0.25">
      <c r="B251" s="9"/>
      <c r="C251" s="9"/>
      <c r="D251" s="9"/>
      <c r="E251" s="10"/>
      <c r="F251" s="10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19"/>
      <c r="AJ251" s="19"/>
      <c r="AK251" s="9"/>
      <c r="AL251" s="9"/>
      <c r="AM251" s="9"/>
      <c r="AN251" s="9"/>
    </row>
    <row r="252" spans="2:40" ht="29.25" customHeight="1" x14ac:dyDescent="0.25">
      <c r="B252" s="9"/>
      <c r="C252" s="9"/>
      <c r="D252" s="9"/>
      <c r="E252" s="10"/>
      <c r="F252" s="10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19"/>
      <c r="AJ252" s="19"/>
      <c r="AK252" s="9"/>
      <c r="AL252" s="9"/>
      <c r="AM252" s="9"/>
      <c r="AN252" s="9"/>
    </row>
    <row r="253" spans="2:40" ht="29.25" customHeight="1" x14ac:dyDescent="0.25">
      <c r="B253" s="9"/>
      <c r="C253" s="9"/>
      <c r="D253" s="9"/>
      <c r="E253" s="10"/>
      <c r="F253" s="10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19"/>
      <c r="AJ253" s="19"/>
      <c r="AK253" s="9"/>
      <c r="AL253" s="9"/>
      <c r="AM253" s="9"/>
      <c r="AN253" s="9"/>
    </row>
    <row r="254" spans="2:40" ht="29.25" customHeight="1" x14ac:dyDescent="0.25">
      <c r="B254" s="9"/>
      <c r="C254" s="9"/>
      <c r="D254" s="9"/>
      <c r="E254" s="10"/>
      <c r="F254" s="10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19"/>
      <c r="AJ254" s="19"/>
      <c r="AK254" s="9"/>
      <c r="AL254" s="9"/>
      <c r="AM254" s="9"/>
      <c r="AN254" s="9"/>
    </row>
    <row r="255" spans="2:40" ht="29.25" customHeight="1" x14ac:dyDescent="0.25">
      <c r="B255" s="9"/>
      <c r="C255" s="9"/>
      <c r="D255" s="9"/>
      <c r="E255" s="10"/>
      <c r="F255" s="10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19"/>
      <c r="AJ255" s="19"/>
      <c r="AK255" s="9"/>
      <c r="AL255" s="9"/>
      <c r="AM255" s="9"/>
      <c r="AN255" s="9"/>
    </row>
    <row r="256" spans="2:40" ht="29.25" customHeight="1" x14ac:dyDescent="0.25">
      <c r="B256" s="9"/>
      <c r="C256" s="9"/>
      <c r="D256" s="9"/>
      <c r="E256" s="10"/>
      <c r="F256" s="10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19"/>
      <c r="AJ256" s="19"/>
      <c r="AK256" s="9"/>
      <c r="AL256" s="9"/>
      <c r="AM256" s="9"/>
      <c r="AN256" s="9"/>
    </row>
    <row r="257" spans="2:40" ht="29.25" customHeight="1" x14ac:dyDescent="0.25">
      <c r="B257" s="9"/>
      <c r="C257" s="9"/>
      <c r="D257" s="9"/>
      <c r="E257" s="10"/>
      <c r="F257" s="10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19"/>
      <c r="AJ257" s="19"/>
      <c r="AK257" s="9"/>
      <c r="AL257" s="9"/>
      <c r="AM257" s="9"/>
      <c r="AN257" s="9"/>
    </row>
    <row r="258" spans="2:40" ht="29.25" customHeight="1" x14ac:dyDescent="0.25">
      <c r="B258" s="9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19"/>
      <c r="AJ258" s="19"/>
      <c r="AK258" s="9"/>
      <c r="AL258" s="9"/>
      <c r="AM258" s="9"/>
      <c r="AN258" s="9"/>
    </row>
    <row r="259" spans="2:40" ht="29.25" customHeight="1" x14ac:dyDescent="0.25">
      <c r="B259" s="9"/>
      <c r="C259" s="9"/>
      <c r="D259" s="9"/>
      <c r="E259" s="10"/>
      <c r="F259" s="10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19"/>
      <c r="AJ259" s="19"/>
      <c r="AK259" s="9"/>
      <c r="AL259" s="9"/>
      <c r="AM259" s="9"/>
      <c r="AN259" s="9"/>
    </row>
    <row r="260" spans="2:40" ht="29.25" customHeight="1" x14ac:dyDescent="0.25">
      <c r="B260" s="9"/>
      <c r="C260" s="9"/>
      <c r="D260" s="9"/>
      <c r="E260" s="10"/>
      <c r="F260" s="10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19"/>
      <c r="AJ260" s="19"/>
      <c r="AK260" s="9"/>
      <c r="AL260" s="9"/>
      <c r="AM260" s="9"/>
      <c r="AN260" s="9"/>
    </row>
    <row r="261" spans="2:40" ht="29.25" customHeight="1" x14ac:dyDescent="0.25">
      <c r="B261" s="9"/>
      <c r="C261" s="9"/>
      <c r="D261" s="9"/>
      <c r="E261" s="10"/>
      <c r="F261" s="10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19"/>
      <c r="AJ261" s="19"/>
      <c r="AK261" s="9"/>
      <c r="AL261" s="9"/>
      <c r="AM261" s="9"/>
      <c r="AN261" s="9"/>
    </row>
    <row r="262" spans="2:40" ht="29.25" customHeight="1" x14ac:dyDescent="0.25">
      <c r="B262" s="9"/>
      <c r="C262" s="9"/>
      <c r="D262" s="9"/>
      <c r="E262" s="10"/>
      <c r="F262" s="10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19"/>
      <c r="AJ262" s="19"/>
      <c r="AK262" s="9"/>
      <c r="AL262" s="9"/>
      <c r="AM262" s="9"/>
      <c r="AN262" s="9"/>
    </row>
    <row r="263" spans="2:40" ht="29.25" customHeight="1" x14ac:dyDescent="0.25">
      <c r="B263" s="9"/>
      <c r="C263" s="9"/>
      <c r="D263" s="9"/>
      <c r="E263" s="10"/>
      <c r="F263" s="10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19"/>
      <c r="AJ263" s="19"/>
      <c r="AK263" s="9"/>
      <c r="AL263" s="9"/>
      <c r="AM263" s="9"/>
      <c r="AN263" s="9"/>
    </row>
    <row r="264" spans="2:40" ht="29.25" customHeight="1" x14ac:dyDescent="0.25">
      <c r="B264" s="9"/>
      <c r="C264" s="9"/>
      <c r="D264" s="9"/>
      <c r="E264" s="10"/>
      <c r="F264" s="10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19"/>
      <c r="AJ264" s="19"/>
      <c r="AK264" s="9"/>
      <c r="AL264" s="9"/>
      <c r="AM264" s="9"/>
      <c r="AN264" s="9"/>
    </row>
    <row r="265" spans="2:40" ht="29.25" customHeight="1" x14ac:dyDescent="0.25">
      <c r="B265" s="9"/>
      <c r="C265" s="9"/>
      <c r="D265" s="9"/>
      <c r="E265" s="10"/>
      <c r="F265" s="10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19"/>
      <c r="AJ265" s="19"/>
      <c r="AK265" s="9"/>
      <c r="AL265" s="9"/>
      <c r="AM265" s="9"/>
      <c r="AN265" s="9"/>
    </row>
    <row r="266" spans="2:40" ht="29.25" customHeight="1" x14ac:dyDescent="0.25">
      <c r="B266" s="9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19"/>
      <c r="AJ266" s="19"/>
      <c r="AK266" s="9"/>
      <c r="AL266" s="9"/>
      <c r="AM266" s="9"/>
      <c r="AN266" s="9"/>
    </row>
    <row r="267" spans="2:40" ht="29.25" customHeight="1" x14ac:dyDescent="0.25">
      <c r="B267" s="9"/>
      <c r="C267" s="9"/>
      <c r="D267" s="9"/>
      <c r="E267" s="10"/>
      <c r="F267" s="10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19"/>
      <c r="AJ267" s="19"/>
      <c r="AK267" s="9"/>
      <c r="AL267" s="9"/>
      <c r="AM267" s="9"/>
      <c r="AN267" s="9"/>
    </row>
    <row r="268" spans="2:40" ht="29.25" customHeight="1" x14ac:dyDescent="0.25">
      <c r="B268" s="9"/>
      <c r="C268" s="9"/>
      <c r="D268" s="9"/>
      <c r="E268" s="10"/>
      <c r="F268" s="10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19"/>
      <c r="AJ268" s="19"/>
      <c r="AK268" s="9"/>
      <c r="AL268" s="9"/>
      <c r="AM268" s="9"/>
      <c r="AN268" s="9"/>
    </row>
    <row r="269" spans="2:40" ht="29.25" customHeight="1" x14ac:dyDescent="0.25">
      <c r="B269" s="9"/>
      <c r="C269" s="9"/>
      <c r="D269" s="9"/>
      <c r="E269" s="10"/>
      <c r="F269" s="10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19"/>
      <c r="AJ269" s="19"/>
      <c r="AK269" s="9"/>
      <c r="AL269" s="9"/>
      <c r="AM269" s="9"/>
      <c r="AN269" s="9"/>
    </row>
    <row r="270" spans="2:40" ht="29.25" customHeight="1" x14ac:dyDescent="0.25">
      <c r="B270" s="9"/>
      <c r="C270" s="9"/>
      <c r="D270" s="9"/>
      <c r="E270" s="10"/>
      <c r="F270" s="10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19"/>
      <c r="AJ270" s="19"/>
      <c r="AK270" s="9"/>
      <c r="AL270" s="9"/>
      <c r="AM270" s="9"/>
      <c r="AN270" s="9"/>
    </row>
    <row r="271" spans="2:40" ht="29.25" customHeight="1" x14ac:dyDescent="0.25">
      <c r="B271" s="9"/>
      <c r="C271" s="9"/>
      <c r="D271" s="9"/>
      <c r="E271" s="10"/>
      <c r="F271" s="10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19"/>
      <c r="AJ271" s="19"/>
      <c r="AK271" s="9"/>
      <c r="AL271" s="9"/>
      <c r="AM271" s="9"/>
      <c r="AN271" s="9"/>
    </row>
    <row r="272" spans="2:40" ht="29.25" customHeight="1" x14ac:dyDescent="0.25">
      <c r="B272" s="9"/>
      <c r="C272" s="9"/>
      <c r="D272" s="9"/>
      <c r="E272" s="10"/>
      <c r="F272" s="10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19"/>
      <c r="AJ272" s="19"/>
      <c r="AK272" s="9"/>
      <c r="AL272" s="9"/>
      <c r="AM272" s="9"/>
      <c r="AN272" s="9"/>
    </row>
    <row r="273" spans="2:40" ht="29.25" customHeight="1" x14ac:dyDescent="0.25">
      <c r="B273" s="9"/>
      <c r="C273" s="9"/>
      <c r="D273" s="9"/>
      <c r="E273" s="10"/>
      <c r="F273" s="10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19"/>
      <c r="AJ273" s="19"/>
      <c r="AK273" s="9"/>
      <c r="AL273" s="9"/>
      <c r="AM273" s="9"/>
      <c r="AN273" s="9"/>
    </row>
    <row r="274" spans="2:40" ht="29.25" customHeight="1" x14ac:dyDescent="0.25">
      <c r="B274" s="9"/>
      <c r="C274" s="9"/>
      <c r="D274" s="9"/>
      <c r="E274" s="10"/>
      <c r="F274" s="10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19"/>
      <c r="AJ274" s="19"/>
      <c r="AK274" s="9"/>
      <c r="AL274" s="9"/>
      <c r="AM274" s="9"/>
      <c r="AN274" s="9"/>
    </row>
    <row r="275" spans="2:40" ht="29.25" customHeight="1" x14ac:dyDescent="0.25">
      <c r="B275" s="9"/>
      <c r="C275" s="9"/>
      <c r="D275" s="9"/>
      <c r="E275" s="10"/>
      <c r="F275" s="10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19"/>
      <c r="AJ275" s="19"/>
      <c r="AK275" s="9"/>
      <c r="AL275" s="9"/>
      <c r="AM275" s="9"/>
      <c r="AN275" s="9"/>
    </row>
    <row r="276" spans="2:40" ht="29.25" customHeight="1" x14ac:dyDescent="0.25">
      <c r="B276" s="9"/>
      <c r="C276" s="9"/>
      <c r="D276" s="9"/>
      <c r="E276" s="10"/>
      <c r="F276" s="10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19"/>
      <c r="AJ276" s="19"/>
      <c r="AK276" s="9"/>
      <c r="AL276" s="9"/>
      <c r="AM276" s="9"/>
      <c r="AN276" s="9"/>
    </row>
    <row r="277" spans="2:40" ht="29.25" customHeight="1" x14ac:dyDescent="0.25">
      <c r="B277" s="9"/>
      <c r="C277" s="9"/>
      <c r="D277" s="9"/>
      <c r="E277" s="10"/>
      <c r="F277" s="10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19"/>
      <c r="AJ277" s="19"/>
      <c r="AK277" s="9"/>
      <c r="AL277" s="9"/>
      <c r="AM277" s="9"/>
      <c r="AN277" s="9"/>
    </row>
    <row r="278" spans="2:40" ht="29.25" customHeight="1" x14ac:dyDescent="0.25">
      <c r="B278" s="9"/>
      <c r="C278" s="9"/>
      <c r="D278" s="9"/>
      <c r="E278" s="10"/>
      <c r="F278" s="10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19"/>
      <c r="AJ278" s="19"/>
      <c r="AK278" s="9"/>
      <c r="AL278" s="9"/>
      <c r="AM278" s="9"/>
      <c r="AN278" s="9"/>
    </row>
    <row r="279" spans="2:40" ht="29.25" customHeight="1" x14ac:dyDescent="0.25">
      <c r="B279" s="9"/>
      <c r="C279" s="9"/>
      <c r="D279" s="9"/>
      <c r="E279" s="10"/>
      <c r="F279" s="10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19"/>
      <c r="AJ279" s="19"/>
      <c r="AK279" s="9"/>
      <c r="AL279" s="9"/>
      <c r="AM279" s="9"/>
      <c r="AN279" s="9"/>
    </row>
    <row r="280" spans="2:40" ht="29.25" customHeight="1" x14ac:dyDescent="0.25">
      <c r="B280" s="9"/>
      <c r="C280" s="9"/>
      <c r="D280" s="9"/>
      <c r="E280" s="10"/>
      <c r="F280" s="10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19"/>
      <c r="AJ280" s="19"/>
      <c r="AK280" s="9"/>
      <c r="AL280" s="9"/>
      <c r="AM280" s="9"/>
      <c r="AN280" s="9"/>
    </row>
    <row r="281" spans="2:40" ht="29.25" customHeight="1" x14ac:dyDescent="0.25">
      <c r="B281" s="9"/>
      <c r="C281" s="9"/>
      <c r="D281" s="9"/>
      <c r="E281" s="10"/>
      <c r="F281" s="10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19"/>
      <c r="AJ281" s="19"/>
      <c r="AK281" s="9"/>
      <c r="AL281" s="9"/>
      <c r="AM281" s="9"/>
      <c r="AN281" s="9"/>
    </row>
    <row r="282" spans="2:40" ht="29.25" customHeight="1" x14ac:dyDescent="0.25">
      <c r="B282" s="9"/>
      <c r="C282" s="9"/>
      <c r="D282" s="9"/>
      <c r="E282" s="10"/>
      <c r="F282" s="10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19"/>
      <c r="AJ282" s="19"/>
      <c r="AK282" s="9"/>
      <c r="AL282" s="9"/>
      <c r="AM282" s="9"/>
      <c r="AN282" s="9"/>
    </row>
    <row r="283" spans="2:40" ht="29.25" customHeight="1" x14ac:dyDescent="0.25">
      <c r="B283" s="9"/>
      <c r="C283" s="9"/>
      <c r="D283" s="9"/>
      <c r="E283" s="10"/>
      <c r="F283" s="10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19"/>
      <c r="AJ283" s="19"/>
      <c r="AK283" s="9"/>
      <c r="AL283" s="9"/>
      <c r="AM283" s="9"/>
      <c r="AN283" s="9"/>
    </row>
    <row r="284" spans="2:40" ht="29.25" customHeight="1" x14ac:dyDescent="0.25">
      <c r="B284" s="9"/>
      <c r="C284" s="9"/>
      <c r="D284" s="9"/>
      <c r="E284" s="10"/>
      <c r="F284" s="10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19"/>
      <c r="AJ284" s="19"/>
      <c r="AK284" s="9"/>
      <c r="AL284" s="9"/>
      <c r="AM284" s="9"/>
      <c r="AN284" s="9"/>
    </row>
    <row r="285" spans="2:40" ht="29.25" customHeight="1" x14ac:dyDescent="0.25">
      <c r="B285" s="9"/>
      <c r="C285" s="9"/>
      <c r="D285" s="9"/>
      <c r="E285" s="10"/>
      <c r="F285" s="10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19"/>
      <c r="AJ285" s="19"/>
      <c r="AK285" s="9"/>
      <c r="AL285" s="9"/>
      <c r="AM285" s="9"/>
      <c r="AN285" s="9"/>
    </row>
    <row r="286" spans="2:40" ht="29.25" customHeight="1" x14ac:dyDescent="0.25">
      <c r="B286" s="9"/>
      <c r="C286" s="9"/>
      <c r="D286" s="9"/>
      <c r="E286" s="10"/>
      <c r="F286" s="10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19"/>
      <c r="AJ286" s="19"/>
      <c r="AK286" s="9"/>
      <c r="AL286" s="9"/>
      <c r="AM286" s="9"/>
      <c r="AN286" s="9"/>
    </row>
    <row r="287" spans="2:40" ht="29.25" customHeight="1" x14ac:dyDescent="0.25">
      <c r="B287" s="9"/>
      <c r="C287" s="9"/>
      <c r="D287" s="9"/>
      <c r="E287" s="10"/>
      <c r="F287" s="10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19"/>
      <c r="AJ287" s="19"/>
      <c r="AK287" s="9"/>
      <c r="AL287" s="9"/>
      <c r="AM287" s="9"/>
      <c r="AN287" s="9"/>
    </row>
    <row r="288" spans="2:40" ht="29.25" customHeight="1" x14ac:dyDescent="0.25">
      <c r="B288" s="9"/>
      <c r="C288" s="9"/>
      <c r="D288" s="9"/>
      <c r="E288" s="10"/>
      <c r="F288" s="10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19"/>
      <c r="AJ288" s="19"/>
      <c r="AK288" s="9"/>
      <c r="AL288" s="9"/>
      <c r="AM288" s="9"/>
      <c r="AN288" s="9"/>
    </row>
    <row r="289" spans="2:40" ht="29.25" customHeight="1" x14ac:dyDescent="0.25">
      <c r="B289" s="9"/>
      <c r="C289" s="9"/>
      <c r="D289" s="9"/>
      <c r="E289" s="10"/>
      <c r="F289" s="10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19"/>
      <c r="AJ289" s="19"/>
      <c r="AK289" s="9"/>
      <c r="AL289" s="9"/>
      <c r="AM289" s="9"/>
      <c r="AN289" s="9"/>
    </row>
    <row r="290" spans="2:40" ht="29.25" customHeight="1" x14ac:dyDescent="0.25">
      <c r="B290" s="9"/>
      <c r="C290" s="9"/>
      <c r="D290" s="9"/>
      <c r="E290" s="10"/>
      <c r="F290" s="10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19"/>
      <c r="AJ290" s="19"/>
      <c r="AK290" s="9"/>
      <c r="AL290" s="9"/>
      <c r="AM290" s="9"/>
      <c r="AN290" s="9"/>
    </row>
    <row r="291" spans="2:40" ht="29.25" customHeight="1" x14ac:dyDescent="0.25">
      <c r="B291" s="9"/>
      <c r="C291" s="9"/>
      <c r="D291" s="9"/>
      <c r="E291" s="10"/>
      <c r="F291" s="10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19"/>
      <c r="AJ291" s="19"/>
      <c r="AK291" s="9"/>
      <c r="AL291" s="9"/>
      <c r="AM291" s="9"/>
      <c r="AN291" s="9"/>
    </row>
    <row r="292" spans="2:40" ht="29.25" customHeight="1" x14ac:dyDescent="0.25">
      <c r="B292" s="9"/>
      <c r="C292" s="9"/>
      <c r="D292" s="9"/>
      <c r="E292" s="10"/>
      <c r="F292" s="10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19"/>
      <c r="AJ292" s="19"/>
      <c r="AK292" s="9"/>
      <c r="AL292" s="9"/>
      <c r="AM292" s="9"/>
      <c r="AN292" s="9"/>
    </row>
    <row r="293" spans="2:40" ht="29.25" customHeight="1" x14ac:dyDescent="0.25">
      <c r="B293" s="9"/>
      <c r="C293" s="9"/>
      <c r="D293" s="9"/>
      <c r="E293" s="10"/>
      <c r="F293" s="10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19"/>
      <c r="AJ293" s="19"/>
      <c r="AK293" s="9"/>
      <c r="AL293" s="9"/>
      <c r="AM293" s="9"/>
      <c r="AN293" s="9"/>
    </row>
    <row r="294" spans="2:40" ht="29.25" customHeight="1" x14ac:dyDescent="0.25">
      <c r="B294" s="9"/>
      <c r="C294" s="9"/>
      <c r="D294" s="9"/>
      <c r="E294" s="10"/>
      <c r="F294" s="10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19"/>
      <c r="AJ294" s="19"/>
      <c r="AK294" s="9"/>
      <c r="AL294" s="9"/>
      <c r="AM294" s="9"/>
      <c r="AN294" s="9"/>
    </row>
    <row r="295" spans="2:40" ht="29.25" customHeight="1" x14ac:dyDescent="0.25">
      <c r="B295" s="9"/>
      <c r="C295" s="9"/>
      <c r="D295" s="9"/>
      <c r="E295" s="10"/>
      <c r="F295" s="10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19"/>
      <c r="AJ295" s="19"/>
      <c r="AK295" s="9"/>
      <c r="AL295" s="9"/>
      <c r="AM295" s="9"/>
      <c r="AN295" s="9"/>
    </row>
    <row r="296" spans="2:40" ht="29.25" customHeight="1" x14ac:dyDescent="0.25">
      <c r="B296" s="9"/>
      <c r="C296" s="9"/>
      <c r="D296" s="9"/>
      <c r="E296" s="10"/>
      <c r="F296" s="10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19"/>
      <c r="AJ296" s="19"/>
      <c r="AK296" s="9"/>
      <c r="AL296" s="9"/>
      <c r="AM296" s="9"/>
      <c r="AN296" s="9"/>
    </row>
    <row r="297" spans="2:40" ht="29.25" customHeight="1" x14ac:dyDescent="0.25">
      <c r="B297" s="9"/>
      <c r="C297" s="9"/>
      <c r="D297" s="9"/>
      <c r="E297" s="10"/>
      <c r="F297" s="10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19"/>
      <c r="AJ297" s="19"/>
      <c r="AK297" s="9"/>
      <c r="AL297" s="9"/>
      <c r="AM297" s="9"/>
      <c r="AN297" s="9"/>
    </row>
    <row r="298" spans="2:40" ht="29.25" customHeight="1" x14ac:dyDescent="0.25">
      <c r="B298" s="9"/>
      <c r="C298" s="9"/>
      <c r="D298" s="9"/>
      <c r="E298" s="10"/>
      <c r="F298" s="10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19"/>
      <c r="AJ298" s="19"/>
      <c r="AK298" s="9"/>
      <c r="AL298" s="9"/>
      <c r="AM298" s="9"/>
      <c r="AN298" s="9"/>
    </row>
    <row r="299" spans="2:40" ht="29.25" customHeight="1" x14ac:dyDescent="0.25">
      <c r="B299" s="9"/>
      <c r="C299" s="9"/>
      <c r="D299" s="9"/>
      <c r="E299" s="10"/>
      <c r="F299" s="10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19"/>
      <c r="AJ299" s="19"/>
      <c r="AK299" s="9"/>
      <c r="AL299" s="9"/>
      <c r="AM299" s="9"/>
      <c r="AN299" s="9"/>
    </row>
    <row r="300" spans="2:40" ht="29.25" customHeight="1" x14ac:dyDescent="0.25">
      <c r="B300" s="9"/>
      <c r="C300" s="9"/>
      <c r="D300" s="9"/>
      <c r="E300" s="10"/>
      <c r="F300" s="10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19"/>
      <c r="AJ300" s="19"/>
      <c r="AK300" s="9"/>
      <c r="AL300" s="9"/>
      <c r="AM300" s="9"/>
      <c r="AN300" s="9"/>
    </row>
    <row r="301" spans="2:40" ht="29.25" customHeight="1" x14ac:dyDescent="0.25">
      <c r="B301" s="9"/>
      <c r="C301" s="9"/>
      <c r="D301" s="9"/>
      <c r="E301" s="10"/>
      <c r="F301" s="10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19"/>
      <c r="AJ301" s="19"/>
      <c r="AK301" s="9"/>
      <c r="AL301" s="9"/>
      <c r="AM301" s="9"/>
      <c r="AN301" s="9"/>
    </row>
    <row r="302" spans="2:40" ht="29.25" customHeight="1" x14ac:dyDescent="0.25">
      <c r="B302" s="9"/>
      <c r="C302" s="9"/>
      <c r="D302" s="9"/>
      <c r="E302" s="10"/>
      <c r="F302" s="10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19"/>
      <c r="AJ302" s="19"/>
      <c r="AK302" s="9"/>
      <c r="AL302" s="9"/>
      <c r="AM302" s="9"/>
      <c r="AN302" s="9"/>
    </row>
    <row r="303" spans="2:40" ht="29.25" customHeight="1" x14ac:dyDescent="0.25">
      <c r="B303" s="9"/>
      <c r="C303" s="9"/>
      <c r="D303" s="9"/>
      <c r="E303" s="10"/>
      <c r="F303" s="10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19"/>
      <c r="AJ303" s="19"/>
      <c r="AK303" s="9"/>
      <c r="AL303" s="9"/>
      <c r="AM303" s="9"/>
      <c r="AN303" s="9"/>
    </row>
    <row r="304" spans="2:40" ht="29.25" customHeight="1" x14ac:dyDescent="0.25">
      <c r="B304" s="9"/>
      <c r="C304" s="9"/>
      <c r="D304" s="9"/>
      <c r="E304" s="10"/>
      <c r="F304" s="10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19"/>
      <c r="AJ304" s="19"/>
      <c r="AK304" s="9"/>
      <c r="AL304" s="9"/>
      <c r="AM304" s="9"/>
      <c r="AN304" s="9"/>
    </row>
    <row r="305" spans="2:40" ht="29.25" customHeight="1" x14ac:dyDescent="0.25">
      <c r="B305" s="9"/>
      <c r="C305" s="9"/>
      <c r="D305" s="9"/>
      <c r="E305" s="10"/>
      <c r="F305" s="10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19"/>
      <c r="AJ305" s="19"/>
      <c r="AK305" s="9"/>
      <c r="AL305" s="9"/>
      <c r="AM305" s="9"/>
      <c r="AN305" s="9"/>
    </row>
    <row r="306" spans="2:40" ht="29.25" customHeight="1" x14ac:dyDescent="0.25">
      <c r="B306" s="9"/>
      <c r="C306" s="9"/>
      <c r="D306" s="9"/>
      <c r="E306" s="10"/>
      <c r="F306" s="10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19"/>
      <c r="AJ306" s="19"/>
      <c r="AK306" s="9"/>
      <c r="AL306" s="9"/>
      <c r="AM306" s="9"/>
      <c r="AN306" s="9"/>
    </row>
    <row r="307" spans="2:40" ht="29.25" customHeight="1" x14ac:dyDescent="0.25">
      <c r="B307" s="9"/>
      <c r="C307" s="9"/>
      <c r="D307" s="9"/>
      <c r="E307" s="10"/>
      <c r="F307" s="10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19"/>
      <c r="AJ307" s="19"/>
      <c r="AK307" s="9"/>
      <c r="AL307" s="9"/>
      <c r="AM307" s="9"/>
      <c r="AN307" s="9"/>
    </row>
    <row r="308" spans="2:40" ht="29.25" customHeight="1" x14ac:dyDescent="0.25">
      <c r="B308" s="9"/>
      <c r="C308" s="9"/>
      <c r="D308" s="9"/>
      <c r="E308" s="10"/>
      <c r="F308" s="10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19"/>
      <c r="AJ308" s="19"/>
      <c r="AK308" s="9"/>
      <c r="AL308" s="9"/>
      <c r="AM308" s="9"/>
      <c r="AN308" s="9"/>
    </row>
    <row r="309" spans="2:40" ht="29.25" customHeight="1" x14ac:dyDescent="0.25">
      <c r="B309" s="9"/>
      <c r="C309" s="9"/>
      <c r="D309" s="9"/>
      <c r="E309" s="10"/>
      <c r="F309" s="10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19"/>
      <c r="AJ309" s="19"/>
      <c r="AK309" s="9"/>
      <c r="AL309" s="9"/>
      <c r="AM309" s="9"/>
      <c r="AN309" s="9"/>
    </row>
    <row r="310" spans="2:40" ht="29.25" customHeight="1" x14ac:dyDescent="0.25">
      <c r="B310" s="9"/>
      <c r="C310" s="9"/>
      <c r="D310" s="9"/>
      <c r="E310" s="10"/>
      <c r="F310" s="10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19"/>
      <c r="AJ310" s="19"/>
      <c r="AK310" s="9"/>
      <c r="AL310" s="9"/>
      <c r="AM310" s="9"/>
      <c r="AN310" s="9"/>
    </row>
    <row r="311" spans="2:40" ht="29.25" customHeight="1" x14ac:dyDescent="0.25">
      <c r="B311" s="9"/>
      <c r="C311" s="9"/>
      <c r="D311" s="9"/>
      <c r="E311" s="10"/>
      <c r="F311" s="10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19"/>
      <c r="AJ311" s="19"/>
      <c r="AK311" s="9"/>
      <c r="AL311" s="9"/>
      <c r="AM311" s="9"/>
      <c r="AN311" s="9"/>
    </row>
    <row r="312" spans="2:40" ht="29.25" customHeight="1" x14ac:dyDescent="0.25">
      <c r="B312" s="9"/>
      <c r="C312" s="9"/>
      <c r="D312" s="9"/>
      <c r="E312" s="10"/>
      <c r="F312" s="10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19"/>
      <c r="AJ312" s="19"/>
      <c r="AK312" s="9"/>
      <c r="AL312" s="9"/>
      <c r="AM312" s="9"/>
      <c r="AN312" s="9"/>
    </row>
    <row r="313" spans="2:40" ht="29.25" customHeight="1" x14ac:dyDescent="0.25">
      <c r="B313" s="9"/>
      <c r="C313" s="9"/>
      <c r="D313" s="9"/>
      <c r="E313" s="10"/>
      <c r="F313" s="10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19"/>
      <c r="AJ313" s="19"/>
      <c r="AK313" s="9"/>
      <c r="AL313" s="9"/>
      <c r="AM313" s="9"/>
      <c r="AN313" s="9"/>
    </row>
    <row r="314" spans="2:40" ht="29.25" customHeight="1" x14ac:dyDescent="0.25">
      <c r="B314" s="9"/>
      <c r="C314" s="9"/>
      <c r="D314" s="9"/>
      <c r="E314" s="10"/>
      <c r="F314" s="10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19"/>
      <c r="AJ314" s="19"/>
      <c r="AK314" s="9"/>
      <c r="AL314" s="9"/>
      <c r="AM314" s="9"/>
      <c r="AN314" s="9"/>
    </row>
    <row r="315" spans="2:40" ht="29.25" customHeight="1" x14ac:dyDescent="0.25">
      <c r="B315" s="9"/>
      <c r="C315" s="9"/>
      <c r="D315" s="9"/>
      <c r="E315" s="10"/>
      <c r="F315" s="10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19"/>
      <c r="AJ315" s="19"/>
      <c r="AK315" s="9"/>
      <c r="AL315" s="9"/>
      <c r="AM315" s="9"/>
      <c r="AN315" s="9"/>
    </row>
    <row r="316" spans="2:40" ht="29.25" customHeight="1" x14ac:dyDescent="0.25">
      <c r="B316" s="9"/>
      <c r="C316" s="9"/>
      <c r="D316" s="9"/>
      <c r="E316" s="10"/>
      <c r="F316" s="10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19"/>
      <c r="AJ316" s="19"/>
      <c r="AK316" s="9"/>
      <c r="AL316" s="9"/>
      <c r="AM316" s="9"/>
      <c r="AN316" s="9"/>
    </row>
    <row r="317" spans="2:40" ht="29.25" customHeight="1" x14ac:dyDescent="0.25">
      <c r="B317" s="9"/>
      <c r="C317" s="9"/>
      <c r="D317" s="9"/>
      <c r="E317" s="10"/>
      <c r="F317" s="10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19"/>
      <c r="AJ317" s="19"/>
      <c r="AK317" s="9"/>
      <c r="AL317" s="9"/>
      <c r="AM317" s="9"/>
      <c r="AN317" s="9"/>
    </row>
    <row r="318" spans="2:40" ht="29.25" customHeight="1" x14ac:dyDescent="0.25">
      <c r="B318" s="9"/>
      <c r="C318" s="9"/>
      <c r="D318" s="9"/>
      <c r="E318" s="10"/>
      <c r="F318" s="10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19"/>
      <c r="AJ318" s="19"/>
      <c r="AK318" s="9"/>
      <c r="AL318" s="9"/>
      <c r="AM318" s="9"/>
      <c r="AN318" s="9"/>
    </row>
    <row r="319" spans="2:40" ht="29.25" customHeight="1" x14ac:dyDescent="0.25">
      <c r="B319" s="9"/>
      <c r="C319" s="9"/>
      <c r="D319" s="9"/>
      <c r="E319" s="10"/>
      <c r="F319" s="10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19"/>
      <c r="AJ319" s="19"/>
      <c r="AK319" s="9"/>
      <c r="AL319" s="9"/>
      <c r="AM319" s="9"/>
      <c r="AN319" s="9"/>
    </row>
    <row r="320" spans="2:40" ht="29.25" customHeight="1" x14ac:dyDescent="0.25">
      <c r="B320" s="9"/>
      <c r="C320" s="9"/>
      <c r="D320" s="9"/>
      <c r="E320" s="10"/>
      <c r="F320" s="10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19"/>
      <c r="AJ320" s="19"/>
      <c r="AK320" s="9"/>
      <c r="AL320" s="9"/>
      <c r="AM320" s="9"/>
      <c r="AN320" s="9"/>
    </row>
    <row r="321" spans="2:40" ht="29.25" customHeight="1" x14ac:dyDescent="0.25">
      <c r="B321" s="9"/>
      <c r="C321" s="9"/>
      <c r="D321" s="9"/>
      <c r="E321" s="10"/>
      <c r="F321" s="10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19"/>
      <c r="AJ321" s="19"/>
      <c r="AK321" s="9"/>
      <c r="AL321" s="9"/>
      <c r="AM321" s="9"/>
      <c r="AN321" s="9"/>
    </row>
    <row r="322" spans="2:40" ht="29.25" customHeight="1" x14ac:dyDescent="0.25">
      <c r="B322" s="9"/>
      <c r="C322" s="9"/>
      <c r="D322" s="9"/>
      <c r="E322" s="10"/>
      <c r="F322" s="10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19"/>
      <c r="AJ322" s="19"/>
      <c r="AK322" s="9"/>
      <c r="AL322" s="9"/>
      <c r="AM322" s="9"/>
      <c r="AN322" s="9"/>
    </row>
    <row r="323" spans="2:40" ht="29.25" customHeight="1" x14ac:dyDescent="0.25">
      <c r="B323" s="9"/>
      <c r="C323" s="9"/>
      <c r="D323" s="9"/>
      <c r="E323" s="10"/>
      <c r="F323" s="10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19"/>
      <c r="AJ323" s="19"/>
      <c r="AK323" s="9"/>
      <c r="AL323" s="9"/>
      <c r="AM323" s="9"/>
      <c r="AN323" s="9"/>
    </row>
    <row r="324" spans="2:40" ht="29.25" customHeight="1" x14ac:dyDescent="0.25">
      <c r="B324" s="9"/>
      <c r="C324" s="9"/>
      <c r="D324" s="9"/>
      <c r="E324" s="10"/>
      <c r="F324" s="10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19"/>
      <c r="AJ324" s="19"/>
      <c r="AK324" s="9"/>
      <c r="AL324" s="9"/>
      <c r="AM324" s="9"/>
      <c r="AN324" s="9"/>
    </row>
    <row r="325" spans="2:40" ht="29.25" customHeight="1" x14ac:dyDescent="0.25">
      <c r="B325" s="9"/>
      <c r="C325" s="9"/>
      <c r="D325" s="9"/>
      <c r="E325" s="10"/>
      <c r="F325" s="10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19"/>
      <c r="AJ325" s="19"/>
      <c r="AK325" s="9"/>
      <c r="AL325" s="9"/>
      <c r="AM325" s="9"/>
      <c r="AN325" s="9"/>
    </row>
    <row r="326" spans="2:40" ht="29.25" customHeight="1" x14ac:dyDescent="0.25">
      <c r="B326" s="9"/>
      <c r="C326" s="9"/>
      <c r="D326" s="9"/>
      <c r="E326" s="10"/>
      <c r="F326" s="10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19"/>
      <c r="AJ326" s="19"/>
      <c r="AK326" s="9"/>
      <c r="AL326" s="9"/>
      <c r="AM326" s="9"/>
      <c r="AN326" s="9"/>
    </row>
    <row r="327" spans="2:40" ht="29.25" customHeight="1" x14ac:dyDescent="0.25">
      <c r="B327" s="9"/>
      <c r="C327" s="9"/>
      <c r="D327" s="9"/>
      <c r="E327" s="10"/>
      <c r="F327" s="10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19"/>
      <c r="AJ327" s="19"/>
      <c r="AK327" s="9"/>
      <c r="AL327" s="9"/>
      <c r="AM327" s="9"/>
      <c r="AN327" s="9"/>
    </row>
    <row r="328" spans="2:40" ht="29.25" customHeight="1" x14ac:dyDescent="0.25">
      <c r="B328" s="9"/>
      <c r="C328" s="9"/>
      <c r="D328" s="9"/>
      <c r="E328" s="10"/>
      <c r="F328" s="10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19"/>
      <c r="AJ328" s="19"/>
      <c r="AK328" s="9"/>
      <c r="AL328" s="9"/>
      <c r="AM328" s="9"/>
      <c r="AN328" s="9"/>
    </row>
    <row r="329" spans="2:40" ht="29.25" customHeight="1" x14ac:dyDescent="0.25">
      <c r="B329" s="9"/>
      <c r="C329" s="9"/>
      <c r="D329" s="9"/>
      <c r="E329" s="10"/>
      <c r="F329" s="10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19"/>
      <c r="AJ329" s="19"/>
      <c r="AK329" s="9"/>
      <c r="AL329" s="9"/>
      <c r="AM329" s="9"/>
      <c r="AN329" s="9"/>
    </row>
    <row r="330" spans="2:40" ht="29.25" customHeight="1" x14ac:dyDescent="0.25">
      <c r="B330" s="9"/>
      <c r="C330" s="9"/>
      <c r="D330" s="9"/>
      <c r="E330" s="10"/>
      <c r="F330" s="10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19"/>
      <c r="AJ330" s="19"/>
      <c r="AK330" s="9"/>
      <c r="AL330" s="9"/>
      <c r="AM330" s="9"/>
      <c r="AN330" s="9"/>
    </row>
    <row r="331" spans="2:40" ht="29.25" customHeight="1" x14ac:dyDescent="0.25">
      <c r="B331" s="9"/>
      <c r="C331" s="9"/>
      <c r="D331" s="9"/>
      <c r="E331" s="10"/>
      <c r="F331" s="10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19"/>
      <c r="AJ331" s="19"/>
      <c r="AK331" s="9"/>
      <c r="AL331" s="9"/>
      <c r="AM331" s="9"/>
      <c r="AN331" s="9"/>
    </row>
    <row r="332" spans="2:40" ht="29.25" customHeight="1" x14ac:dyDescent="0.25">
      <c r="B332" s="9"/>
      <c r="C332" s="9"/>
      <c r="D332" s="9"/>
      <c r="E332" s="10"/>
      <c r="F332" s="10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19"/>
      <c r="AJ332" s="19"/>
      <c r="AK332" s="9"/>
      <c r="AL332" s="9"/>
      <c r="AM332" s="9"/>
      <c r="AN332" s="9"/>
    </row>
    <row r="333" spans="2:40" ht="29.25" customHeight="1" x14ac:dyDescent="0.25">
      <c r="B333" s="9"/>
      <c r="C333" s="9"/>
      <c r="D333" s="9"/>
      <c r="E333" s="10"/>
      <c r="F333" s="10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19"/>
      <c r="AJ333" s="19"/>
      <c r="AK333" s="9"/>
      <c r="AL333" s="9"/>
      <c r="AM333" s="9"/>
      <c r="AN333" s="9"/>
    </row>
    <row r="334" spans="2:40" ht="29.25" customHeight="1" x14ac:dyDescent="0.25">
      <c r="B334" s="9"/>
      <c r="C334" s="9"/>
      <c r="D334" s="9"/>
      <c r="E334" s="10"/>
      <c r="F334" s="10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19"/>
      <c r="AJ334" s="19"/>
      <c r="AK334" s="9"/>
      <c r="AL334" s="9"/>
      <c r="AM334" s="9"/>
      <c r="AN334" s="9"/>
    </row>
    <row r="335" spans="2:40" ht="29.25" customHeight="1" x14ac:dyDescent="0.25">
      <c r="B335" s="9"/>
      <c r="C335" s="9"/>
      <c r="D335" s="9"/>
      <c r="E335" s="10"/>
      <c r="F335" s="10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19"/>
      <c r="AJ335" s="19"/>
      <c r="AK335" s="9"/>
      <c r="AL335" s="9"/>
      <c r="AM335" s="9"/>
      <c r="AN335" s="9"/>
    </row>
    <row r="336" spans="2:40" ht="29.25" customHeight="1" x14ac:dyDescent="0.25">
      <c r="B336" s="9"/>
      <c r="C336" s="9"/>
      <c r="D336" s="9"/>
      <c r="E336" s="10"/>
      <c r="F336" s="10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19"/>
      <c r="AJ336" s="19"/>
      <c r="AK336" s="9"/>
      <c r="AL336" s="9"/>
      <c r="AM336" s="9"/>
      <c r="AN336" s="9"/>
    </row>
    <row r="337" spans="2:40" ht="29.25" customHeight="1" x14ac:dyDescent="0.25">
      <c r="B337" s="9"/>
      <c r="C337" s="9"/>
      <c r="D337" s="9"/>
      <c r="E337" s="10"/>
      <c r="F337" s="10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19"/>
      <c r="AJ337" s="19"/>
      <c r="AK337" s="9"/>
      <c r="AL337" s="9"/>
      <c r="AM337" s="9"/>
      <c r="AN337" s="9"/>
    </row>
    <row r="338" spans="2:40" ht="29.25" customHeight="1" x14ac:dyDescent="0.25">
      <c r="B338" s="9"/>
      <c r="C338" s="9"/>
      <c r="D338" s="9"/>
      <c r="E338" s="10"/>
      <c r="F338" s="10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19"/>
      <c r="AJ338" s="19"/>
      <c r="AK338" s="9"/>
      <c r="AL338" s="9"/>
      <c r="AM338" s="9"/>
      <c r="AN338" s="9"/>
    </row>
    <row r="339" spans="2:40" ht="29.25" customHeight="1" x14ac:dyDescent="0.25">
      <c r="B339" s="9"/>
      <c r="C339" s="9"/>
      <c r="D339" s="9"/>
      <c r="E339" s="10"/>
      <c r="F339" s="10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19"/>
      <c r="AJ339" s="19"/>
      <c r="AK339" s="9"/>
      <c r="AL339" s="9"/>
      <c r="AM339" s="9"/>
      <c r="AN339" s="9"/>
    </row>
    <row r="340" spans="2:40" ht="29.25" customHeight="1" x14ac:dyDescent="0.25">
      <c r="B340" s="9"/>
      <c r="C340" s="9"/>
      <c r="D340" s="9"/>
      <c r="E340" s="10"/>
      <c r="F340" s="10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19"/>
      <c r="AJ340" s="19"/>
      <c r="AK340" s="9"/>
      <c r="AL340" s="9"/>
      <c r="AM340" s="9"/>
      <c r="AN340" s="9"/>
    </row>
    <row r="341" spans="2:40" ht="29.25" customHeight="1" x14ac:dyDescent="0.25">
      <c r="B341" s="9"/>
      <c r="C341" s="9"/>
      <c r="D341" s="9"/>
      <c r="E341" s="10"/>
      <c r="F341" s="10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19"/>
      <c r="AJ341" s="19"/>
      <c r="AK341" s="9"/>
      <c r="AL341" s="9"/>
      <c r="AM341" s="9"/>
      <c r="AN341" s="9"/>
    </row>
    <row r="342" spans="2:40" ht="29.25" customHeight="1" x14ac:dyDescent="0.25">
      <c r="B342" s="9"/>
      <c r="C342" s="9"/>
      <c r="D342" s="9"/>
      <c r="E342" s="10"/>
      <c r="F342" s="10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19"/>
      <c r="AJ342" s="19"/>
      <c r="AK342" s="9"/>
      <c r="AL342" s="9"/>
      <c r="AM342" s="9"/>
      <c r="AN342" s="9"/>
    </row>
    <row r="343" spans="2:40" ht="29.25" customHeight="1" x14ac:dyDescent="0.25">
      <c r="B343" s="9"/>
      <c r="C343" s="9"/>
      <c r="D343" s="9"/>
      <c r="E343" s="10"/>
      <c r="F343" s="10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19"/>
      <c r="AJ343" s="19"/>
      <c r="AK343" s="9"/>
      <c r="AL343" s="9"/>
      <c r="AM343" s="9"/>
      <c r="AN343" s="9"/>
    </row>
    <row r="344" spans="2:40" ht="29.25" customHeight="1" x14ac:dyDescent="0.25">
      <c r="B344" s="9"/>
      <c r="C344" s="9"/>
      <c r="D344" s="9"/>
      <c r="E344" s="10"/>
      <c r="F344" s="10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19"/>
      <c r="AJ344" s="19"/>
      <c r="AK344" s="9"/>
      <c r="AL344" s="9"/>
      <c r="AM344" s="9"/>
      <c r="AN344" s="9"/>
    </row>
    <row r="345" spans="2:40" ht="29.25" customHeight="1" x14ac:dyDescent="0.25">
      <c r="B345" s="9"/>
      <c r="C345" s="9"/>
      <c r="D345" s="9"/>
      <c r="E345" s="10"/>
      <c r="F345" s="10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19"/>
      <c r="AJ345" s="19"/>
      <c r="AK345" s="9"/>
      <c r="AL345" s="9"/>
      <c r="AM345" s="9"/>
      <c r="AN345" s="9"/>
    </row>
    <row r="346" spans="2:40" ht="29.25" customHeight="1" x14ac:dyDescent="0.25">
      <c r="B346" s="9"/>
      <c r="C346" s="9"/>
      <c r="D346" s="9"/>
      <c r="E346" s="10"/>
      <c r="F346" s="10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19"/>
      <c r="AJ346" s="19"/>
      <c r="AK346" s="9"/>
      <c r="AL346" s="9"/>
      <c r="AM346" s="9"/>
      <c r="AN346" s="9"/>
    </row>
    <row r="347" spans="2:40" ht="29.25" customHeight="1" x14ac:dyDescent="0.25">
      <c r="B347" s="9"/>
      <c r="C347" s="9"/>
      <c r="D347" s="9"/>
      <c r="E347" s="10"/>
      <c r="F347" s="10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19"/>
      <c r="AJ347" s="19"/>
      <c r="AK347" s="9"/>
      <c r="AL347" s="9"/>
      <c r="AM347" s="9"/>
      <c r="AN347" s="9"/>
    </row>
    <row r="348" spans="2:40" ht="29.25" customHeight="1" x14ac:dyDescent="0.25">
      <c r="B348" s="9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19"/>
      <c r="AJ348" s="19"/>
      <c r="AK348" s="9"/>
      <c r="AL348" s="9"/>
      <c r="AM348" s="9"/>
      <c r="AN348" s="9"/>
    </row>
    <row r="349" spans="2:40" ht="29.25" customHeight="1" x14ac:dyDescent="0.25">
      <c r="B349" s="9"/>
      <c r="C349" s="9"/>
      <c r="D349" s="9"/>
      <c r="E349" s="10"/>
      <c r="F349" s="10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19"/>
      <c r="AJ349" s="19"/>
      <c r="AK349" s="9"/>
      <c r="AL349" s="9"/>
      <c r="AM349" s="9"/>
      <c r="AN349" s="9"/>
    </row>
    <row r="350" spans="2:40" ht="29.25" customHeight="1" x14ac:dyDescent="0.25">
      <c r="B350" s="9"/>
      <c r="C350" s="9"/>
      <c r="D350" s="9"/>
      <c r="E350" s="10"/>
      <c r="F350" s="10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19"/>
      <c r="AJ350" s="19"/>
      <c r="AK350" s="9"/>
      <c r="AL350" s="9"/>
      <c r="AM350" s="9"/>
      <c r="AN350" s="9"/>
    </row>
    <row r="351" spans="2:40" ht="29.25" customHeight="1" x14ac:dyDescent="0.25">
      <c r="B351" s="9"/>
      <c r="C351" s="9"/>
      <c r="D351" s="9"/>
      <c r="E351" s="10"/>
      <c r="F351" s="10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19"/>
      <c r="AJ351" s="19"/>
      <c r="AK351" s="9"/>
      <c r="AL351" s="9"/>
      <c r="AM351" s="9"/>
      <c r="AN351" s="9"/>
    </row>
    <row r="352" spans="2:40" ht="29.25" customHeight="1" x14ac:dyDescent="0.25">
      <c r="B352" s="9"/>
      <c r="C352" s="9"/>
      <c r="D352" s="9"/>
      <c r="E352" s="10"/>
      <c r="F352" s="10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19"/>
      <c r="AJ352" s="19"/>
      <c r="AK352" s="9"/>
      <c r="AL352" s="9"/>
      <c r="AM352" s="9"/>
      <c r="AN352" s="9"/>
    </row>
    <row r="353" spans="2:40" ht="29.25" customHeight="1" x14ac:dyDescent="0.25">
      <c r="B353" s="9"/>
      <c r="C353" s="9"/>
      <c r="D353" s="9"/>
      <c r="E353" s="10"/>
      <c r="F353" s="10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19"/>
      <c r="AJ353" s="19"/>
      <c r="AK353" s="9"/>
      <c r="AL353" s="9"/>
      <c r="AM353" s="9"/>
      <c r="AN353" s="9"/>
    </row>
    <row r="354" spans="2:40" ht="29.25" customHeight="1" x14ac:dyDescent="0.25">
      <c r="B354" s="9"/>
      <c r="C354" s="9"/>
      <c r="D354" s="9"/>
      <c r="E354" s="10"/>
      <c r="F354" s="10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19"/>
      <c r="AJ354" s="19"/>
      <c r="AK354" s="9"/>
      <c r="AL354" s="9"/>
      <c r="AM354" s="9"/>
      <c r="AN354" s="9"/>
    </row>
    <row r="355" spans="2:40" ht="29.25" customHeight="1" x14ac:dyDescent="0.25">
      <c r="B355" s="9"/>
      <c r="C355" s="9"/>
      <c r="D355" s="9"/>
      <c r="E355" s="10"/>
      <c r="F355" s="10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19"/>
      <c r="AJ355" s="19"/>
      <c r="AK355" s="9"/>
      <c r="AL355" s="9"/>
      <c r="AM355" s="9"/>
      <c r="AN355" s="9"/>
    </row>
    <row r="356" spans="2:40" ht="29.25" customHeight="1" x14ac:dyDescent="0.25">
      <c r="B356" s="9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19"/>
      <c r="AJ356" s="19"/>
      <c r="AK356" s="9"/>
      <c r="AL356" s="9"/>
      <c r="AM356" s="9"/>
      <c r="AN356" s="9"/>
    </row>
    <row r="357" spans="2:40" ht="29.25" customHeight="1" x14ac:dyDescent="0.25">
      <c r="B357" s="9"/>
      <c r="C357" s="9"/>
      <c r="D357" s="9"/>
      <c r="E357" s="10"/>
      <c r="F357" s="10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19"/>
      <c r="AJ357" s="19"/>
      <c r="AK357" s="9"/>
      <c r="AL357" s="9"/>
      <c r="AM357" s="9"/>
      <c r="AN357" s="9"/>
    </row>
    <row r="358" spans="2:40" ht="29.25" customHeight="1" x14ac:dyDescent="0.25">
      <c r="B358" s="9"/>
      <c r="C358" s="9"/>
      <c r="D358" s="9"/>
      <c r="E358" s="10"/>
      <c r="F358" s="10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19"/>
      <c r="AJ358" s="19"/>
      <c r="AK358" s="9"/>
      <c r="AL358" s="9"/>
      <c r="AM358" s="9"/>
      <c r="AN358" s="9"/>
    </row>
    <row r="359" spans="2:40" ht="29.25" customHeight="1" x14ac:dyDescent="0.25">
      <c r="B359" s="9"/>
      <c r="C359" s="9"/>
      <c r="D359" s="9"/>
      <c r="E359" s="10"/>
      <c r="F359" s="10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19"/>
      <c r="AJ359" s="19"/>
      <c r="AK359" s="9"/>
      <c r="AL359" s="9"/>
      <c r="AM359" s="9"/>
      <c r="AN359" s="9"/>
    </row>
    <row r="360" spans="2:40" ht="29.25" customHeight="1" x14ac:dyDescent="0.25">
      <c r="B360" s="9"/>
      <c r="C360" s="9"/>
      <c r="D360" s="9"/>
      <c r="E360" s="10"/>
      <c r="F360" s="10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19"/>
      <c r="AJ360" s="19"/>
      <c r="AK360" s="9"/>
      <c r="AL360" s="9"/>
      <c r="AM360" s="9"/>
      <c r="AN360" s="9"/>
    </row>
    <row r="361" spans="2:40" ht="29.25" customHeight="1" x14ac:dyDescent="0.25">
      <c r="B361" s="9"/>
      <c r="C361" s="9"/>
      <c r="D361" s="9"/>
      <c r="E361" s="10"/>
      <c r="F361" s="10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19"/>
      <c r="AJ361" s="19"/>
      <c r="AK361" s="9"/>
      <c r="AL361" s="9"/>
      <c r="AM361" s="9"/>
      <c r="AN361" s="9"/>
    </row>
    <row r="362" spans="2:40" ht="29.25" customHeight="1" x14ac:dyDescent="0.25">
      <c r="B362" s="9"/>
      <c r="C362" s="9"/>
      <c r="D362" s="9"/>
      <c r="E362" s="10"/>
      <c r="F362" s="10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19"/>
      <c r="AJ362" s="19"/>
      <c r="AK362" s="9"/>
      <c r="AL362" s="9"/>
      <c r="AM362" s="9"/>
      <c r="AN362" s="9"/>
    </row>
    <row r="363" spans="2:40" ht="29.25" customHeight="1" x14ac:dyDescent="0.25">
      <c r="B363" s="9"/>
      <c r="C363" s="9"/>
      <c r="D363" s="9"/>
      <c r="E363" s="10"/>
      <c r="F363" s="10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19"/>
      <c r="AJ363" s="19"/>
      <c r="AK363" s="9"/>
      <c r="AL363" s="9"/>
      <c r="AM363" s="9"/>
      <c r="AN363" s="9"/>
    </row>
    <row r="364" spans="2:40" ht="29.25" customHeight="1" x14ac:dyDescent="0.25">
      <c r="B364" s="9"/>
      <c r="C364" s="9"/>
      <c r="D364" s="9"/>
      <c r="E364" s="10"/>
      <c r="F364" s="10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19"/>
      <c r="AJ364" s="19"/>
      <c r="AK364" s="9"/>
      <c r="AL364" s="9"/>
      <c r="AM364" s="9"/>
      <c r="AN364" s="9"/>
    </row>
    <row r="365" spans="2:40" ht="29.25" customHeight="1" x14ac:dyDescent="0.25">
      <c r="B365" s="9"/>
      <c r="C365" s="9"/>
      <c r="D365" s="9"/>
      <c r="E365" s="10"/>
      <c r="F365" s="10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19"/>
      <c r="AJ365" s="19"/>
      <c r="AK365" s="9"/>
      <c r="AL365" s="9"/>
      <c r="AM365" s="9"/>
      <c r="AN365" s="9"/>
    </row>
    <row r="366" spans="2:40" ht="29.25" customHeight="1" x14ac:dyDescent="0.25">
      <c r="B366" s="9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19"/>
      <c r="AJ366" s="19"/>
      <c r="AK366" s="9"/>
      <c r="AL366" s="9"/>
      <c r="AM366" s="9"/>
      <c r="AN366" s="9"/>
    </row>
    <row r="367" spans="2:40" ht="29.25" customHeight="1" x14ac:dyDescent="0.25">
      <c r="B367" s="9"/>
      <c r="C367" s="9"/>
      <c r="D367" s="9"/>
      <c r="E367" s="10"/>
      <c r="F367" s="10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19"/>
      <c r="AJ367" s="19"/>
      <c r="AK367" s="9"/>
      <c r="AL367" s="9"/>
      <c r="AM367" s="9"/>
      <c r="AN367" s="9"/>
    </row>
    <row r="368" spans="2:40" ht="29.25" customHeight="1" x14ac:dyDescent="0.25">
      <c r="B368" s="9"/>
      <c r="C368" s="9"/>
      <c r="D368" s="9"/>
      <c r="E368" s="10"/>
      <c r="F368" s="10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19"/>
      <c r="AJ368" s="19"/>
      <c r="AK368" s="9"/>
      <c r="AL368" s="9"/>
      <c r="AM368" s="9"/>
      <c r="AN368" s="9"/>
    </row>
    <row r="369" spans="2:40" ht="29.25" customHeight="1" x14ac:dyDescent="0.25">
      <c r="B369" s="9"/>
      <c r="C369" s="9"/>
      <c r="D369" s="9"/>
      <c r="E369" s="10"/>
      <c r="F369" s="10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19"/>
      <c r="AJ369" s="19"/>
      <c r="AK369" s="9"/>
      <c r="AL369" s="9"/>
      <c r="AM369" s="9"/>
      <c r="AN369" s="9"/>
    </row>
    <row r="370" spans="2:40" ht="29.25" customHeight="1" x14ac:dyDescent="0.25">
      <c r="B370" s="9"/>
      <c r="C370" s="9"/>
      <c r="D370" s="9"/>
      <c r="E370" s="10"/>
      <c r="F370" s="10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19"/>
      <c r="AJ370" s="19"/>
      <c r="AK370" s="9"/>
      <c r="AL370" s="9"/>
      <c r="AM370" s="9"/>
      <c r="AN370" s="9"/>
    </row>
    <row r="371" spans="2:40" ht="29.25" customHeight="1" x14ac:dyDescent="0.25">
      <c r="B371" s="9"/>
      <c r="C371" s="9"/>
      <c r="D371" s="9"/>
      <c r="E371" s="10"/>
      <c r="F371" s="10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19"/>
      <c r="AJ371" s="19"/>
      <c r="AK371" s="9"/>
      <c r="AL371" s="9"/>
      <c r="AM371" s="9"/>
      <c r="AN371" s="9"/>
    </row>
    <row r="372" spans="2:40" ht="29.25" customHeight="1" x14ac:dyDescent="0.25">
      <c r="B372" s="9"/>
      <c r="C372" s="9"/>
      <c r="D372" s="9"/>
      <c r="E372" s="10"/>
      <c r="F372" s="10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19"/>
      <c r="AJ372" s="19"/>
      <c r="AK372" s="9"/>
      <c r="AL372" s="9"/>
      <c r="AM372" s="9"/>
      <c r="AN372" s="9"/>
    </row>
    <row r="373" spans="2:40" ht="29.25" customHeight="1" x14ac:dyDescent="0.25">
      <c r="B373" s="9"/>
      <c r="C373" s="9"/>
      <c r="D373" s="9"/>
      <c r="E373" s="10"/>
      <c r="F373" s="10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19"/>
      <c r="AJ373" s="19"/>
      <c r="AK373" s="9"/>
      <c r="AL373" s="9"/>
      <c r="AM373" s="9"/>
      <c r="AN373" s="9"/>
    </row>
    <row r="374" spans="2:40" ht="29.25" customHeight="1" x14ac:dyDescent="0.25">
      <c r="B374" s="9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19"/>
      <c r="AJ374" s="19"/>
      <c r="AK374" s="9"/>
      <c r="AL374" s="9"/>
      <c r="AM374" s="9"/>
      <c r="AN374" s="9"/>
    </row>
    <row r="375" spans="2:40" ht="29.25" customHeight="1" x14ac:dyDescent="0.25">
      <c r="B375" s="9"/>
      <c r="C375" s="9"/>
      <c r="D375" s="9"/>
      <c r="E375" s="10"/>
      <c r="F375" s="10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19"/>
      <c r="AJ375" s="19"/>
      <c r="AK375" s="9"/>
      <c r="AL375" s="9"/>
      <c r="AM375" s="9"/>
      <c r="AN375" s="9"/>
    </row>
    <row r="376" spans="2:40" ht="29.25" customHeight="1" x14ac:dyDescent="0.25">
      <c r="B376" s="9"/>
      <c r="C376" s="9"/>
      <c r="D376" s="9"/>
      <c r="E376" s="10"/>
      <c r="F376" s="10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19"/>
      <c r="AJ376" s="19"/>
      <c r="AK376" s="9"/>
      <c r="AL376" s="9"/>
      <c r="AM376" s="9"/>
      <c r="AN376" s="9"/>
    </row>
    <row r="377" spans="2:40" ht="29.25" customHeight="1" x14ac:dyDescent="0.25">
      <c r="B377" s="9"/>
      <c r="C377" s="9"/>
      <c r="D377" s="9"/>
      <c r="E377" s="10"/>
      <c r="F377" s="10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19"/>
      <c r="AJ377" s="19"/>
      <c r="AK377" s="9"/>
      <c r="AL377" s="9"/>
      <c r="AM377" s="9"/>
      <c r="AN377" s="9"/>
    </row>
    <row r="378" spans="2:40" ht="29.25" customHeight="1" x14ac:dyDescent="0.25">
      <c r="B378" s="9"/>
      <c r="C378" s="9"/>
      <c r="D378" s="9"/>
      <c r="E378" s="10"/>
      <c r="F378" s="10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19"/>
      <c r="AJ378" s="19"/>
      <c r="AK378" s="9"/>
      <c r="AL378" s="9"/>
      <c r="AM378" s="9"/>
      <c r="AN378" s="9"/>
    </row>
    <row r="379" spans="2:40" ht="29.25" customHeight="1" x14ac:dyDescent="0.25">
      <c r="B379" s="9"/>
      <c r="C379" s="9"/>
      <c r="D379" s="9"/>
      <c r="E379" s="10"/>
      <c r="F379" s="10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19"/>
      <c r="AJ379" s="19"/>
      <c r="AK379" s="9"/>
      <c r="AL379" s="9"/>
      <c r="AM379" s="9"/>
      <c r="AN379" s="9"/>
    </row>
    <row r="380" spans="2:40" ht="29.25" customHeight="1" x14ac:dyDescent="0.25">
      <c r="B380" s="9"/>
      <c r="C380" s="9"/>
      <c r="D380" s="9"/>
      <c r="E380" s="10"/>
      <c r="F380" s="10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19"/>
      <c r="AJ380" s="19"/>
      <c r="AK380" s="9"/>
      <c r="AL380" s="9"/>
      <c r="AM380" s="9"/>
      <c r="AN380" s="9"/>
    </row>
    <row r="381" spans="2:40" ht="29.25" customHeight="1" x14ac:dyDescent="0.25">
      <c r="B381" s="9"/>
      <c r="C381" s="9"/>
      <c r="D381" s="9"/>
      <c r="E381" s="10"/>
      <c r="F381" s="10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19"/>
      <c r="AJ381" s="19"/>
      <c r="AK381" s="9"/>
      <c r="AL381" s="9"/>
      <c r="AM381" s="9"/>
      <c r="AN381" s="9"/>
    </row>
    <row r="382" spans="2:40" ht="29.25" customHeight="1" x14ac:dyDescent="0.25">
      <c r="B382" s="9"/>
      <c r="C382" s="9"/>
      <c r="D382" s="9"/>
      <c r="E382" s="10"/>
      <c r="F382" s="10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19"/>
      <c r="AJ382" s="19"/>
      <c r="AK382" s="9"/>
      <c r="AL382" s="9"/>
      <c r="AM382" s="9"/>
      <c r="AN382" s="9"/>
    </row>
    <row r="383" spans="2:40" ht="29.25" customHeight="1" x14ac:dyDescent="0.25">
      <c r="B383" s="9"/>
      <c r="C383" s="9"/>
      <c r="D383" s="9"/>
      <c r="E383" s="10"/>
      <c r="F383" s="10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19"/>
      <c r="AJ383" s="19"/>
      <c r="AK383" s="9"/>
      <c r="AL383" s="9"/>
      <c r="AM383" s="9"/>
      <c r="AN383" s="9"/>
    </row>
    <row r="384" spans="2:40" ht="29.25" customHeight="1" x14ac:dyDescent="0.25">
      <c r="B384" s="9"/>
      <c r="C384" s="9"/>
      <c r="D384" s="9"/>
      <c r="E384" s="10"/>
      <c r="F384" s="10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19"/>
      <c r="AJ384" s="19"/>
      <c r="AK384" s="9"/>
      <c r="AL384" s="9"/>
      <c r="AM384" s="9"/>
      <c r="AN384" s="9"/>
    </row>
    <row r="385" spans="2:40" ht="29.25" customHeight="1" x14ac:dyDescent="0.25">
      <c r="B385" s="9"/>
      <c r="C385" s="9"/>
      <c r="D385" s="9"/>
      <c r="E385" s="10"/>
      <c r="F385" s="10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19"/>
      <c r="AJ385" s="19"/>
      <c r="AK385" s="9"/>
      <c r="AL385" s="9"/>
      <c r="AM385" s="9"/>
      <c r="AN385" s="9"/>
    </row>
    <row r="386" spans="2:40" ht="29.25" customHeight="1" x14ac:dyDescent="0.25">
      <c r="B386" s="9"/>
      <c r="C386" s="9"/>
      <c r="D386" s="9"/>
      <c r="E386" s="10"/>
      <c r="F386" s="10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19"/>
      <c r="AJ386" s="19"/>
      <c r="AK386" s="9"/>
      <c r="AL386" s="9"/>
      <c r="AM386" s="9"/>
      <c r="AN386" s="9"/>
    </row>
    <row r="387" spans="2:40" ht="29.25" customHeight="1" x14ac:dyDescent="0.25">
      <c r="B387" s="9"/>
      <c r="C387" s="9"/>
      <c r="D387" s="9"/>
      <c r="E387" s="10"/>
      <c r="F387" s="10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19"/>
      <c r="AJ387" s="19"/>
      <c r="AK387" s="9"/>
      <c r="AL387" s="9"/>
      <c r="AM387" s="9"/>
      <c r="AN387" s="9"/>
    </row>
    <row r="388" spans="2:40" ht="29.25" customHeight="1" x14ac:dyDescent="0.25">
      <c r="B388" s="9"/>
      <c r="C388" s="9"/>
      <c r="D388" s="9"/>
      <c r="E388" s="10"/>
      <c r="F388" s="10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19"/>
      <c r="AJ388" s="19"/>
      <c r="AK388" s="9"/>
      <c r="AL388" s="9"/>
      <c r="AM388" s="9"/>
      <c r="AN388" s="9"/>
    </row>
    <row r="389" spans="2:40" ht="29.25" customHeight="1" x14ac:dyDescent="0.25">
      <c r="B389" s="9"/>
      <c r="C389" s="9"/>
      <c r="D389" s="9"/>
      <c r="E389" s="10"/>
      <c r="F389" s="10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19"/>
      <c r="AJ389" s="19"/>
      <c r="AK389" s="9"/>
      <c r="AL389" s="9"/>
      <c r="AM389" s="9"/>
      <c r="AN389" s="9"/>
    </row>
    <row r="390" spans="2:40" ht="29.25" customHeight="1" x14ac:dyDescent="0.25">
      <c r="B390" s="9"/>
      <c r="C390" s="9"/>
      <c r="D390" s="9"/>
      <c r="E390" s="10"/>
      <c r="F390" s="10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19"/>
      <c r="AJ390" s="19"/>
      <c r="AK390" s="9"/>
      <c r="AL390" s="9"/>
      <c r="AM390" s="9"/>
      <c r="AN390" s="9"/>
    </row>
    <row r="391" spans="2:40" ht="29.25" customHeight="1" x14ac:dyDescent="0.25">
      <c r="B391" s="9"/>
      <c r="C391" s="9"/>
      <c r="D391" s="9"/>
      <c r="E391" s="10"/>
      <c r="F391" s="10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19"/>
      <c r="AJ391" s="19"/>
      <c r="AK391" s="9"/>
      <c r="AL391" s="9"/>
      <c r="AM391" s="9"/>
      <c r="AN391" s="9"/>
    </row>
    <row r="392" spans="2:40" ht="29.25" customHeight="1" x14ac:dyDescent="0.25">
      <c r="B392" s="9"/>
      <c r="C392" s="9"/>
      <c r="D392" s="9"/>
      <c r="E392" s="10"/>
      <c r="F392" s="10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19"/>
      <c r="AJ392" s="19"/>
      <c r="AK392" s="9"/>
      <c r="AL392" s="9"/>
      <c r="AM392" s="9"/>
      <c r="AN392" s="9"/>
    </row>
    <row r="393" spans="2:40" ht="29.25" customHeight="1" x14ac:dyDescent="0.25">
      <c r="B393" s="9"/>
      <c r="C393" s="9"/>
      <c r="D393" s="9"/>
      <c r="E393" s="10"/>
      <c r="F393" s="10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19"/>
      <c r="AJ393" s="19"/>
      <c r="AK393" s="9"/>
      <c r="AL393" s="9"/>
      <c r="AM393" s="9"/>
      <c r="AN393" s="9"/>
    </row>
    <row r="394" spans="2:40" ht="29.25" customHeight="1" x14ac:dyDescent="0.25">
      <c r="B394" s="9"/>
      <c r="C394" s="9"/>
      <c r="D394" s="9"/>
      <c r="E394" s="10"/>
      <c r="F394" s="10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19"/>
      <c r="AJ394" s="19"/>
      <c r="AK394" s="9"/>
      <c r="AL394" s="9"/>
      <c r="AM394" s="9"/>
      <c r="AN394" s="9"/>
    </row>
    <row r="395" spans="2:40" ht="29.25" customHeight="1" x14ac:dyDescent="0.25">
      <c r="B395" s="9"/>
      <c r="C395" s="9"/>
      <c r="D395" s="9"/>
      <c r="E395" s="10"/>
      <c r="F395" s="10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19"/>
      <c r="AJ395" s="19"/>
      <c r="AK395" s="9"/>
      <c r="AL395" s="9"/>
      <c r="AM395" s="9"/>
      <c r="AN395" s="9"/>
    </row>
    <row r="396" spans="2:40" ht="29.25" customHeight="1" x14ac:dyDescent="0.25">
      <c r="B396" s="9"/>
      <c r="C396" s="9"/>
      <c r="D396" s="9"/>
      <c r="E396" s="10"/>
      <c r="F396" s="10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19"/>
      <c r="AJ396" s="19"/>
      <c r="AK396" s="9"/>
      <c r="AL396" s="9"/>
      <c r="AM396" s="9"/>
      <c r="AN396" s="9"/>
    </row>
    <row r="397" spans="2:40" ht="29.25" customHeight="1" x14ac:dyDescent="0.25">
      <c r="B397" s="9"/>
      <c r="C397" s="9"/>
      <c r="D397" s="9"/>
      <c r="E397" s="10"/>
      <c r="F397" s="10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19"/>
      <c r="AJ397" s="19"/>
      <c r="AK397" s="9"/>
      <c r="AL397" s="9"/>
      <c r="AM397" s="9"/>
      <c r="AN397" s="9"/>
    </row>
    <row r="398" spans="2:40" ht="29.25" customHeight="1" x14ac:dyDescent="0.25">
      <c r="B398" s="9"/>
      <c r="C398" s="9"/>
      <c r="D398" s="9"/>
      <c r="E398" s="10"/>
      <c r="F398" s="10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19"/>
      <c r="AJ398" s="19"/>
      <c r="AK398" s="9"/>
      <c r="AL398" s="9"/>
      <c r="AM398" s="9"/>
      <c r="AN398" s="9"/>
    </row>
    <row r="399" spans="2:40" ht="29.25" customHeight="1" x14ac:dyDescent="0.25">
      <c r="B399" s="9"/>
      <c r="C399" s="9"/>
      <c r="D399" s="9"/>
      <c r="E399" s="10"/>
      <c r="F399" s="10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19"/>
      <c r="AJ399" s="19"/>
      <c r="AK399" s="9"/>
      <c r="AL399" s="9"/>
      <c r="AM399" s="9"/>
      <c r="AN399" s="9"/>
    </row>
    <row r="400" spans="2:40" ht="29.25" customHeight="1" x14ac:dyDescent="0.25">
      <c r="B400" s="9"/>
      <c r="C400" s="9"/>
      <c r="D400" s="9"/>
      <c r="E400" s="10"/>
      <c r="F400" s="10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19"/>
      <c r="AJ400" s="19"/>
      <c r="AK400" s="9"/>
      <c r="AL400" s="9"/>
      <c r="AM400" s="9"/>
      <c r="AN400" s="9"/>
    </row>
    <row r="401" spans="2:40" ht="29.25" customHeight="1" x14ac:dyDescent="0.25">
      <c r="B401" s="9"/>
      <c r="C401" s="9"/>
      <c r="D401" s="9"/>
      <c r="E401" s="10"/>
      <c r="F401" s="10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19"/>
      <c r="AJ401" s="19"/>
      <c r="AK401" s="9"/>
      <c r="AL401" s="9"/>
      <c r="AM401" s="9"/>
      <c r="AN401" s="9"/>
    </row>
    <row r="402" spans="2:40" ht="29.25" customHeight="1" x14ac:dyDescent="0.25">
      <c r="B402" s="9"/>
      <c r="C402" s="9"/>
      <c r="D402" s="9"/>
      <c r="E402" s="10"/>
      <c r="F402" s="10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19"/>
      <c r="AJ402" s="19"/>
      <c r="AK402" s="9"/>
      <c r="AL402" s="9"/>
      <c r="AM402" s="9"/>
      <c r="AN402" s="9"/>
    </row>
    <row r="403" spans="2:40" ht="29.25" customHeight="1" x14ac:dyDescent="0.25">
      <c r="B403" s="9"/>
      <c r="C403" s="9"/>
      <c r="D403" s="9"/>
      <c r="E403" s="10"/>
      <c r="F403" s="10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19"/>
      <c r="AJ403" s="19"/>
      <c r="AK403" s="9"/>
      <c r="AL403" s="9"/>
      <c r="AM403" s="9"/>
      <c r="AN403" s="9"/>
    </row>
    <row r="404" spans="2:40" ht="29.25" customHeight="1" x14ac:dyDescent="0.25">
      <c r="B404" s="9"/>
      <c r="C404" s="9"/>
      <c r="D404" s="9"/>
      <c r="E404" s="10"/>
      <c r="F404" s="10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19"/>
      <c r="AJ404" s="19"/>
      <c r="AK404" s="9"/>
      <c r="AL404" s="9"/>
      <c r="AM404" s="9"/>
      <c r="AN404" s="9"/>
    </row>
    <row r="405" spans="2:40" ht="29.25" customHeight="1" x14ac:dyDescent="0.25">
      <c r="B405" s="9"/>
      <c r="C405" s="9"/>
      <c r="D405" s="9"/>
      <c r="E405" s="10"/>
      <c r="F405" s="10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19"/>
      <c r="AJ405" s="19"/>
      <c r="AK405" s="9"/>
      <c r="AL405" s="9"/>
      <c r="AM405" s="9"/>
      <c r="AN405" s="9"/>
    </row>
    <row r="406" spans="2:40" ht="29.25" customHeight="1" x14ac:dyDescent="0.25">
      <c r="B406" s="9"/>
      <c r="C406" s="9"/>
      <c r="D406" s="9"/>
      <c r="E406" s="10"/>
      <c r="F406" s="10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19"/>
      <c r="AJ406" s="19"/>
      <c r="AK406" s="9"/>
      <c r="AL406" s="9"/>
      <c r="AM406" s="9"/>
      <c r="AN406" s="9"/>
    </row>
    <row r="407" spans="2:40" ht="29.25" customHeight="1" x14ac:dyDescent="0.25">
      <c r="B407" s="9"/>
      <c r="C407" s="9"/>
      <c r="D407" s="9"/>
      <c r="E407" s="10"/>
      <c r="F407" s="10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19"/>
      <c r="AJ407" s="19"/>
      <c r="AK407" s="9"/>
      <c r="AL407" s="9"/>
      <c r="AM407" s="9"/>
      <c r="AN407" s="9"/>
    </row>
    <row r="408" spans="2:40" ht="29.25" customHeight="1" x14ac:dyDescent="0.25">
      <c r="B408" s="9"/>
      <c r="C408" s="9"/>
      <c r="D408" s="9"/>
      <c r="E408" s="10"/>
      <c r="F408" s="10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19"/>
      <c r="AJ408" s="19"/>
      <c r="AK408" s="9"/>
      <c r="AL408" s="9"/>
      <c r="AM408" s="9"/>
      <c r="AN408" s="9"/>
    </row>
    <row r="409" spans="2:40" ht="29.25" customHeight="1" x14ac:dyDescent="0.25">
      <c r="B409" s="9"/>
      <c r="C409" s="9"/>
      <c r="D409" s="9"/>
      <c r="E409" s="10"/>
      <c r="F409" s="10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19"/>
      <c r="AJ409" s="19"/>
      <c r="AK409" s="9"/>
      <c r="AL409" s="9"/>
      <c r="AM409" s="9"/>
      <c r="AN409" s="9"/>
    </row>
    <row r="410" spans="2:40" ht="29.25" customHeight="1" x14ac:dyDescent="0.25">
      <c r="B410" s="9"/>
      <c r="C410" s="9"/>
      <c r="D410" s="9"/>
      <c r="E410" s="10"/>
      <c r="F410" s="10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19"/>
      <c r="AJ410" s="19"/>
      <c r="AK410" s="9"/>
      <c r="AL410" s="9"/>
      <c r="AM410" s="9"/>
      <c r="AN410" s="9"/>
    </row>
    <row r="411" spans="2:40" ht="29.25" customHeight="1" x14ac:dyDescent="0.25">
      <c r="B411" s="9"/>
      <c r="C411" s="9"/>
      <c r="D411" s="9"/>
      <c r="E411" s="10"/>
      <c r="F411" s="10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19"/>
      <c r="AJ411" s="19"/>
      <c r="AK411" s="9"/>
      <c r="AL411" s="9"/>
      <c r="AM411" s="9"/>
      <c r="AN411" s="9"/>
    </row>
    <row r="412" spans="2:40" ht="29.25" customHeight="1" x14ac:dyDescent="0.25">
      <c r="B412" s="9"/>
      <c r="C412" s="9"/>
      <c r="D412" s="9"/>
      <c r="E412" s="10"/>
      <c r="F412" s="10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19"/>
      <c r="AJ412" s="19"/>
      <c r="AK412" s="9"/>
      <c r="AL412" s="9"/>
      <c r="AM412" s="9"/>
      <c r="AN412" s="9"/>
    </row>
    <row r="413" spans="2:40" ht="29.25" customHeight="1" x14ac:dyDescent="0.25">
      <c r="B413" s="9"/>
      <c r="C413" s="9"/>
      <c r="D413" s="9"/>
      <c r="E413" s="10"/>
      <c r="F413" s="10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19"/>
      <c r="AJ413" s="19"/>
      <c r="AK413" s="9"/>
      <c r="AL413" s="9"/>
      <c r="AM413" s="9"/>
      <c r="AN413" s="9"/>
    </row>
    <row r="414" spans="2:40" ht="29.25" customHeight="1" x14ac:dyDescent="0.25">
      <c r="B414" s="9"/>
      <c r="C414" s="9"/>
      <c r="D414" s="9"/>
      <c r="E414" s="10"/>
      <c r="F414" s="10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19"/>
      <c r="AJ414" s="19"/>
      <c r="AK414" s="9"/>
      <c r="AL414" s="9"/>
      <c r="AM414" s="9"/>
      <c r="AN414" s="9"/>
    </row>
    <row r="415" spans="2:40" ht="29.25" customHeight="1" x14ac:dyDescent="0.25">
      <c r="B415" s="9"/>
      <c r="C415" s="9"/>
      <c r="D415" s="9"/>
      <c r="E415" s="10"/>
      <c r="F415" s="10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19"/>
      <c r="AJ415" s="19"/>
      <c r="AK415" s="9"/>
      <c r="AL415" s="9"/>
      <c r="AM415" s="9"/>
      <c r="AN415" s="9"/>
    </row>
    <row r="416" spans="2:40" ht="29.25" customHeight="1" x14ac:dyDescent="0.25">
      <c r="B416" s="9"/>
      <c r="C416" s="9"/>
      <c r="D416" s="9"/>
      <c r="E416" s="10"/>
      <c r="F416" s="10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19"/>
      <c r="AJ416" s="19"/>
      <c r="AK416" s="9"/>
      <c r="AL416" s="9"/>
      <c r="AM416" s="9"/>
      <c r="AN416" s="9"/>
    </row>
    <row r="417" spans="2:40" ht="29.25" customHeight="1" x14ac:dyDescent="0.25">
      <c r="B417" s="9"/>
      <c r="C417" s="9"/>
      <c r="D417" s="9"/>
      <c r="E417" s="10"/>
      <c r="F417" s="10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19"/>
      <c r="AJ417" s="19"/>
      <c r="AK417" s="9"/>
      <c r="AL417" s="9"/>
      <c r="AM417" s="9"/>
      <c r="AN417" s="9"/>
    </row>
    <row r="418" spans="2:40" ht="29.25" customHeight="1" x14ac:dyDescent="0.25">
      <c r="B418" s="9"/>
      <c r="C418" s="9"/>
      <c r="D418" s="9"/>
      <c r="E418" s="10"/>
      <c r="F418" s="10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19"/>
      <c r="AJ418" s="19"/>
      <c r="AK418" s="9"/>
      <c r="AL418" s="9"/>
      <c r="AM418" s="9"/>
      <c r="AN418" s="9"/>
    </row>
    <row r="419" spans="2:40" ht="29.25" customHeight="1" x14ac:dyDescent="0.25">
      <c r="B419" s="9"/>
      <c r="C419" s="9"/>
      <c r="D419" s="9"/>
      <c r="E419" s="10"/>
      <c r="F419" s="10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19"/>
      <c r="AJ419" s="19"/>
      <c r="AK419" s="9"/>
      <c r="AL419" s="9"/>
      <c r="AM419" s="9"/>
      <c r="AN419" s="9"/>
    </row>
    <row r="420" spans="2:40" ht="29.25" customHeight="1" x14ac:dyDescent="0.25">
      <c r="B420" s="9"/>
      <c r="C420" s="9"/>
      <c r="D420" s="9"/>
      <c r="E420" s="10"/>
      <c r="F420" s="10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19"/>
      <c r="AJ420" s="19"/>
      <c r="AK420" s="9"/>
      <c r="AL420" s="9"/>
      <c r="AM420" s="9"/>
      <c r="AN420" s="9"/>
    </row>
    <row r="421" spans="2:40" ht="29.25" customHeight="1" x14ac:dyDescent="0.25">
      <c r="B421" s="9"/>
      <c r="C421" s="9"/>
      <c r="D421" s="9"/>
      <c r="E421" s="10"/>
      <c r="F421" s="10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19"/>
      <c r="AJ421" s="19"/>
      <c r="AK421" s="9"/>
      <c r="AL421" s="9"/>
      <c r="AM421" s="9"/>
      <c r="AN421" s="9"/>
    </row>
    <row r="422" spans="2:40" ht="29.25" customHeight="1" x14ac:dyDescent="0.25">
      <c r="B422" s="9"/>
      <c r="C422" s="9"/>
      <c r="D422" s="9"/>
      <c r="E422" s="10"/>
      <c r="F422" s="10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19"/>
      <c r="AJ422" s="19"/>
      <c r="AK422" s="9"/>
      <c r="AL422" s="9"/>
      <c r="AM422" s="9"/>
      <c r="AN422" s="9"/>
    </row>
    <row r="423" spans="2:40" ht="29.25" customHeight="1" x14ac:dyDescent="0.25">
      <c r="B423" s="9"/>
      <c r="C423" s="9"/>
      <c r="D423" s="9"/>
      <c r="E423" s="10"/>
      <c r="F423" s="10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19"/>
      <c r="AJ423" s="19"/>
      <c r="AK423" s="9"/>
      <c r="AL423" s="9"/>
      <c r="AM423" s="9"/>
      <c r="AN423" s="9"/>
    </row>
    <row r="424" spans="2:40" ht="29.25" customHeight="1" x14ac:dyDescent="0.25">
      <c r="B424" s="9"/>
      <c r="C424" s="9"/>
      <c r="D424" s="9"/>
      <c r="E424" s="10"/>
      <c r="F424" s="10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19"/>
      <c r="AJ424" s="19"/>
      <c r="AK424" s="9"/>
      <c r="AL424" s="9"/>
      <c r="AM424" s="9"/>
      <c r="AN424" s="9"/>
    </row>
    <row r="425" spans="2:40" ht="29.25" customHeight="1" x14ac:dyDescent="0.25">
      <c r="B425" s="9"/>
      <c r="C425" s="9"/>
      <c r="D425" s="9"/>
      <c r="E425" s="10"/>
      <c r="F425" s="10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19"/>
      <c r="AJ425" s="19"/>
      <c r="AK425" s="9"/>
      <c r="AL425" s="9"/>
      <c r="AM425" s="9"/>
      <c r="AN425" s="9"/>
    </row>
    <row r="426" spans="2:40" ht="29.25" customHeight="1" x14ac:dyDescent="0.25">
      <c r="B426" s="9"/>
      <c r="C426" s="9"/>
      <c r="D426" s="9"/>
      <c r="E426" s="10"/>
      <c r="F426" s="10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19"/>
      <c r="AJ426" s="19"/>
      <c r="AK426" s="9"/>
      <c r="AL426" s="9"/>
      <c r="AM426" s="9"/>
      <c r="AN426" s="9"/>
    </row>
    <row r="427" spans="2:40" ht="29.25" customHeight="1" x14ac:dyDescent="0.25">
      <c r="B427" s="9"/>
      <c r="C427" s="9"/>
      <c r="D427" s="9"/>
      <c r="E427" s="10"/>
      <c r="F427" s="10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19"/>
      <c r="AJ427" s="19"/>
      <c r="AK427" s="9"/>
      <c r="AL427" s="9"/>
      <c r="AM427" s="9"/>
      <c r="AN427" s="9"/>
    </row>
    <row r="428" spans="2:40" ht="29.25" customHeight="1" x14ac:dyDescent="0.25">
      <c r="B428" s="9"/>
      <c r="C428" s="9"/>
      <c r="D428" s="9"/>
      <c r="E428" s="10"/>
      <c r="F428" s="10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19"/>
      <c r="AJ428" s="19"/>
      <c r="AK428" s="9"/>
      <c r="AL428" s="9"/>
      <c r="AM428" s="9"/>
      <c r="AN428" s="9"/>
    </row>
    <row r="429" spans="2:40" ht="29.25" customHeight="1" x14ac:dyDescent="0.25">
      <c r="B429" s="9"/>
      <c r="C429" s="9"/>
      <c r="D429" s="9"/>
      <c r="E429" s="10"/>
      <c r="F429" s="10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19"/>
      <c r="AJ429" s="19"/>
      <c r="AK429" s="9"/>
      <c r="AL429" s="9"/>
      <c r="AM429" s="9"/>
      <c r="AN429" s="9"/>
    </row>
    <row r="430" spans="2:40" ht="29.25" customHeight="1" x14ac:dyDescent="0.25">
      <c r="B430" s="9"/>
      <c r="C430" s="9"/>
      <c r="D430" s="9"/>
      <c r="E430" s="10"/>
      <c r="F430" s="10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19"/>
      <c r="AJ430" s="19"/>
      <c r="AK430" s="9"/>
      <c r="AL430" s="9"/>
      <c r="AM430" s="9"/>
      <c r="AN430" s="9"/>
    </row>
    <row r="431" spans="2:40" ht="29.25" customHeight="1" x14ac:dyDescent="0.25">
      <c r="B431" s="9"/>
      <c r="C431" s="9"/>
      <c r="D431" s="9"/>
      <c r="E431" s="10"/>
      <c r="F431" s="10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19"/>
      <c r="AJ431" s="19"/>
      <c r="AK431" s="9"/>
      <c r="AL431" s="9"/>
      <c r="AM431" s="9"/>
      <c r="AN431" s="9"/>
    </row>
    <row r="432" spans="2:40" ht="29.25" customHeight="1" x14ac:dyDescent="0.25">
      <c r="B432" s="9"/>
      <c r="C432" s="9"/>
      <c r="D432" s="9"/>
      <c r="E432" s="10"/>
      <c r="F432" s="10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19"/>
      <c r="AJ432" s="19"/>
      <c r="AK432" s="9"/>
      <c r="AL432" s="9"/>
      <c r="AM432" s="9"/>
      <c r="AN432" s="9"/>
    </row>
    <row r="433" spans="2:40" ht="29.25" customHeight="1" x14ac:dyDescent="0.25">
      <c r="B433" s="9"/>
      <c r="C433" s="9"/>
      <c r="D433" s="9"/>
      <c r="E433" s="10"/>
      <c r="F433" s="10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19"/>
      <c r="AJ433" s="19"/>
      <c r="AK433" s="9"/>
      <c r="AL433" s="9"/>
      <c r="AM433" s="9"/>
      <c r="AN433" s="9"/>
    </row>
    <row r="434" spans="2:40" ht="29.25" customHeight="1" x14ac:dyDescent="0.25">
      <c r="B434" s="9"/>
      <c r="C434" s="9"/>
      <c r="D434" s="9"/>
      <c r="E434" s="10"/>
      <c r="F434" s="10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19"/>
      <c r="AJ434" s="19"/>
      <c r="AK434" s="9"/>
      <c r="AL434" s="9"/>
      <c r="AM434" s="9"/>
      <c r="AN434" s="9"/>
    </row>
    <row r="435" spans="2:40" ht="29.25" customHeight="1" x14ac:dyDescent="0.25">
      <c r="B435" s="9"/>
      <c r="C435" s="9"/>
      <c r="D435" s="9"/>
      <c r="E435" s="10"/>
      <c r="F435" s="10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19"/>
      <c r="AJ435" s="19"/>
      <c r="AK435" s="9"/>
      <c r="AL435" s="9"/>
      <c r="AM435" s="9"/>
      <c r="AN435" s="9"/>
    </row>
    <row r="436" spans="2:40" ht="29.25" customHeight="1" x14ac:dyDescent="0.25">
      <c r="B436" s="9"/>
      <c r="C436" s="9"/>
      <c r="D436" s="9"/>
      <c r="E436" s="10"/>
      <c r="F436" s="10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19"/>
      <c r="AJ436" s="19"/>
      <c r="AK436" s="9"/>
      <c r="AL436" s="9"/>
      <c r="AM436" s="9"/>
      <c r="AN436" s="9"/>
    </row>
    <row r="437" spans="2:40" ht="29.25" customHeight="1" x14ac:dyDescent="0.25">
      <c r="B437" s="9"/>
      <c r="C437" s="9"/>
      <c r="D437" s="9"/>
      <c r="E437" s="10"/>
      <c r="F437" s="10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19"/>
      <c r="AJ437" s="19"/>
      <c r="AK437" s="9"/>
      <c r="AL437" s="9"/>
      <c r="AM437" s="9"/>
      <c r="AN437" s="9"/>
    </row>
    <row r="438" spans="2:40" ht="29.25" customHeight="1" x14ac:dyDescent="0.25">
      <c r="B438" s="9"/>
      <c r="C438" s="9"/>
      <c r="D438" s="9"/>
      <c r="E438" s="10"/>
      <c r="F438" s="10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19"/>
      <c r="AJ438" s="19"/>
      <c r="AK438" s="9"/>
      <c r="AL438" s="9"/>
      <c r="AM438" s="9"/>
      <c r="AN438" s="9"/>
    </row>
    <row r="439" spans="2:40" ht="29.25" customHeight="1" x14ac:dyDescent="0.25">
      <c r="B439" s="9"/>
      <c r="C439" s="9"/>
      <c r="D439" s="9"/>
      <c r="E439" s="10"/>
      <c r="F439" s="10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19"/>
      <c r="AJ439" s="19"/>
      <c r="AK439" s="9"/>
      <c r="AL439" s="9"/>
      <c r="AM439" s="9"/>
      <c r="AN439" s="9"/>
    </row>
    <row r="440" spans="2:40" ht="29.25" customHeight="1" x14ac:dyDescent="0.25">
      <c r="B440" s="9"/>
      <c r="C440" s="9"/>
      <c r="D440" s="9"/>
      <c r="E440" s="10"/>
      <c r="F440" s="10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19"/>
      <c r="AJ440" s="19"/>
      <c r="AK440" s="9"/>
      <c r="AL440" s="9"/>
      <c r="AM440" s="9"/>
      <c r="AN440" s="9"/>
    </row>
    <row r="441" spans="2:40" ht="29.25" customHeight="1" x14ac:dyDescent="0.25">
      <c r="B441" s="9"/>
      <c r="C441" s="9"/>
      <c r="D441" s="9"/>
      <c r="E441" s="10"/>
      <c r="F441" s="10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19"/>
      <c r="AJ441" s="19"/>
      <c r="AK441" s="9"/>
      <c r="AL441" s="9"/>
      <c r="AM441" s="9"/>
      <c r="AN441" s="9"/>
    </row>
    <row r="442" spans="2:40" ht="29.25" customHeight="1" x14ac:dyDescent="0.25">
      <c r="B442" s="9"/>
      <c r="C442" s="9"/>
      <c r="D442" s="9"/>
      <c r="E442" s="10"/>
      <c r="F442" s="10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19"/>
      <c r="AJ442" s="19"/>
      <c r="AK442" s="9"/>
      <c r="AL442" s="9"/>
      <c r="AM442" s="9"/>
      <c r="AN442" s="9"/>
    </row>
    <row r="443" spans="2:40" ht="29.25" customHeight="1" x14ac:dyDescent="0.25">
      <c r="B443" s="9"/>
      <c r="C443" s="9"/>
      <c r="D443" s="9"/>
      <c r="E443" s="10"/>
      <c r="F443" s="10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19"/>
      <c r="AJ443" s="19"/>
      <c r="AK443" s="9"/>
      <c r="AL443" s="9"/>
      <c r="AM443" s="9"/>
      <c r="AN443" s="9"/>
    </row>
    <row r="444" spans="2:40" ht="29.25" customHeight="1" x14ac:dyDescent="0.25">
      <c r="B444" s="9"/>
      <c r="C444" s="9"/>
      <c r="D444" s="9"/>
      <c r="E444" s="10"/>
      <c r="F444" s="10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19"/>
      <c r="AJ444" s="19"/>
      <c r="AK444" s="9"/>
      <c r="AL444" s="9"/>
      <c r="AM444" s="9"/>
      <c r="AN444" s="9"/>
    </row>
    <row r="445" spans="2:40" ht="29.25" customHeight="1" x14ac:dyDescent="0.25">
      <c r="B445" s="9"/>
      <c r="C445" s="9"/>
      <c r="D445" s="9"/>
      <c r="E445" s="10"/>
      <c r="F445" s="10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19"/>
      <c r="AJ445" s="19"/>
      <c r="AK445" s="9"/>
      <c r="AL445" s="9"/>
      <c r="AM445" s="9"/>
      <c r="AN445" s="9"/>
    </row>
    <row r="446" spans="2:40" ht="29.25" customHeight="1" x14ac:dyDescent="0.25">
      <c r="B446" s="9"/>
      <c r="C446" s="9"/>
      <c r="D446" s="9"/>
      <c r="E446" s="10"/>
      <c r="F446" s="10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19"/>
      <c r="AJ446" s="19"/>
      <c r="AK446" s="9"/>
      <c r="AL446" s="9"/>
      <c r="AM446" s="9"/>
      <c r="AN446" s="9"/>
    </row>
    <row r="447" spans="2:40" ht="29.25" customHeight="1" x14ac:dyDescent="0.25">
      <c r="B447" s="9"/>
      <c r="C447" s="9"/>
      <c r="D447" s="9"/>
      <c r="E447" s="10"/>
      <c r="F447" s="10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19"/>
      <c r="AJ447" s="19"/>
      <c r="AK447" s="9"/>
      <c r="AL447" s="9"/>
      <c r="AM447" s="9"/>
      <c r="AN447" s="9"/>
    </row>
    <row r="448" spans="2:40" ht="29.25" customHeight="1" x14ac:dyDescent="0.25">
      <c r="B448" s="9"/>
      <c r="C448" s="9"/>
      <c r="D448" s="9"/>
      <c r="E448" s="10"/>
      <c r="F448" s="10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19"/>
      <c r="AJ448" s="19"/>
      <c r="AK448" s="9"/>
      <c r="AL448" s="9"/>
      <c r="AM448" s="9"/>
      <c r="AN448" s="9"/>
    </row>
    <row r="449" spans="2:40" ht="29.25" customHeight="1" x14ac:dyDescent="0.25">
      <c r="B449" s="9"/>
      <c r="C449" s="9"/>
      <c r="D449" s="9"/>
      <c r="E449" s="10"/>
      <c r="F449" s="10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19"/>
      <c r="AJ449" s="19"/>
      <c r="AK449" s="9"/>
      <c r="AL449" s="9"/>
      <c r="AM449" s="9"/>
      <c r="AN449" s="9"/>
    </row>
    <row r="450" spans="2:40" ht="29.25" customHeight="1" x14ac:dyDescent="0.25">
      <c r="B450" s="9"/>
      <c r="C450" s="9"/>
      <c r="D450" s="9"/>
      <c r="E450" s="10"/>
      <c r="F450" s="10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19"/>
      <c r="AJ450" s="19"/>
      <c r="AK450" s="9"/>
      <c r="AL450" s="9"/>
      <c r="AM450" s="9"/>
      <c r="AN450" s="9"/>
    </row>
    <row r="451" spans="2:40" ht="29.25" customHeight="1" x14ac:dyDescent="0.25">
      <c r="B451" s="9"/>
      <c r="C451" s="9"/>
      <c r="D451" s="9"/>
      <c r="E451" s="10"/>
      <c r="F451" s="10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19"/>
      <c r="AJ451" s="19"/>
      <c r="AK451" s="9"/>
      <c r="AL451" s="9"/>
      <c r="AM451" s="9"/>
      <c r="AN451" s="9"/>
    </row>
    <row r="452" spans="2:40" ht="29.25" customHeight="1" x14ac:dyDescent="0.25">
      <c r="B452" s="9"/>
      <c r="C452" s="9"/>
      <c r="D452" s="9"/>
      <c r="E452" s="10"/>
      <c r="F452" s="10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19"/>
      <c r="AJ452" s="19"/>
      <c r="AK452" s="9"/>
      <c r="AL452" s="9"/>
      <c r="AM452" s="9"/>
      <c r="AN452" s="9"/>
    </row>
    <row r="453" spans="2:40" ht="29.25" customHeight="1" x14ac:dyDescent="0.25">
      <c r="B453" s="9"/>
      <c r="C453" s="9"/>
      <c r="D453" s="9"/>
      <c r="E453" s="10"/>
      <c r="F453" s="10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19"/>
      <c r="AJ453" s="19"/>
      <c r="AK453" s="9"/>
      <c r="AL453" s="9"/>
      <c r="AM453" s="9"/>
      <c r="AN453" s="9"/>
    </row>
    <row r="454" spans="2:40" ht="29.25" customHeight="1" x14ac:dyDescent="0.25">
      <c r="B454" s="9"/>
      <c r="C454" s="9"/>
      <c r="D454" s="9"/>
      <c r="E454" s="10"/>
      <c r="F454" s="10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19"/>
      <c r="AJ454" s="19"/>
      <c r="AK454" s="9"/>
      <c r="AL454" s="9"/>
      <c r="AM454" s="9"/>
      <c r="AN454" s="9"/>
    </row>
    <row r="455" spans="2:40" ht="29.25" customHeight="1" x14ac:dyDescent="0.25">
      <c r="B455" s="9"/>
      <c r="C455" s="9"/>
      <c r="D455" s="9"/>
      <c r="E455" s="10"/>
      <c r="F455" s="10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19"/>
      <c r="AJ455" s="19"/>
      <c r="AK455" s="9"/>
      <c r="AL455" s="9"/>
      <c r="AM455" s="9"/>
      <c r="AN455" s="9"/>
    </row>
    <row r="456" spans="2:40" ht="29.25" customHeight="1" x14ac:dyDescent="0.25">
      <c r="B456" s="9"/>
      <c r="C456" s="9"/>
      <c r="D456" s="9"/>
      <c r="E456" s="10"/>
      <c r="F456" s="10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19"/>
      <c r="AJ456" s="19"/>
      <c r="AK456" s="9"/>
      <c r="AL456" s="9"/>
      <c r="AM456" s="9"/>
      <c r="AN456" s="9"/>
    </row>
    <row r="457" spans="2:40" ht="29.25" customHeight="1" x14ac:dyDescent="0.25">
      <c r="B457" s="9"/>
      <c r="C457" s="9"/>
      <c r="D457" s="9"/>
      <c r="E457" s="10"/>
      <c r="F457" s="10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19"/>
      <c r="AJ457" s="19"/>
      <c r="AK457" s="9"/>
      <c r="AL457" s="9"/>
      <c r="AM457" s="9"/>
      <c r="AN457" s="9"/>
    </row>
    <row r="458" spans="2:40" ht="29.25" customHeight="1" x14ac:dyDescent="0.25">
      <c r="B458" s="9"/>
      <c r="C458" s="9"/>
      <c r="D458" s="9"/>
      <c r="E458" s="10"/>
      <c r="F458" s="10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19"/>
      <c r="AJ458" s="19"/>
      <c r="AK458" s="9"/>
      <c r="AL458" s="9"/>
      <c r="AM458" s="9"/>
      <c r="AN458" s="9"/>
    </row>
    <row r="459" spans="2:40" ht="29.25" customHeight="1" x14ac:dyDescent="0.25">
      <c r="B459" s="9"/>
      <c r="C459" s="9"/>
      <c r="D459" s="9"/>
      <c r="E459" s="10"/>
      <c r="F459" s="10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19"/>
      <c r="AJ459" s="19"/>
      <c r="AK459" s="9"/>
      <c r="AL459" s="9"/>
      <c r="AM459" s="9"/>
      <c r="AN459" s="9"/>
    </row>
    <row r="460" spans="2:40" ht="29.25" customHeight="1" x14ac:dyDescent="0.25">
      <c r="B460" s="9"/>
      <c r="C460" s="9"/>
      <c r="D460" s="9"/>
      <c r="E460" s="10"/>
      <c r="F460" s="10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19"/>
      <c r="AJ460" s="19"/>
      <c r="AK460" s="9"/>
      <c r="AL460" s="9"/>
      <c r="AM460" s="9"/>
      <c r="AN460" s="9"/>
    </row>
    <row r="461" spans="2:40" ht="29.25" customHeight="1" x14ac:dyDescent="0.25">
      <c r="B461" s="9"/>
      <c r="C461" s="9"/>
      <c r="D461" s="9"/>
      <c r="E461" s="10"/>
      <c r="F461" s="10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19"/>
      <c r="AJ461" s="19"/>
      <c r="AK461" s="9"/>
      <c r="AL461" s="9"/>
      <c r="AM461" s="9"/>
      <c r="AN461" s="9"/>
    </row>
    <row r="462" spans="2:40" ht="29.25" customHeight="1" x14ac:dyDescent="0.25">
      <c r="B462" s="9"/>
      <c r="C462" s="9"/>
      <c r="D462" s="9"/>
      <c r="E462" s="10"/>
      <c r="F462" s="10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19"/>
      <c r="AJ462" s="19"/>
      <c r="AK462" s="9"/>
      <c r="AL462" s="9"/>
      <c r="AM462" s="9"/>
      <c r="AN462" s="9"/>
    </row>
    <row r="463" spans="2:40" ht="29.25" customHeight="1" x14ac:dyDescent="0.25">
      <c r="B463" s="9"/>
      <c r="C463" s="9"/>
      <c r="D463" s="9"/>
      <c r="E463" s="10"/>
      <c r="F463" s="10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19"/>
      <c r="AJ463" s="19"/>
      <c r="AK463" s="9"/>
      <c r="AL463" s="9"/>
      <c r="AM463" s="9"/>
      <c r="AN463" s="9"/>
    </row>
  </sheetData>
  <autoFilter ref="B4:AN463" xr:uid="{1AB7D5EE-362E-4750-AA7E-76189C5D6EE9}"/>
  <dataConsolidate/>
  <mergeCells count="10">
    <mergeCell ref="B2:E2"/>
    <mergeCell ref="F2:W2"/>
    <mergeCell ref="X2:AH2"/>
    <mergeCell ref="AI2:AJ2"/>
    <mergeCell ref="AK2:AN2"/>
    <mergeCell ref="B3:E3"/>
    <mergeCell ref="F3:W3"/>
    <mergeCell ref="X3:AH3"/>
    <mergeCell ref="AI3:AJ3"/>
    <mergeCell ref="AK3:A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BE02-1459-4106-97C8-BE5335105D40}">
  <dimension ref="A1"/>
  <sheetViews>
    <sheetView showGridLines="0" zoomScale="90" zoomScaleNormal="9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8886-C811-4482-AC7F-03BD8E9389C6}">
  <dimension ref="A1"/>
  <sheetViews>
    <sheetView showGridLines="0" zoomScale="90" zoomScaleNormal="9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4023-5E78-4DE9-A33B-5E50EDF34B46}">
  <dimension ref="A1"/>
  <sheetViews>
    <sheetView showGridLines="0" zoomScale="90" zoomScaleNormal="90" workbookViewId="0">
      <selection activeCell="P10" sqref="P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D5EE-362E-4750-AA7E-76189C5D6EE9}">
  <dimension ref="A1:AO53"/>
  <sheetViews>
    <sheetView showGridLines="0" zoomScale="90" zoomScaleNormal="90"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1" max="1" width="5.42578125" style="8" customWidth="1"/>
    <col min="2" max="2" width="18" style="8" customWidth="1"/>
    <col min="3" max="3" width="67.28515625" customWidth="1"/>
    <col min="4" max="4" width="39.85546875" customWidth="1"/>
    <col min="5" max="5" width="57.5703125" customWidth="1"/>
    <col min="6" max="6" width="10" style="8" customWidth="1"/>
    <col min="7" max="7" width="16.85546875" style="8" customWidth="1"/>
    <col min="8" max="8" width="18.5703125" style="8" customWidth="1"/>
    <col min="9" max="11" width="10.85546875" customWidth="1"/>
    <col min="12" max="12" width="11.28515625" customWidth="1"/>
    <col min="13" max="24" width="10.85546875" customWidth="1"/>
    <col min="25" max="28" width="14.5703125" customWidth="1"/>
    <col min="29" max="29" width="28.5703125" customWidth="1"/>
    <col min="30" max="31" width="14.140625" customWidth="1"/>
    <col min="32" max="32" width="17.28515625" bestFit="1" customWidth="1"/>
    <col min="33" max="33" width="15.42578125" bestFit="1" customWidth="1"/>
    <col min="34" max="34" width="15.28515625" bestFit="1" customWidth="1"/>
    <col min="35" max="35" width="14.5703125" customWidth="1"/>
    <col min="36" max="36" width="31.140625" style="16" customWidth="1"/>
    <col min="37" max="37" width="13.42578125" style="16" customWidth="1"/>
    <col min="38" max="38" width="13.5703125" customWidth="1"/>
    <col min="39" max="39" width="15.140625" customWidth="1"/>
    <col min="40" max="40" width="13.5703125" customWidth="1"/>
    <col min="41" max="41" width="16.42578125" customWidth="1"/>
  </cols>
  <sheetData>
    <row r="1" spans="1:41" ht="51" customHeight="1" x14ac:dyDescent="0.25">
      <c r="A1" s="46"/>
      <c r="B1" s="46"/>
      <c r="C1" s="47"/>
      <c r="D1" s="69"/>
      <c r="E1" s="69"/>
      <c r="F1" s="46"/>
      <c r="G1" s="46"/>
    </row>
    <row r="2" spans="1:41" ht="21.75" customHeight="1" x14ac:dyDescent="0.25">
      <c r="A2" s="80" t="s">
        <v>301</v>
      </c>
      <c r="B2" s="80"/>
      <c r="C2" s="80"/>
      <c r="D2" s="80"/>
      <c r="E2" s="80"/>
      <c r="F2" s="81"/>
      <c r="G2" s="46"/>
    </row>
    <row r="3" spans="1:41" s="18" customFormat="1" ht="34.5" customHeight="1" x14ac:dyDescent="0.25">
      <c r="A3" s="27" t="s">
        <v>28</v>
      </c>
      <c r="B3" s="27" t="s">
        <v>161</v>
      </c>
      <c r="C3" s="27" t="s">
        <v>18</v>
      </c>
      <c r="D3" s="27" t="s">
        <v>19</v>
      </c>
      <c r="E3" s="27" t="s">
        <v>86</v>
      </c>
      <c r="F3" s="27" t="s">
        <v>20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30.75" customHeight="1" x14ac:dyDescent="0.25">
      <c r="A4" s="41">
        <v>1</v>
      </c>
      <c r="B4" s="41" t="s">
        <v>162</v>
      </c>
      <c r="C4" s="38" t="s">
        <v>299</v>
      </c>
      <c r="D4" s="39" t="s">
        <v>318</v>
      </c>
      <c r="E4" s="40" t="s">
        <v>167</v>
      </c>
      <c r="F4" s="40" t="s">
        <v>21</v>
      </c>
      <c r="G4"/>
      <c r="H4"/>
      <c r="AJ4"/>
      <c r="AK4"/>
    </row>
    <row r="5" spans="1:41" ht="33.75" customHeight="1" x14ac:dyDescent="0.25">
      <c r="A5" s="41">
        <v>2</v>
      </c>
      <c r="B5" s="41" t="s">
        <v>162</v>
      </c>
      <c r="C5" s="11" t="s">
        <v>207</v>
      </c>
      <c r="D5" s="12" t="s">
        <v>306</v>
      </c>
      <c r="E5" s="15" t="s">
        <v>168</v>
      </c>
      <c r="F5" s="15" t="s">
        <v>169</v>
      </c>
      <c r="G5"/>
      <c r="H5"/>
      <c r="AJ5"/>
      <c r="AK5"/>
    </row>
    <row r="6" spans="1:41" s="42" customFormat="1" ht="33.75" customHeight="1" x14ac:dyDescent="0.25">
      <c r="A6" s="41">
        <v>3</v>
      </c>
      <c r="B6" s="48" t="s">
        <v>75</v>
      </c>
      <c r="C6" s="49" t="s">
        <v>208</v>
      </c>
      <c r="D6" s="50" t="s">
        <v>75</v>
      </c>
      <c r="E6" s="51" t="s">
        <v>159</v>
      </c>
      <c r="F6" s="40" t="s">
        <v>22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42" customFormat="1" ht="33.75" customHeight="1" x14ac:dyDescent="0.25">
      <c r="A7" s="41">
        <v>4</v>
      </c>
      <c r="B7" s="48" t="s">
        <v>75</v>
      </c>
      <c r="C7" s="11" t="s">
        <v>307</v>
      </c>
      <c r="D7" s="12" t="s">
        <v>166</v>
      </c>
      <c r="E7" s="40" t="s">
        <v>297</v>
      </c>
      <c r="F7" s="40" t="s">
        <v>21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42" customFormat="1" ht="33.75" customHeight="1" x14ac:dyDescent="0.25">
      <c r="A8" s="41">
        <v>5</v>
      </c>
      <c r="B8" s="48" t="s">
        <v>164</v>
      </c>
      <c r="C8" s="11" t="s">
        <v>209</v>
      </c>
      <c r="D8" s="12" t="s">
        <v>176</v>
      </c>
      <c r="E8" s="40" t="s">
        <v>180</v>
      </c>
      <c r="F8" s="40" t="s">
        <v>177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42" customFormat="1" ht="33.75" customHeight="1" x14ac:dyDescent="0.25">
      <c r="A9" s="41">
        <v>6</v>
      </c>
      <c r="B9" s="48" t="s">
        <v>164</v>
      </c>
      <c r="C9" s="11" t="s">
        <v>210</v>
      </c>
      <c r="D9" s="11" t="s">
        <v>178</v>
      </c>
      <c r="E9" s="40" t="s">
        <v>296</v>
      </c>
      <c r="F9" s="40" t="s">
        <v>179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42" customFormat="1" ht="33.75" customHeight="1" x14ac:dyDescent="0.25">
      <c r="A10" s="41">
        <v>7</v>
      </c>
      <c r="B10" s="48" t="s">
        <v>165</v>
      </c>
      <c r="C10" s="11" t="s">
        <v>211</v>
      </c>
      <c r="D10" s="24" t="s">
        <v>182</v>
      </c>
      <c r="E10" s="40" t="s">
        <v>181</v>
      </c>
      <c r="F10" s="40" t="s">
        <v>21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42" customFormat="1" ht="33.75" customHeight="1" x14ac:dyDescent="0.25">
      <c r="A11" s="41">
        <v>8</v>
      </c>
      <c r="B11" s="48" t="s">
        <v>165</v>
      </c>
      <c r="C11" s="11" t="s">
        <v>198</v>
      </c>
      <c r="D11" s="24" t="s">
        <v>183</v>
      </c>
      <c r="E11" s="40" t="s">
        <v>317</v>
      </c>
      <c r="F11" s="40" t="s">
        <v>170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42" customFormat="1" ht="30.75" customHeight="1" x14ac:dyDescent="0.25">
      <c r="A12" s="41">
        <v>9</v>
      </c>
      <c r="B12" s="41" t="s">
        <v>74</v>
      </c>
      <c r="C12" s="38" t="s">
        <v>212</v>
      </c>
      <c r="D12" s="39" t="s">
        <v>36</v>
      </c>
      <c r="E12" s="40" t="s">
        <v>145</v>
      </c>
      <c r="F12" s="40" t="s">
        <v>21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42" customFormat="1" ht="30.75" customHeight="1" x14ac:dyDescent="0.25">
      <c r="A13" s="41">
        <v>10</v>
      </c>
      <c r="B13" s="41" t="s">
        <v>74</v>
      </c>
      <c r="C13" s="38" t="s">
        <v>199</v>
      </c>
      <c r="D13" s="39" t="s">
        <v>171</v>
      </c>
      <c r="E13" s="40" t="s">
        <v>172</v>
      </c>
      <c r="F13" s="40" t="s">
        <v>21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42" customFormat="1" ht="30.75" customHeight="1" x14ac:dyDescent="0.25">
      <c r="A14" s="41">
        <v>11</v>
      </c>
      <c r="B14" s="41" t="s">
        <v>184</v>
      </c>
      <c r="C14" s="38" t="s">
        <v>213</v>
      </c>
      <c r="D14" s="39" t="s">
        <v>200</v>
      </c>
      <c r="E14" s="40" t="s">
        <v>202</v>
      </c>
      <c r="F14" s="40" t="s">
        <v>201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42" customFormat="1" ht="30.75" customHeight="1" x14ac:dyDescent="0.25">
      <c r="A15" s="41">
        <v>12</v>
      </c>
      <c r="B15" s="41" t="s">
        <v>184</v>
      </c>
      <c r="C15" s="38" t="s">
        <v>244</v>
      </c>
      <c r="D15" s="39" t="s">
        <v>185</v>
      </c>
      <c r="E15" s="40" t="s">
        <v>186</v>
      </c>
      <c r="F15" s="40" t="s">
        <v>21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ht="30.75" customHeight="1" x14ac:dyDescent="0.25">
      <c r="A16" s="41">
        <v>13</v>
      </c>
      <c r="B16" s="41" t="s">
        <v>163</v>
      </c>
      <c r="C16" s="39" t="s">
        <v>203</v>
      </c>
      <c r="D16" s="39" t="s">
        <v>315</v>
      </c>
      <c r="E16" s="40" t="s">
        <v>173</v>
      </c>
      <c r="F16" s="40" t="s">
        <v>21</v>
      </c>
      <c r="G16"/>
      <c r="H16"/>
      <c r="AJ16"/>
      <c r="AK16"/>
    </row>
    <row r="17" spans="1:37" ht="30.75" customHeight="1" x14ac:dyDescent="0.25">
      <c r="A17" s="41">
        <v>14</v>
      </c>
      <c r="B17" s="41" t="s">
        <v>163</v>
      </c>
      <c r="C17" s="39" t="s">
        <v>214</v>
      </c>
      <c r="D17" s="39" t="s">
        <v>300</v>
      </c>
      <c r="E17" s="40" t="s">
        <v>308</v>
      </c>
      <c r="F17" s="19" t="s">
        <v>21</v>
      </c>
      <c r="G17"/>
      <c r="H17"/>
      <c r="AJ17"/>
      <c r="AK17"/>
    </row>
    <row r="18" spans="1:37" ht="33.75" customHeight="1" x14ac:dyDescent="0.25">
      <c r="A18" s="41">
        <v>15</v>
      </c>
      <c r="B18" s="41" t="s">
        <v>187</v>
      </c>
      <c r="C18" s="38" t="s">
        <v>215</v>
      </c>
      <c r="D18" s="39" t="s">
        <v>188</v>
      </c>
      <c r="E18" s="40" t="s">
        <v>204</v>
      </c>
      <c r="F18" s="19" t="s">
        <v>21</v>
      </c>
      <c r="G18"/>
      <c r="H18"/>
      <c r="AJ18"/>
      <c r="AK18"/>
    </row>
    <row r="19" spans="1:37" ht="33.75" customHeight="1" x14ac:dyDescent="0.25">
      <c r="A19" s="41">
        <v>16</v>
      </c>
      <c r="B19" s="41" t="s">
        <v>189</v>
      </c>
      <c r="C19" s="39" t="s">
        <v>217</v>
      </c>
      <c r="D19" s="39" t="s">
        <v>216</v>
      </c>
      <c r="E19" s="40" t="s">
        <v>205</v>
      </c>
      <c r="F19" s="19" t="s">
        <v>21</v>
      </c>
      <c r="G19"/>
      <c r="H19"/>
      <c r="AJ19"/>
      <c r="AK19"/>
    </row>
    <row r="20" spans="1:37" ht="33.75" customHeight="1" x14ac:dyDescent="0.25">
      <c r="A20" s="41">
        <v>17</v>
      </c>
      <c r="B20" s="41"/>
      <c r="C20" s="11"/>
      <c r="D20" s="12"/>
      <c r="E20" s="15"/>
      <c r="F20" s="15"/>
      <c r="G20"/>
      <c r="H20"/>
      <c r="AJ20"/>
      <c r="AK20"/>
    </row>
    <row r="21" spans="1:37" ht="29.25" customHeight="1" x14ac:dyDescent="0.25">
      <c r="A21" s="41">
        <v>18</v>
      </c>
      <c r="B21" s="41"/>
      <c r="C21" s="9"/>
      <c r="D21" s="9"/>
      <c r="E21" s="9"/>
      <c r="F21" s="10"/>
      <c r="G21"/>
      <c r="H21"/>
      <c r="AJ21"/>
      <c r="AK21"/>
    </row>
    <row r="22" spans="1:37" ht="29.25" customHeight="1" x14ac:dyDescent="0.25">
      <c r="A22" s="41">
        <v>19</v>
      </c>
      <c r="B22" s="41"/>
      <c r="C22" s="9"/>
      <c r="D22" s="9"/>
      <c r="E22" s="9"/>
      <c r="F22" s="10"/>
      <c r="G22"/>
      <c r="H22"/>
      <c r="AJ22"/>
      <c r="AK22"/>
    </row>
    <row r="23" spans="1:37" ht="29.25" customHeight="1" x14ac:dyDescent="0.25">
      <c r="A23" s="41">
        <v>20</v>
      </c>
      <c r="B23" s="41"/>
      <c r="C23" s="9"/>
      <c r="D23" s="9"/>
      <c r="E23" s="9"/>
      <c r="F23" s="10"/>
      <c r="G23"/>
      <c r="H23"/>
      <c r="AJ23"/>
      <c r="AK23"/>
    </row>
    <row r="24" spans="1:37" ht="29.25" customHeight="1" x14ac:dyDescent="0.25">
      <c r="A24" s="41">
        <v>21</v>
      </c>
      <c r="B24" s="41"/>
      <c r="C24" s="9"/>
      <c r="D24" s="9"/>
      <c r="E24" s="9"/>
      <c r="F24" s="10"/>
      <c r="G24"/>
      <c r="H24"/>
      <c r="AJ24"/>
      <c r="AK24"/>
    </row>
    <row r="25" spans="1:37" ht="29.25" customHeight="1" x14ac:dyDescent="0.25">
      <c r="A25" s="41">
        <v>22</v>
      </c>
      <c r="B25" s="41"/>
      <c r="C25" s="9"/>
      <c r="D25" s="9"/>
      <c r="E25" s="9"/>
      <c r="F25" s="10"/>
      <c r="G25"/>
      <c r="H25"/>
      <c r="AJ25"/>
      <c r="AK25"/>
    </row>
    <row r="26" spans="1:37" ht="29.25" customHeight="1" x14ac:dyDescent="0.25">
      <c r="A26" s="41">
        <v>23</v>
      </c>
      <c r="B26" s="41"/>
      <c r="C26" s="9"/>
      <c r="D26" s="9"/>
      <c r="E26" s="9"/>
      <c r="F26" s="10"/>
      <c r="G26"/>
      <c r="H26"/>
      <c r="AJ26"/>
      <c r="AK26"/>
    </row>
    <row r="27" spans="1:37" ht="29.25" customHeight="1" x14ac:dyDescent="0.25">
      <c r="A27" s="41">
        <v>24</v>
      </c>
      <c r="B27" s="41"/>
      <c r="C27" s="9"/>
      <c r="D27" s="9"/>
      <c r="E27" s="9"/>
      <c r="F27" s="10"/>
      <c r="G27"/>
      <c r="H27"/>
      <c r="AJ27"/>
      <c r="AK27"/>
    </row>
    <row r="28" spans="1:37" ht="29.25" customHeight="1" x14ac:dyDescent="0.25">
      <c r="A28" s="41">
        <v>25</v>
      </c>
      <c r="B28" s="41"/>
      <c r="C28" s="9"/>
      <c r="D28" s="9"/>
      <c r="E28" s="9"/>
      <c r="F28" s="10"/>
      <c r="G28"/>
      <c r="H28"/>
      <c r="AJ28"/>
      <c r="AK28"/>
    </row>
    <row r="29" spans="1:37" ht="29.25" customHeight="1" x14ac:dyDescent="0.25">
      <c r="A29" s="41">
        <v>26</v>
      </c>
      <c r="B29" s="41"/>
      <c r="C29" s="9"/>
      <c r="D29" s="9"/>
      <c r="E29" s="9"/>
      <c r="F29" s="10"/>
      <c r="G29"/>
      <c r="H29"/>
      <c r="AJ29"/>
      <c r="AK29"/>
    </row>
    <row r="30" spans="1:37" ht="29.25" customHeight="1" x14ac:dyDescent="0.25">
      <c r="A30" s="41">
        <v>27</v>
      </c>
      <c r="B30" s="41"/>
      <c r="C30" s="9"/>
      <c r="D30" s="9"/>
      <c r="E30" s="9"/>
      <c r="F30" s="10"/>
      <c r="G30"/>
      <c r="H30"/>
      <c r="AJ30"/>
      <c r="AK30"/>
    </row>
    <row r="31" spans="1:37" ht="29.25" customHeight="1" x14ac:dyDescent="0.25">
      <c r="A31" s="41">
        <v>28</v>
      </c>
      <c r="B31" s="41"/>
      <c r="C31" s="9"/>
      <c r="D31" s="9"/>
      <c r="E31" s="9"/>
      <c r="F31" s="10"/>
      <c r="G31"/>
      <c r="H31"/>
      <c r="AJ31"/>
      <c r="AK31"/>
    </row>
    <row r="32" spans="1:37" ht="29.25" customHeight="1" x14ac:dyDescent="0.25">
      <c r="A32" s="41">
        <v>29</v>
      </c>
      <c r="B32" s="41"/>
      <c r="C32" s="9"/>
      <c r="D32" s="9"/>
      <c r="E32" s="9"/>
      <c r="F32" s="10"/>
      <c r="G32"/>
      <c r="H32"/>
      <c r="AJ32"/>
      <c r="AK32"/>
    </row>
    <row r="33" spans="1:37" ht="29.25" customHeight="1" x14ac:dyDescent="0.25">
      <c r="A33" s="41">
        <v>30</v>
      </c>
      <c r="B33" s="41"/>
      <c r="C33" s="9"/>
      <c r="D33" s="9"/>
      <c r="E33" s="9"/>
      <c r="F33" s="10"/>
      <c r="G33"/>
      <c r="H33"/>
      <c r="AJ33"/>
      <c r="AK33"/>
    </row>
    <row r="34" spans="1:37" ht="29.25" customHeight="1" x14ac:dyDescent="0.25">
      <c r="A34" s="41">
        <v>31</v>
      </c>
      <c r="B34" s="41"/>
      <c r="C34" s="9"/>
      <c r="D34" s="9"/>
      <c r="E34" s="9"/>
      <c r="F34" s="10"/>
      <c r="G34"/>
      <c r="H34"/>
      <c r="AJ34"/>
      <c r="AK34"/>
    </row>
    <row r="35" spans="1:37" ht="29.25" customHeight="1" x14ac:dyDescent="0.25">
      <c r="A35" s="41">
        <v>32</v>
      </c>
      <c r="B35" s="41"/>
      <c r="C35" s="9"/>
      <c r="D35" s="9"/>
      <c r="E35" s="9"/>
      <c r="F35" s="10"/>
      <c r="G35"/>
      <c r="H35"/>
      <c r="AJ35"/>
      <c r="AK35"/>
    </row>
    <row r="36" spans="1:37" ht="29.25" customHeight="1" x14ac:dyDescent="0.25">
      <c r="A36" s="41">
        <v>33</v>
      </c>
      <c r="B36" s="41"/>
      <c r="C36" s="9"/>
      <c r="D36" s="9"/>
      <c r="E36" s="9"/>
      <c r="F36" s="10"/>
      <c r="G36"/>
      <c r="H36"/>
      <c r="AJ36"/>
      <c r="AK36"/>
    </row>
    <row r="37" spans="1:37" ht="29.25" customHeight="1" x14ac:dyDescent="0.25">
      <c r="A37" s="41">
        <v>34</v>
      </c>
      <c r="B37" s="41"/>
      <c r="C37" s="9"/>
      <c r="D37" s="9"/>
      <c r="E37" s="9"/>
      <c r="F37" s="10"/>
      <c r="G37"/>
      <c r="H37"/>
      <c r="AJ37"/>
      <c r="AK37"/>
    </row>
    <row r="38" spans="1:37" ht="29.25" customHeight="1" x14ac:dyDescent="0.25">
      <c r="A38" s="41">
        <v>35</v>
      </c>
      <c r="B38" s="41"/>
      <c r="C38" s="9"/>
      <c r="D38" s="9"/>
      <c r="E38" s="9"/>
      <c r="F38" s="10"/>
      <c r="G38"/>
      <c r="H38"/>
      <c r="AJ38"/>
      <c r="AK38"/>
    </row>
    <row r="39" spans="1:37" ht="29.25" customHeight="1" x14ac:dyDescent="0.25">
      <c r="A39" s="41">
        <v>36</v>
      </c>
      <c r="B39" s="41"/>
      <c r="C39" s="9"/>
      <c r="D39" s="9"/>
      <c r="E39" s="9"/>
      <c r="F39" s="10"/>
      <c r="G39"/>
      <c r="H39"/>
      <c r="AJ39"/>
      <c r="AK39"/>
    </row>
    <row r="40" spans="1:37" ht="29.25" customHeight="1" x14ac:dyDescent="0.25">
      <c r="A40" s="41">
        <v>37</v>
      </c>
      <c r="B40" s="41"/>
      <c r="C40" s="9"/>
      <c r="D40" s="9"/>
      <c r="E40" s="9"/>
      <c r="F40" s="10"/>
      <c r="G40"/>
      <c r="H40"/>
      <c r="AJ40"/>
      <c r="AK40"/>
    </row>
    <row r="41" spans="1:37" ht="29.25" customHeight="1" x14ac:dyDescent="0.25">
      <c r="A41" s="41">
        <v>38</v>
      </c>
      <c r="B41" s="41"/>
      <c r="C41" s="9"/>
      <c r="D41" s="9"/>
      <c r="E41" s="9"/>
      <c r="F41" s="10"/>
      <c r="G41"/>
      <c r="H41"/>
      <c r="AJ41"/>
      <c r="AK41"/>
    </row>
    <row r="42" spans="1:37" ht="29.25" customHeight="1" x14ac:dyDescent="0.25">
      <c r="A42" s="41">
        <v>39</v>
      </c>
      <c r="B42" s="41"/>
      <c r="C42" s="9"/>
      <c r="D42" s="9"/>
      <c r="E42" s="9"/>
      <c r="F42" s="10"/>
      <c r="G42"/>
      <c r="H42"/>
      <c r="AJ42"/>
      <c r="AK42"/>
    </row>
    <row r="43" spans="1:37" ht="29.25" customHeight="1" x14ac:dyDescent="0.25">
      <c r="A43" s="41">
        <v>40</v>
      </c>
      <c r="B43" s="41"/>
      <c r="C43" s="9"/>
      <c r="D43" s="9"/>
      <c r="E43" s="9"/>
      <c r="F43" s="10"/>
      <c r="G43"/>
      <c r="H43"/>
      <c r="AJ43"/>
      <c r="AK43"/>
    </row>
    <row r="44" spans="1:37" ht="29.25" customHeight="1" x14ac:dyDescent="0.25">
      <c r="A44" s="41">
        <v>41</v>
      </c>
      <c r="B44" s="41"/>
      <c r="C44" s="9"/>
      <c r="D44" s="9"/>
      <c r="E44" s="9"/>
      <c r="F44" s="10"/>
      <c r="G44"/>
      <c r="H44"/>
      <c r="AJ44"/>
      <c r="AK44"/>
    </row>
    <row r="45" spans="1:37" ht="29.25" customHeight="1" x14ac:dyDescent="0.25">
      <c r="A45" s="41">
        <v>42</v>
      </c>
      <c r="B45" s="41"/>
      <c r="C45" s="9"/>
      <c r="D45" s="9"/>
      <c r="E45" s="9"/>
      <c r="F45" s="10"/>
      <c r="G45"/>
      <c r="H45"/>
      <c r="AJ45"/>
      <c r="AK45"/>
    </row>
    <row r="46" spans="1:37" ht="29.25" customHeight="1" x14ac:dyDescent="0.25">
      <c r="A46" s="41">
        <v>43</v>
      </c>
      <c r="B46" s="41"/>
      <c r="C46" s="9"/>
      <c r="D46" s="9"/>
      <c r="E46" s="9"/>
      <c r="F46" s="10"/>
      <c r="G46"/>
      <c r="H46"/>
      <c r="AJ46"/>
      <c r="AK46"/>
    </row>
    <row r="47" spans="1:37" ht="29.25" customHeight="1" x14ac:dyDescent="0.25">
      <c r="A47" s="41">
        <v>44</v>
      </c>
      <c r="B47" s="41"/>
      <c r="C47" s="9"/>
      <c r="D47" s="9"/>
      <c r="E47" s="9"/>
      <c r="F47" s="10"/>
      <c r="G47"/>
      <c r="H47"/>
      <c r="AJ47"/>
      <c r="AK47"/>
    </row>
    <row r="48" spans="1:37" ht="29.25" customHeight="1" x14ac:dyDescent="0.25">
      <c r="A48" s="41">
        <v>45</v>
      </c>
      <c r="B48" s="41"/>
      <c r="C48" s="9"/>
      <c r="D48" s="9"/>
      <c r="E48" s="9"/>
      <c r="F48" s="10"/>
      <c r="G48"/>
      <c r="H48"/>
      <c r="AJ48"/>
      <c r="AK48"/>
    </row>
    <row r="49" spans="1:37" ht="29.25" customHeight="1" x14ac:dyDescent="0.25">
      <c r="A49" s="41">
        <v>46</v>
      </c>
      <c r="B49" s="41"/>
      <c r="C49" s="9"/>
      <c r="D49" s="9"/>
      <c r="E49" s="9"/>
      <c r="F49" s="10"/>
      <c r="G49"/>
      <c r="H49"/>
      <c r="AJ49"/>
      <c r="AK49"/>
    </row>
    <row r="50" spans="1:37" ht="29.25" customHeight="1" x14ac:dyDescent="0.25">
      <c r="A50" s="41">
        <v>47</v>
      </c>
      <c r="B50" s="41"/>
      <c r="C50" s="9"/>
      <c r="D50" s="9"/>
      <c r="E50" s="9"/>
      <c r="F50" s="10"/>
      <c r="G50"/>
      <c r="H50"/>
      <c r="AJ50"/>
      <c r="AK50"/>
    </row>
    <row r="51" spans="1:37" ht="29.25" customHeight="1" x14ac:dyDescent="0.25">
      <c r="A51" s="41">
        <v>48</v>
      </c>
      <c r="B51" s="41"/>
      <c r="C51" s="9"/>
      <c r="D51" s="9"/>
      <c r="E51" s="9"/>
      <c r="F51" s="10"/>
      <c r="G51"/>
      <c r="H51"/>
      <c r="AJ51"/>
      <c r="AK51"/>
    </row>
    <row r="52" spans="1:37" ht="29.25" customHeight="1" x14ac:dyDescent="0.25">
      <c r="A52" s="41">
        <v>49</v>
      </c>
      <c r="B52" s="41"/>
      <c r="C52" s="9"/>
      <c r="D52" s="9"/>
      <c r="E52" s="9"/>
      <c r="F52" s="10"/>
      <c r="G52"/>
      <c r="H52"/>
      <c r="AJ52"/>
      <c r="AK52"/>
    </row>
    <row r="53" spans="1:37" ht="29.25" customHeight="1" x14ac:dyDescent="0.25">
      <c r="A53" s="41">
        <v>50</v>
      </c>
      <c r="B53" s="41"/>
      <c r="C53" s="9"/>
      <c r="D53" s="9"/>
      <c r="E53" s="9"/>
      <c r="F53" s="10"/>
      <c r="G53"/>
      <c r="H53"/>
      <c r="AJ53"/>
      <c r="AK53"/>
    </row>
  </sheetData>
  <autoFilter ref="A3:F23" xr:uid="{1AB7D5EE-362E-4750-AA7E-76189C5D6EE9}"/>
  <dataConsolidate/>
  <mergeCells count="1">
    <mergeCell ref="A2:F2"/>
  </mergeCells>
  <phoneticPr fontId="5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897E-A0BF-4A6C-A680-8FD02C35FF9C}">
  <dimension ref="A1:AP104"/>
  <sheetViews>
    <sheetView showGridLines="0" zoomScale="90" zoomScaleNormal="90"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1" max="1" width="5.42578125" style="8" customWidth="1"/>
    <col min="2" max="2" width="20.140625" style="8" customWidth="1"/>
    <col min="3" max="3" width="23.7109375" style="8" customWidth="1"/>
    <col min="4" max="4" width="18" customWidth="1"/>
    <col min="5" max="5" width="22.140625" customWidth="1"/>
    <col min="6" max="6" width="10.7109375" customWidth="1"/>
    <col min="7" max="7" width="10.7109375" style="8" customWidth="1"/>
    <col min="8" max="8" width="11.85546875" style="8" bestFit="1" customWidth="1"/>
    <col min="9" max="9" width="13.140625" style="8" customWidth="1"/>
    <col min="10" max="18" width="9" bestFit="1" customWidth="1"/>
    <col min="19" max="21" width="10.140625" bestFit="1" customWidth="1"/>
    <col min="22" max="25" width="10.85546875" customWidth="1"/>
    <col min="26" max="29" width="14.5703125" customWidth="1"/>
    <col min="30" max="30" width="28.5703125" customWidth="1"/>
    <col min="31" max="32" width="14.140625" customWidth="1"/>
    <col min="33" max="33" width="17.28515625" bestFit="1" customWidth="1"/>
    <col min="34" max="34" width="15.42578125" bestFit="1" customWidth="1"/>
    <col min="35" max="35" width="15.28515625" bestFit="1" customWidth="1"/>
    <col min="36" max="36" width="14.5703125" customWidth="1"/>
    <col min="37" max="37" width="31.140625" style="16" customWidth="1"/>
    <col min="38" max="38" width="13.42578125" style="16" customWidth="1"/>
    <col min="39" max="39" width="13.5703125" customWidth="1"/>
    <col min="40" max="40" width="15.140625" customWidth="1"/>
    <col min="41" max="41" width="13.5703125" customWidth="1"/>
    <col min="42" max="42" width="16.42578125" customWidth="1"/>
  </cols>
  <sheetData>
    <row r="1" spans="1:42" ht="51" customHeight="1" x14ac:dyDescent="0.25">
      <c r="A1" s="46"/>
      <c r="B1" s="46"/>
      <c r="C1" s="46"/>
      <c r="D1" s="47"/>
      <c r="E1" s="47"/>
      <c r="F1" s="47"/>
      <c r="G1" s="46"/>
      <c r="H1" s="46"/>
    </row>
    <row r="2" spans="1:42" ht="21.75" customHeight="1" x14ac:dyDescent="0.25">
      <c r="A2" s="80" t="s">
        <v>302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42" s="18" customFormat="1" ht="34.5" customHeight="1" x14ac:dyDescent="0.25">
      <c r="A3" s="27" t="s">
        <v>28</v>
      </c>
      <c r="B3" s="61" t="s">
        <v>161</v>
      </c>
      <c r="C3" s="61" t="s">
        <v>19</v>
      </c>
      <c r="D3" s="62" t="s">
        <v>87</v>
      </c>
      <c r="E3" s="27" t="s">
        <v>90</v>
      </c>
      <c r="F3" s="27" t="s">
        <v>138</v>
      </c>
      <c r="G3" s="27" t="s">
        <v>139</v>
      </c>
      <c r="H3" s="27" t="s">
        <v>140</v>
      </c>
      <c r="I3" s="61" t="s">
        <v>206</v>
      </c>
      <c r="J3" s="27" t="s">
        <v>93</v>
      </c>
      <c r="K3" s="27" t="s">
        <v>94</v>
      </c>
      <c r="L3" s="27" t="s">
        <v>95</v>
      </c>
      <c r="M3" s="27" t="s">
        <v>96</v>
      </c>
      <c r="N3" s="27" t="s">
        <v>97</v>
      </c>
      <c r="O3" s="27" t="s">
        <v>98</v>
      </c>
      <c r="P3" s="27" t="s">
        <v>99</v>
      </c>
      <c r="Q3" s="27" t="s">
        <v>100</v>
      </c>
      <c r="R3" s="27" t="s">
        <v>101</v>
      </c>
      <c r="S3" s="27" t="s">
        <v>102</v>
      </c>
      <c r="T3" s="27" t="s">
        <v>103</v>
      </c>
      <c r="U3" s="27" t="s">
        <v>104</v>
      </c>
      <c r="V3"/>
      <c r="W3"/>
      <c r="X3"/>
      <c r="Y3"/>
      <c r="Z3" s="70" t="s">
        <v>295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ht="30.75" customHeight="1" x14ac:dyDescent="0.25">
      <c r="A4" s="41">
        <v>1</v>
      </c>
      <c r="B4" s="41" t="str">
        <f>+S!B4</f>
        <v>Financiero</v>
      </c>
      <c r="C4" s="57" t="str">
        <f>+S!D4</f>
        <v>ABC</v>
      </c>
      <c r="D4" s="15" t="s">
        <v>88</v>
      </c>
      <c r="E4" s="40" t="s">
        <v>174</v>
      </c>
      <c r="F4" s="56">
        <v>0.04</v>
      </c>
      <c r="G4" s="56">
        <v>0.05</v>
      </c>
      <c r="H4" s="56">
        <v>0.06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37">
        <v>0.14000000000000001</v>
      </c>
      <c r="Z4" s="15" t="s">
        <v>88</v>
      </c>
      <c r="AK4"/>
      <c r="AL4"/>
    </row>
    <row r="5" spans="1:42" ht="30.75" customHeight="1" x14ac:dyDescent="0.25">
      <c r="A5" s="48">
        <v>2</v>
      </c>
      <c r="B5" s="41" t="str">
        <f>+S!B5</f>
        <v>Financiero</v>
      </c>
      <c r="C5" s="57" t="str">
        <f>+S!D5</f>
        <v>Ratio de deuda total</v>
      </c>
      <c r="D5" s="15" t="s">
        <v>88</v>
      </c>
      <c r="E5" s="40" t="s">
        <v>175</v>
      </c>
      <c r="F5" s="40">
        <v>2.8</v>
      </c>
      <c r="G5" s="40">
        <v>1.9</v>
      </c>
      <c r="H5" s="40">
        <v>1.6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Z5" s="15" t="s">
        <v>294</v>
      </c>
      <c r="AK5"/>
      <c r="AL5"/>
    </row>
    <row r="6" spans="1:42" s="42" customFormat="1" ht="33.75" customHeight="1" x14ac:dyDescent="0.25">
      <c r="A6" s="48">
        <v>3</v>
      </c>
      <c r="B6" s="41" t="str">
        <f>+S!B6</f>
        <v>Ventas</v>
      </c>
      <c r="C6" s="57" t="str">
        <f>+S!D6</f>
        <v>Ventas</v>
      </c>
      <c r="D6" s="15" t="s">
        <v>89</v>
      </c>
      <c r="E6" s="15" t="s">
        <v>312</v>
      </c>
      <c r="F6" s="29">
        <v>78500</v>
      </c>
      <c r="G6" s="29">
        <v>83600</v>
      </c>
      <c r="H6" s="30">
        <f>+SUM(J6:U6)</f>
        <v>94550</v>
      </c>
      <c r="I6" s="30">
        <f>+AVERAGE(J6:U6)</f>
        <v>7879.166666666667</v>
      </c>
      <c r="J6" s="29">
        <v>6000</v>
      </c>
      <c r="K6" s="29">
        <v>6500</v>
      </c>
      <c r="L6" s="29">
        <v>6700</v>
      </c>
      <c r="M6" s="29">
        <v>9850</v>
      </c>
      <c r="N6" s="29">
        <v>8900</v>
      </c>
      <c r="O6" s="29">
        <v>7500</v>
      </c>
      <c r="P6" s="29">
        <v>9500</v>
      </c>
      <c r="Q6" s="29">
        <v>6200</v>
      </c>
      <c r="R6" s="29">
        <v>6800</v>
      </c>
      <c r="S6" s="29">
        <v>9800</v>
      </c>
      <c r="T6" s="29">
        <v>8200</v>
      </c>
      <c r="U6" s="29">
        <v>8600</v>
      </c>
      <c r="V6"/>
      <c r="W6"/>
      <c r="X6"/>
      <c r="Y6"/>
      <c r="Z6" s="15" t="s">
        <v>292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s="42" customFormat="1" ht="33.75" customHeight="1" x14ac:dyDescent="0.25">
      <c r="A7" s="48">
        <v>4</v>
      </c>
      <c r="B7" s="41" t="str">
        <f>+S!B7</f>
        <v>Ventas</v>
      </c>
      <c r="C7" s="57" t="str">
        <f>+S!D7</f>
        <v>Tasa de crecimiento de ventas</v>
      </c>
      <c r="D7" s="15" t="s">
        <v>89</v>
      </c>
      <c r="E7" s="15" t="s">
        <v>92</v>
      </c>
      <c r="F7" s="28">
        <v>0.03</v>
      </c>
      <c r="G7" s="28">
        <f>+(G6-F6)/F6</f>
        <v>6.4968152866242038E-2</v>
      </c>
      <c r="H7" s="28">
        <f>+(H6-G6)/G6</f>
        <v>0.13098086124401914</v>
      </c>
      <c r="I7" s="37">
        <f>+AVERAGE(J7:U7)</f>
        <v>5.943881983107191E-2</v>
      </c>
      <c r="J7" s="37">
        <v>0.04</v>
      </c>
      <c r="K7" s="37">
        <f>+(K6-J6)/J6</f>
        <v>8.3333333333333329E-2</v>
      </c>
      <c r="L7" s="37">
        <f t="shared" ref="L7:U7" si="0">+(L6-K6)/K6</f>
        <v>3.0769230769230771E-2</v>
      </c>
      <c r="M7" s="37">
        <f t="shared" si="0"/>
        <v>0.47014925373134331</v>
      </c>
      <c r="N7" s="37">
        <f t="shared" si="0"/>
        <v>-9.6446700507614211E-2</v>
      </c>
      <c r="O7" s="37">
        <f t="shared" si="0"/>
        <v>-0.15730337078651685</v>
      </c>
      <c r="P7" s="37">
        <f t="shared" si="0"/>
        <v>0.26666666666666666</v>
      </c>
      <c r="Q7" s="37">
        <f t="shared" si="0"/>
        <v>-0.3473684210526316</v>
      </c>
      <c r="R7" s="37">
        <f t="shared" si="0"/>
        <v>9.6774193548387094E-2</v>
      </c>
      <c r="S7" s="37">
        <f t="shared" si="0"/>
        <v>0.44117647058823528</v>
      </c>
      <c r="T7" s="37">
        <f t="shared" si="0"/>
        <v>-0.16326530612244897</v>
      </c>
      <c r="U7" s="37">
        <f t="shared" si="0"/>
        <v>4.878048780487805E-2</v>
      </c>
      <c r="V7"/>
      <c r="W7"/>
      <c r="X7"/>
      <c r="Y7"/>
      <c r="Z7" s="15" t="s">
        <v>89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s="42" customFormat="1" ht="30.75" customHeight="1" x14ac:dyDescent="0.25">
      <c r="A8" s="48">
        <v>5</v>
      </c>
      <c r="B8" s="41" t="str">
        <f>+S!B8</f>
        <v>Marketing</v>
      </c>
      <c r="C8" s="57" t="str">
        <f>+S!D8</f>
        <v>Coste por Leads</v>
      </c>
      <c r="D8" s="15" t="s">
        <v>89</v>
      </c>
      <c r="E8" s="41" t="s">
        <v>190</v>
      </c>
      <c r="F8" s="29">
        <v>78</v>
      </c>
      <c r="G8" s="29">
        <v>60</v>
      </c>
      <c r="H8" s="30">
        <f>+I8</f>
        <v>54.666666666666664</v>
      </c>
      <c r="I8" s="59">
        <f>+AVERAGE(J8:U8)</f>
        <v>54.666666666666664</v>
      </c>
      <c r="J8" s="15">
        <v>49</v>
      </c>
      <c r="K8" s="15">
        <v>62</v>
      </c>
      <c r="L8" s="15">
        <v>48</v>
      </c>
      <c r="M8" s="15">
        <v>53</v>
      </c>
      <c r="N8" s="15">
        <v>56</v>
      </c>
      <c r="O8" s="15">
        <v>59</v>
      </c>
      <c r="P8" s="15">
        <v>64</v>
      </c>
      <c r="Q8" s="15">
        <v>58</v>
      </c>
      <c r="R8" s="15">
        <v>54</v>
      </c>
      <c r="S8" s="15">
        <v>49</v>
      </c>
      <c r="T8" s="15">
        <v>51</v>
      </c>
      <c r="U8" s="15">
        <v>53</v>
      </c>
      <c r="V8"/>
      <c r="W8"/>
      <c r="X8"/>
      <c r="Y8"/>
      <c r="Z8" s="15" t="s">
        <v>191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ht="30.75" customHeight="1" x14ac:dyDescent="0.25">
      <c r="A9" s="48">
        <v>6</v>
      </c>
      <c r="B9" s="41" t="str">
        <f>+S!B9</f>
        <v>Marketing</v>
      </c>
      <c r="C9" s="57" t="str">
        <f>+S!D9</f>
        <v>Coste de Adquisición del Cliente (CAC)</v>
      </c>
      <c r="D9" s="15" t="s">
        <v>88</v>
      </c>
      <c r="E9" s="41" t="s">
        <v>190</v>
      </c>
      <c r="F9" s="29">
        <v>180</v>
      </c>
      <c r="G9" s="29">
        <v>165</v>
      </c>
      <c r="H9" s="30">
        <f>+U9</f>
        <v>140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30">
        <v>140</v>
      </c>
      <c r="Z9" s="15" t="s">
        <v>293</v>
      </c>
      <c r="AK9"/>
      <c r="AL9"/>
    </row>
    <row r="10" spans="1:42" ht="30.75" customHeight="1" x14ac:dyDescent="0.25">
      <c r="A10" s="48">
        <v>7</v>
      </c>
      <c r="B10" s="41" t="str">
        <f>+S!B10</f>
        <v>Operaciones</v>
      </c>
      <c r="C10" s="57" t="str">
        <f>+S!D10</f>
        <v>OEE (Eficiencia Global de los Equipos)</v>
      </c>
      <c r="D10" s="15" t="s">
        <v>89</v>
      </c>
      <c r="E10" s="40" t="s">
        <v>195</v>
      </c>
      <c r="F10" s="56">
        <v>0.7</v>
      </c>
      <c r="G10" s="56">
        <v>0.76</v>
      </c>
      <c r="H10" s="28">
        <f>+I10</f>
        <v>0.82</v>
      </c>
      <c r="I10" s="37">
        <f>+AVERAGE(J10:U10)</f>
        <v>0.82</v>
      </c>
      <c r="J10" s="37">
        <v>0.77</v>
      </c>
      <c r="K10" s="37">
        <v>0.8</v>
      </c>
      <c r="L10" s="37">
        <v>0.83</v>
      </c>
      <c r="M10" s="37">
        <v>0.88</v>
      </c>
      <c r="N10" s="37">
        <v>0.84</v>
      </c>
      <c r="O10" s="37">
        <v>0.79</v>
      </c>
      <c r="P10" s="37">
        <v>0.82</v>
      </c>
      <c r="Q10" s="37">
        <v>0.8</v>
      </c>
      <c r="R10" s="37">
        <v>0.83</v>
      </c>
      <c r="S10" s="37">
        <v>0.78</v>
      </c>
      <c r="T10" s="37">
        <v>0.86</v>
      </c>
      <c r="U10" s="37">
        <v>0.84</v>
      </c>
      <c r="AK10"/>
      <c r="AL10"/>
    </row>
    <row r="11" spans="1:42" ht="30.75" customHeight="1" x14ac:dyDescent="0.25">
      <c r="A11" s="48">
        <v>8</v>
      </c>
      <c r="B11" s="41" t="str">
        <f>+S!B11</f>
        <v>Operaciones</v>
      </c>
      <c r="C11" s="57" t="str">
        <f>+S!D11</f>
        <v>Tiempo de ciclo operativo</v>
      </c>
      <c r="D11" s="15" t="s">
        <v>292</v>
      </c>
      <c r="E11" s="40" t="s">
        <v>195</v>
      </c>
      <c r="F11" s="40">
        <v>41</v>
      </c>
      <c r="G11" s="40">
        <v>38</v>
      </c>
      <c r="H11" s="66">
        <f>+I11</f>
        <v>36.75</v>
      </c>
      <c r="I11" s="65">
        <f>+AVERAGE(J11:U11)</f>
        <v>36.75</v>
      </c>
      <c r="J11" s="9"/>
      <c r="K11" s="9"/>
      <c r="L11" s="15">
        <v>40</v>
      </c>
      <c r="M11" s="15"/>
      <c r="N11" s="15"/>
      <c r="O11" s="15">
        <v>39</v>
      </c>
      <c r="P11" s="15"/>
      <c r="Q11" s="15"/>
      <c r="R11" s="15">
        <v>32</v>
      </c>
      <c r="S11" s="15"/>
      <c r="T11" s="15"/>
      <c r="U11" s="15">
        <v>36</v>
      </c>
      <c r="AK11"/>
      <c r="AL11"/>
    </row>
    <row r="12" spans="1:42" ht="30.75" customHeight="1" x14ac:dyDescent="0.25">
      <c r="A12" s="48">
        <v>9</v>
      </c>
      <c r="B12" s="41" t="str">
        <f>+S!B12</f>
        <v>Calidad</v>
      </c>
      <c r="C12" s="57" t="str">
        <f>+S!D12</f>
        <v>Índice de satisfacción de clientes</v>
      </c>
      <c r="D12" s="15" t="s">
        <v>88</v>
      </c>
      <c r="E12" s="15" t="s">
        <v>91</v>
      </c>
      <c r="F12" s="28">
        <v>0.7</v>
      </c>
      <c r="G12" s="28">
        <v>0.81</v>
      </c>
      <c r="H12" s="28">
        <f>+R12</f>
        <v>0.88</v>
      </c>
      <c r="I12" s="9"/>
      <c r="J12" s="9"/>
      <c r="K12" s="9"/>
      <c r="L12" s="9"/>
      <c r="M12" s="9"/>
      <c r="N12" s="9"/>
      <c r="O12" s="9"/>
      <c r="P12" s="9"/>
      <c r="Q12" s="9"/>
      <c r="R12" s="37">
        <v>0.88</v>
      </c>
      <c r="S12" s="9"/>
      <c r="T12" s="9"/>
      <c r="U12" s="9"/>
      <c r="AK12"/>
      <c r="AL12"/>
    </row>
    <row r="13" spans="1:42" ht="29.25" customHeight="1" x14ac:dyDescent="0.25">
      <c r="A13" s="48">
        <v>10</v>
      </c>
      <c r="B13" s="41" t="str">
        <f>+S!B13</f>
        <v>Calidad</v>
      </c>
      <c r="C13" s="57" t="str">
        <f>+S!D13</f>
        <v>Indice de quejas y reclamos</v>
      </c>
      <c r="D13" s="15" t="s">
        <v>89</v>
      </c>
      <c r="E13" s="40" t="s">
        <v>194</v>
      </c>
      <c r="F13" s="28">
        <v>0.12</v>
      </c>
      <c r="G13" s="28">
        <v>0.09</v>
      </c>
      <c r="H13" s="28">
        <f>+I13</f>
        <v>7.5833333333333322E-2</v>
      </c>
      <c r="I13" s="37">
        <f>+AVERAGE(J13:U13)</f>
        <v>7.5833333333333322E-2</v>
      </c>
      <c r="J13" s="37">
        <v>7.0000000000000007E-2</v>
      </c>
      <c r="K13" s="37">
        <v>0.09</v>
      </c>
      <c r="L13" s="37">
        <v>0.11</v>
      </c>
      <c r="M13" s="37">
        <v>7.0000000000000007E-2</v>
      </c>
      <c r="N13" s="37">
        <v>0.05</v>
      </c>
      <c r="O13" s="37">
        <v>0.04</v>
      </c>
      <c r="P13" s="37">
        <v>0.1</v>
      </c>
      <c r="Q13" s="37">
        <v>0.08</v>
      </c>
      <c r="R13" s="37">
        <v>0.06</v>
      </c>
      <c r="S13" s="37">
        <v>7.0000000000000007E-2</v>
      </c>
      <c r="T13" s="37">
        <v>0.08</v>
      </c>
      <c r="U13" s="37">
        <v>0.09</v>
      </c>
      <c r="AK13"/>
      <c r="AL13"/>
    </row>
    <row r="14" spans="1:42" ht="33.75" customHeight="1" x14ac:dyDescent="0.25">
      <c r="A14" s="48">
        <v>11</v>
      </c>
      <c r="B14" s="41" t="str">
        <f>+S!B14</f>
        <v>Logística</v>
      </c>
      <c r="C14" s="57" t="str">
        <f>+S!D14</f>
        <v>tasa de rotación de inventario</v>
      </c>
      <c r="D14" s="15" t="s">
        <v>88</v>
      </c>
      <c r="E14" s="15" t="s">
        <v>298</v>
      </c>
      <c r="F14" s="40">
        <v>11</v>
      </c>
      <c r="G14" s="40">
        <v>8</v>
      </c>
      <c r="H14" s="40">
        <f>+U14</f>
        <v>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5">
        <v>4</v>
      </c>
      <c r="AK14"/>
      <c r="AL14"/>
    </row>
    <row r="15" spans="1:42" ht="33.75" customHeight="1" x14ac:dyDescent="0.25">
      <c r="A15" s="48">
        <v>12</v>
      </c>
      <c r="B15" s="41" t="str">
        <f>+S!B15</f>
        <v>Logística</v>
      </c>
      <c r="C15" s="57" t="str">
        <f>+S!D15</f>
        <v>Indice de pedidos perfectos</v>
      </c>
      <c r="D15" s="15" t="s">
        <v>89</v>
      </c>
      <c r="E15" s="15" t="s">
        <v>298</v>
      </c>
      <c r="F15" s="28">
        <v>0.69</v>
      </c>
      <c r="G15" s="28">
        <v>0.75</v>
      </c>
      <c r="H15" s="28">
        <f>+I15</f>
        <v>0.77666666666666673</v>
      </c>
      <c r="I15" s="37">
        <f>+AVERAGE(J15:U15)</f>
        <v>0.77666666666666673</v>
      </c>
      <c r="J15" s="37">
        <v>0.81</v>
      </c>
      <c r="K15" s="37">
        <v>0.79</v>
      </c>
      <c r="L15" s="37">
        <v>0.8</v>
      </c>
      <c r="M15" s="37">
        <v>0.72</v>
      </c>
      <c r="N15" s="37">
        <v>0.74</v>
      </c>
      <c r="O15" s="37">
        <v>0.76</v>
      </c>
      <c r="P15" s="37">
        <v>0.73</v>
      </c>
      <c r="Q15" s="37">
        <v>0.8</v>
      </c>
      <c r="R15" s="37">
        <v>0.82</v>
      </c>
      <c r="S15" s="37">
        <v>0.75</v>
      </c>
      <c r="T15" s="37">
        <v>0.77</v>
      </c>
      <c r="U15" s="37">
        <v>0.83</v>
      </c>
      <c r="AK15"/>
      <c r="AL15"/>
    </row>
    <row r="16" spans="1:42" ht="33.75" customHeight="1" x14ac:dyDescent="0.25">
      <c r="A16" s="48">
        <v>13</v>
      </c>
      <c r="B16" s="41" t="str">
        <f>+S!B16</f>
        <v>RRHH</v>
      </c>
      <c r="C16" s="57" t="str">
        <f>+S!D16</f>
        <v>Indice de eficacia de capacitación</v>
      </c>
      <c r="D16" s="15" t="s">
        <v>89</v>
      </c>
      <c r="E16" s="15" t="s">
        <v>193</v>
      </c>
      <c r="F16" s="28">
        <v>0.78</v>
      </c>
      <c r="G16" s="28">
        <v>0.82</v>
      </c>
      <c r="H16" s="28">
        <f>+I16</f>
        <v>0.72750000000000004</v>
      </c>
      <c r="I16" s="37">
        <f>+AVERAGE(J16:U16)</f>
        <v>0.72750000000000004</v>
      </c>
      <c r="J16" s="37">
        <v>0.63</v>
      </c>
      <c r="K16" s="37">
        <v>0.75</v>
      </c>
      <c r="L16" s="37">
        <v>0.69</v>
      </c>
      <c r="M16" s="37">
        <v>0.63</v>
      </c>
      <c r="N16" s="37">
        <v>0.75</v>
      </c>
      <c r="O16" s="37">
        <v>0.72</v>
      </c>
      <c r="P16" s="37">
        <v>0.79</v>
      </c>
      <c r="Q16" s="37">
        <v>0.61</v>
      </c>
      <c r="R16" s="37">
        <v>0.88</v>
      </c>
      <c r="S16" s="37">
        <v>0.75</v>
      </c>
      <c r="T16" s="37">
        <v>0.7</v>
      </c>
      <c r="U16" s="37">
        <v>0.83</v>
      </c>
      <c r="AK16"/>
      <c r="AL16"/>
    </row>
    <row r="17" spans="1:38" ht="33.75" customHeight="1" x14ac:dyDescent="0.25">
      <c r="A17" s="48">
        <v>14</v>
      </c>
      <c r="B17" s="41" t="str">
        <f>+S!B17</f>
        <v>RRHH</v>
      </c>
      <c r="C17" s="57" t="str">
        <f>+S!D17</f>
        <v>eNPS</v>
      </c>
      <c r="D17" s="15" t="s">
        <v>88</v>
      </c>
      <c r="E17" s="15" t="s">
        <v>192</v>
      </c>
      <c r="F17" s="28">
        <v>-0.3</v>
      </c>
      <c r="G17" s="28">
        <v>0.45</v>
      </c>
      <c r="H17" s="28">
        <f>+U17</f>
        <v>0.8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37">
        <v>0.8</v>
      </c>
      <c r="AK17"/>
      <c r="AL17"/>
    </row>
    <row r="18" spans="1:38" ht="33.75" customHeight="1" x14ac:dyDescent="0.25">
      <c r="A18" s="48">
        <v>15</v>
      </c>
      <c r="B18" s="41" t="str">
        <f>+S!B18</f>
        <v>TI</v>
      </c>
      <c r="C18" s="57" t="str">
        <f>+S!D18</f>
        <v>ROI en proyectos de TI</v>
      </c>
      <c r="D18" s="15" t="s">
        <v>88</v>
      </c>
      <c r="E18" s="15" t="s">
        <v>196</v>
      </c>
      <c r="F18" s="28">
        <v>0.8</v>
      </c>
      <c r="G18" s="28">
        <v>1.2</v>
      </c>
      <c r="H18" s="28">
        <v>1.7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37">
        <v>2</v>
      </c>
      <c r="AK18"/>
      <c r="AL18"/>
    </row>
    <row r="19" spans="1:38" ht="29.25" customHeight="1" x14ac:dyDescent="0.25">
      <c r="A19" s="48">
        <v>16</v>
      </c>
      <c r="B19" s="41" t="str">
        <f>+S!B19</f>
        <v>I+D+i</v>
      </c>
      <c r="C19" s="57" t="str">
        <f>+S!D19</f>
        <v>Índice de desarrollo de nuevos productos</v>
      </c>
      <c r="D19" s="15" t="s">
        <v>88</v>
      </c>
      <c r="E19" s="15" t="s">
        <v>197</v>
      </c>
      <c r="F19" s="28">
        <v>0.05</v>
      </c>
      <c r="G19" s="28">
        <v>0.08</v>
      </c>
      <c r="H19" s="28">
        <v>0.12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37">
        <v>0.15</v>
      </c>
      <c r="AK19"/>
      <c r="AL19"/>
    </row>
    <row r="20" spans="1:38" ht="29.25" customHeight="1" x14ac:dyDescent="0.25">
      <c r="A20" s="48">
        <v>17</v>
      </c>
      <c r="B20" s="48"/>
      <c r="C20" s="57"/>
      <c r="D20" s="15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AK20"/>
      <c r="AL20"/>
    </row>
    <row r="21" spans="1:38" ht="29.25" customHeight="1" x14ac:dyDescent="0.25">
      <c r="A21" s="48">
        <v>18</v>
      </c>
      <c r="B21" s="48"/>
      <c r="C21" s="57"/>
      <c r="D21" s="15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AK21"/>
      <c r="AL21"/>
    </row>
    <row r="22" spans="1:38" ht="29.25" customHeight="1" x14ac:dyDescent="0.25">
      <c r="A22" s="48">
        <v>19</v>
      </c>
      <c r="B22" s="48"/>
      <c r="C22" s="10"/>
      <c r="D22" s="9"/>
      <c r="E22" s="9"/>
      <c r="F22" s="9"/>
      <c r="G22" s="10"/>
      <c r="H22" s="10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38" ht="29.25" customHeight="1" x14ac:dyDescent="0.25">
      <c r="A23" s="48">
        <v>20</v>
      </c>
      <c r="B23" s="48"/>
      <c r="C23" s="10"/>
      <c r="D23" s="9"/>
      <c r="E23" s="9"/>
      <c r="F23" s="9"/>
      <c r="G23" s="10"/>
      <c r="H23" s="10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38" ht="29.25" customHeight="1" x14ac:dyDescent="0.25">
      <c r="A24" s="48">
        <v>21</v>
      </c>
      <c r="B24" s="48"/>
      <c r="C24" s="10"/>
      <c r="D24" s="9"/>
      <c r="E24" s="9"/>
      <c r="F24" s="9"/>
      <c r="G24" s="10"/>
      <c r="H24" s="10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38" ht="29.25" customHeight="1" x14ac:dyDescent="0.25">
      <c r="A25" s="48">
        <v>22</v>
      </c>
      <c r="B25" s="48"/>
      <c r="C25" s="10"/>
      <c r="D25" s="9"/>
      <c r="E25" s="9"/>
      <c r="F25" s="9"/>
      <c r="G25" s="10"/>
      <c r="H25" s="10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38" ht="29.25" customHeight="1" x14ac:dyDescent="0.25">
      <c r="A26" s="48">
        <v>23</v>
      </c>
      <c r="B26" s="48"/>
      <c r="C26" s="10"/>
      <c r="D26" s="9"/>
      <c r="E26" s="9"/>
      <c r="F26" s="9"/>
      <c r="G26" s="10"/>
      <c r="H26" s="10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38" ht="29.25" customHeight="1" x14ac:dyDescent="0.25">
      <c r="A27" s="48">
        <v>24</v>
      </c>
      <c r="B27" s="48"/>
      <c r="C27" s="10"/>
      <c r="D27" s="9"/>
      <c r="E27" s="9"/>
      <c r="F27" s="9"/>
      <c r="G27" s="10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38" ht="29.25" customHeight="1" x14ac:dyDescent="0.25">
      <c r="A28" s="48">
        <v>25</v>
      </c>
      <c r="B28" s="48"/>
      <c r="C28" s="10"/>
      <c r="D28" s="9"/>
      <c r="E28" s="9"/>
      <c r="F28" s="9"/>
      <c r="G28" s="10"/>
      <c r="H28" s="10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38" ht="29.25" customHeight="1" x14ac:dyDescent="0.25">
      <c r="A29" s="48">
        <v>26</v>
      </c>
      <c r="B29" s="48"/>
      <c r="C29" s="10"/>
      <c r="D29" s="9"/>
      <c r="E29" s="9"/>
      <c r="F29" s="9"/>
      <c r="G29" s="10"/>
      <c r="H29" s="10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38" ht="29.25" customHeight="1" x14ac:dyDescent="0.25">
      <c r="A30" s="48">
        <v>27</v>
      </c>
      <c r="B30" s="48"/>
      <c r="C30" s="10"/>
      <c r="D30" s="9"/>
      <c r="E30" s="9"/>
      <c r="F30" s="9"/>
      <c r="G30" s="10"/>
      <c r="H30" s="10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38" ht="29.25" customHeight="1" x14ac:dyDescent="0.25">
      <c r="A31" s="48">
        <v>28</v>
      </c>
      <c r="B31" s="48"/>
      <c r="C31" s="10"/>
      <c r="D31" s="9"/>
      <c r="E31" s="9"/>
      <c r="F31" s="9"/>
      <c r="G31" s="10"/>
      <c r="H31" s="10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38" ht="29.25" customHeight="1" x14ac:dyDescent="0.25">
      <c r="A32" s="48">
        <v>29</v>
      </c>
      <c r="B32" s="48"/>
      <c r="C32" s="10"/>
      <c r="D32" s="9"/>
      <c r="E32" s="9"/>
      <c r="F32" s="9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29.25" customHeight="1" x14ac:dyDescent="0.25">
      <c r="A33" s="48">
        <v>30</v>
      </c>
      <c r="B33" s="48"/>
      <c r="C33" s="10"/>
      <c r="D33" s="9"/>
      <c r="E33" s="9"/>
      <c r="F33" s="9"/>
      <c r="G33" s="10"/>
      <c r="H33" s="10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29.25" customHeight="1" x14ac:dyDescent="0.25">
      <c r="A34" s="48">
        <v>31</v>
      </c>
      <c r="B34" s="48"/>
      <c r="C34" s="10"/>
      <c r="D34" s="9"/>
      <c r="E34" s="9"/>
      <c r="F34" s="9"/>
      <c r="G34" s="10"/>
      <c r="H34" s="10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29.25" customHeight="1" x14ac:dyDescent="0.25">
      <c r="A35" s="48">
        <v>32</v>
      </c>
      <c r="B35" s="48"/>
      <c r="C35" s="10"/>
      <c r="D35" s="9"/>
      <c r="E35" s="9"/>
      <c r="F35" s="9"/>
      <c r="G35" s="10"/>
      <c r="H35" s="10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29.25" customHeight="1" x14ac:dyDescent="0.25">
      <c r="A36" s="48">
        <v>33</v>
      </c>
      <c r="B36" s="48"/>
      <c r="C36" s="10"/>
      <c r="D36" s="9"/>
      <c r="E36" s="9"/>
      <c r="F36" s="9"/>
      <c r="G36" s="10"/>
      <c r="H36" s="10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29.25" customHeight="1" x14ac:dyDescent="0.25">
      <c r="A37" s="48">
        <v>34</v>
      </c>
      <c r="B37" s="48"/>
      <c r="C37" s="10"/>
      <c r="D37" s="9"/>
      <c r="E37" s="9"/>
      <c r="F37" s="9"/>
      <c r="G37" s="10"/>
      <c r="H37" s="10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29.25" customHeight="1" x14ac:dyDescent="0.25">
      <c r="A38" s="48">
        <v>35</v>
      </c>
      <c r="B38" s="48"/>
      <c r="C38" s="10"/>
      <c r="D38" s="9"/>
      <c r="E38" s="9"/>
      <c r="F38" s="9"/>
      <c r="G38" s="10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29.25" customHeight="1" x14ac:dyDescent="0.25">
      <c r="A39" s="48">
        <v>36</v>
      </c>
      <c r="B39" s="48"/>
      <c r="C39" s="10"/>
      <c r="D39" s="9"/>
      <c r="E39" s="9"/>
      <c r="F39" s="9"/>
      <c r="G39" s="10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29.25" customHeight="1" x14ac:dyDescent="0.25">
      <c r="A40" s="48">
        <v>37</v>
      </c>
      <c r="B40" s="48"/>
      <c r="C40" s="10"/>
      <c r="D40" s="9"/>
      <c r="E40" s="9"/>
      <c r="F40" s="9"/>
      <c r="G40" s="10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29.25" customHeight="1" x14ac:dyDescent="0.25">
      <c r="A41" s="48">
        <v>38</v>
      </c>
      <c r="B41" s="48"/>
      <c r="C41" s="10"/>
      <c r="D41" s="9"/>
      <c r="E41" s="9"/>
      <c r="F41" s="9"/>
      <c r="G41" s="10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29.25" customHeight="1" x14ac:dyDescent="0.25">
      <c r="A42" s="48">
        <v>39</v>
      </c>
      <c r="B42" s="48"/>
      <c r="C42" s="10"/>
      <c r="D42" s="9"/>
      <c r="E42" s="9"/>
      <c r="F42" s="9"/>
      <c r="G42" s="10"/>
      <c r="H42" s="10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29.25" customHeight="1" x14ac:dyDescent="0.25">
      <c r="A43" s="48">
        <v>40</v>
      </c>
      <c r="B43" s="48"/>
      <c r="C43" s="10"/>
      <c r="D43" s="9"/>
      <c r="E43" s="9"/>
      <c r="F43" s="9"/>
      <c r="G43" s="10"/>
      <c r="H43" s="10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29.25" customHeight="1" x14ac:dyDescent="0.25">
      <c r="A44" s="48">
        <v>41</v>
      </c>
      <c r="B44" s="48"/>
      <c r="C44" s="10"/>
      <c r="D44" s="9"/>
      <c r="E44" s="9"/>
      <c r="F44" s="9"/>
      <c r="G44" s="10"/>
      <c r="H44" s="10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29.25" customHeight="1" x14ac:dyDescent="0.25">
      <c r="A45" s="48">
        <v>42</v>
      </c>
      <c r="B45" s="48"/>
      <c r="C45" s="10"/>
      <c r="D45" s="9"/>
      <c r="E45" s="9"/>
      <c r="F45" s="9"/>
      <c r="G45" s="10"/>
      <c r="H45" s="10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29.25" customHeight="1" x14ac:dyDescent="0.25">
      <c r="A46" s="48">
        <v>43</v>
      </c>
      <c r="B46" s="48"/>
      <c r="C46" s="10"/>
      <c r="D46" s="9"/>
      <c r="E46" s="9"/>
      <c r="F46" s="9"/>
      <c r="G46" s="10"/>
      <c r="H46" s="10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29.25" customHeight="1" x14ac:dyDescent="0.25">
      <c r="A47" s="48">
        <v>44</v>
      </c>
      <c r="B47" s="48"/>
      <c r="C47" s="10"/>
      <c r="D47" s="9"/>
      <c r="E47" s="9"/>
      <c r="F47" s="9"/>
      <c r="G47" s="10"/>
      <c r="H47" s="10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29.25" customHeight="1" x14ac:dyDescent="0.25">
      <c r="A48" s="48">
        <v>45</v>
      </c>
      <c r="B48" s="48"/>
      <c r="C48" s="10"/>
      <c r="D48" s="9"/>
      <c r="E48" s="9"/>
      <c r="F48" s="9"/>
      <c r="G48" s="10"/>
      <c r="H48" s="10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38" ht="29.25" customHeight="1" x14ac:dyDescent="0.25">
      <c r="A49" s="48">
        <v>46</v>
      </c>
      <c r="B49" s="48"/>
      <c r="C49" s="10"/>
      <c r="D49" s="9"/>
      <c r="E49" s="9"/>
      <c r="F49" s="9"/>
      <c r="G49" s="10"/>
      <c r="H49" s="10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38" ht="29.25" customHeight="1" x14ac:dyDescent="0.25">
      <c r="A50" s="48">
        <v>47</v>
      </c>
      <c r="B50" s="48"/>
      <c r="C50" s="10"/>
      <c r="D50" s="9"/>
      <c r="E50" s="9"/>
      <c r="F50" s="9"/>
      <c r="G50" s="10"/>
      <c r="H50" s="10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38" ht="29.25" customHeight="1" x14ac:dyDescent="0.25">
      <c r="A51" s="48">
        <v>48</v>
      </c>
      <c r="B51" s="10"/>
      <c r="C51" s="10"/>
      <c r="D51" s="9"/>
      <c r="E51" s="9"/>
      <c r="F51" s="9"/>
      <c r="G51" s="10"/>
      <c r="H51" s="10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38" ht="29.25" customHeight="1" x14ac:dyDescent="0.25">
      <c r="A52" s="48">
        <v>49</v>
      </c>
      <c r="B52" s="10"/>
      <c r="C52" s="10"/>
      <c r="D52" s="9"/>
      <c r="E52" s="9"/>
      <c r="F52" s="9"/>
      <c r="G52" s="10"/>
      <c r="H52" s="10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38" ht="29.25" customHeight="1" x14ac:dyDescent="0.25">
      <c r="A53" s="48">
        <v>50</v>
      </c>
      <c r="B53" s="10"/>
      <c r="C53" s="10"/>
      <c r="D53" s="9"/>
      <c r="E53" s="9"/>
      <c r="F53" s="9"/>
      <c r="G53" s="10"/>
      <c r="H53" s="10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38" ht="29.25" customHeight="1" x14ac:dyDescent="0.25">
      <c r="A54" s="48"/>
      <c r="B54" s="10"/>
      <c r="C54" s="10"/>
      <c r="D54" s="9"/>
      <c r="E54" s="9"/>
      <c r="F54" s="9"/>
      <c r="G54" s="10"/>
      <c r="H54" s="10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38" s="18" customFormat="1" ht="29.25" customHeight="1" x14ac:dyDescent="0.25">
      <c r="A55" s="41">
        <f>+A4</f>
        <v>1</v>
      </c>
      <c r="B55" s="57" t="str">
        <f>+B4</f>
        <v>Financiero</v>
      </c>
      <c r="C55" s="57" t="str">
        <f>+C4</f>
        <v>ABC</v>
      </c>
      <c r="D55" s="60"/>
      <c r="E55" s="60"/>
      <c r="F55" s="56">
        <f>+VLOOKUP($C55,A!$B$3:$D$23,3,0)</f>
        <v>0.08</v>
      </c>
      <c r="G55" s="56">
        <f>+VLOOKUP($C55,A!$B$3:$D$23,3,0)</f>
        <v>0.08</v>
      </c>
      <c r="H55" s="56">
        <f>+VLOOKUP($C55,A!$B$3:$D$23,3,0)</f>
        <v>0.08</v>
      </c>
      <c r="I55" s="1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AK55" s="16"/>
      <c r="AL55" s="16"/>
    </row>
    <row r="56" spans="1:38" s="18" customFormat="1" ht="29.25" customHeight="1" x14ac:dyDescent="0.25">
      <c r="A56" s="41">
        <f t="shared" ref="A56:C56" si="1">+A5</f>
        <v>2</v>
      </c>
      <c r="B56" s="57" t="str">
        <f t="shared" si="1"/>
        <v>Financiero</v>
      </c>
      <c r="C56" s="57" t="str">
        <f t="shared" si="1"/>
        <v>Ratio de deuda total</v>
      </c>
      <c r="D56" s="60"/>
      <c r="E56" s="60"/>
      <c r="F56" s="40">
        <f>+VLOOKUP($C56,A!$B$3:$D$23,3,0)</f>
        <v>0.4</v>
      </c>
      <c r="G56" s="40">
        <f>+VLOOKUP($C56,A!$B$3:$D$23,3,0)</f>
        <v>0.4</v>
      </c>
      <c r="H56" s="40">
        <f>+VLOOKUP($C56,A!$B$3:$D$23,3,0)</f>
        <v>0.4</v>
      </c>
      <c r="I56" s="1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AK56" s="16"/>
      <c r="AL56" s="16"/>
    </row>
    <row r="57" spans="1:38" s="18" customFormat="1" ht="29.25" customHeight="1" x14ac:dyDescent="0.25">
      <c r="A57" s="41">
        <f t="shared" ref="A57:C57" si="2">+A6</f>
        <v>3</v>
      </c>
      <c r="B57" s="57" t="str">
        <f t="shared" si="2"/>
        <v>Ventas</v>
      </c>
      <c r="C57" s="57" t="str">
        <f t="shared" si="2"/>
        <v>Ventas</v>
      </c>
      <c r="D57" s="60"/>
      <c r="E57" s="60"/>
      <c r="F57" s="40">
        <f>+VLOOKUP($C57,A!$B$3:$D$23,3,0)</f>
        <v>100000</v>
      </c>
      <c r="G57" s="40">
        <f>+VLOOKUP($C57,A!$B$3:$D$23,3,0)</f>
        <v>100000</v>
      </c>
      <c r="H57" s="40">
        <f>+VLOOKUP($C57,A!$B$3:$D$23,3,0)</f>
        <v>100000</v>
      </c>
      <c r="I57" s="19"/>
      <c r="J57" s="30">
        <f>+$H57/12</f>
        <v>8333.3333333333339</v>
      </c>
      <c r="K57" s="30">
        <f t="shared" ref="K57:U57" si="3">+$H57/12</f>
        <v>8333.3333333333339</v>
      </c>
      <c r="L57" s="30">
        <f t="shared" si="3"/>
        <v>8333.3333333333339</v>
      </c>
      <c r="M57" s="30">
        <f t="shared" si="3"/>
        <v>8333.3333333333339</v>
      </c>
      <c r="N57" s="30">
        <f t="shared" si="3"/>
        <v>8333.3333333333339</v>
      </c>
      <c r="O57" s="30">
        <f t="shared" si="3"/>
        <v>8333.3333333333339</v>
      </c>
      <c r="P57" s="30">
        <f t="shared" si="3"/>
        <v>8333.3333333333339</v>
      </c>
      <c r="Q57" s="30">
        <f t="shared" si="3"/>
        <v>8333.3333333333339</v>
      </c>
      <c r="R57" s="30">
        <f t="shared" si="3"/>
        <v>8333.3333333333339</v>
      </c>
      <c r="S57" s="30">
        <f t="shared" si="3"/>
        <v>8333.3333333333339</v>
      </c>
      <c r="T57" s="30">
        <f t="shared" si="3"/>
        <v>8333.3333333333339</v>
      </c>
      <c r="U57" s="30">
        <f t="shared" si="3"/>
        <v>8333.3333333333339</v>
      </c>
      <c r="AK57" s="16"/>
      <c r="AL57" s="16"/>
    </row>
    <row r="58" spans="1:38" s="18" customFormat="1" ht="29.25" customHeight="1" x14ac:dyDescent="0.25">
      <c r="A58" s="41">
        <f t="shared" ref="A58:C58" si="4">+A7</f>
        <v>4</v>
      </c>
      <c r="B58" s="57" t="str">
        <f t="shared" si="4"/>
        <v>Ventas</v>
      </c>
      <c r="C58" s="57" t="str">
        <f t="shared" si="4"/>
        <v>Tasa de crecimiento de ventas</v>
      </c>
      <c r="D58" s="60"/>
      <c r="E58" s="60"/>
      <c r="F58" s="56">
        <f>+VLOOKUP($C58,A!$B$3:$D$23,3,0)</f>
        <v>0.15</v>
      </c>
      <c r="G58" s="56">
        <f>+VLOOKUP($C58,A!$B$3:$D$23,3,0)</f>
        <v>0.15</v>
      </c>
      <c r="H58" s="56">
        <f>+VLOOKUP($C58,A!$B$3:$D$23,3,0)</f>
        <v>0.15</v>
      </c>
      <c r="I58" s="19"/>
      <c r="J58" s="3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AK58" s="16"/>
      <c r="AL58" s="16"/>
    </row>
    <row r="59" spans="1:38" s="18" customFormat="1" ht="29.25" customHeight="1" x14ac:dyDescent="0.25">
      <c r="A59" s="41">
        <f t="shared" ref="A59:C59" si="5">+A8</f>
        <v>5</v>
      </c>
      <c r="B59" s="57" t="str">
        <f t="shared" si="5"/>
        <v>Marketing</v>
      </c>
      <c r="C59" s="57" t="str">
        <f t="shared" si="5"/>
        <v>Coste por Leads</v>
      </c>
      <c r="D59" s="60"/>
      <c r="E59" s="60"/>
      <c r="F59" s="30">
        <f>+VLOOKUP($C59,A!$B$3:$D$23,3,0)</f>
        <v>50</v>
      </c>
      <c r="G59" s="30">
        <f>+VLOOKUP($C59,A!$B$3:$D$23,3,0)</f>
        <v>50</v>
      </c>
      <c r="H59" s="30">
        <f>+VLOOKUP($C59,A!$B$3:$D$23,3,0)</f>
        <v>50</v>
      </c>
      <c r="I59" s="19"/>
      <c r="J59" s="30">
        <f>+$H$59</f>
        <v>50</v>
      </c>
      <c r="K59" s="30">
        <f t="shared" ref="K59:U59" si="6">+$H$59</f>
        <v>50</v>
      </c>
      <c r="L59" s="30">
        <f t="shared" si="6"/>
        <v>50</v>
      </c>
      <c r="M59" s="30">
        <f t="shared" si="6"/>
        <v>50</v>
      </c>
      <c r="N59" s="30">
        <f t="shared" si="6"/>
        <v>50</v>
      </c>
      <c r="O59" s="30">
        <f t="shared" si="6"/>
        <v>50</v>
      </c>
      <c r="P59" s="30">
        <f t="shared" si="6"/>
        <v>50</v>
      </c>
      <c r="Q59" s="30">
        <f t="shared" si="6"/>
        <v>50</v>
      </c>
      <c r="R59" s="30">
        <f t="shared" si="6"/>
        <v>50</v>
      </c>
      <c r="S59" s="30">
        <f t="shared" si="6"/>
        <v>50</v>
      </c>
      <c r="T59" s="30">
        <f t="shared" si="6"/>
        <v>50</v>
      </c>
      <c r="U59" s="30">
        <f t="shared" si="6"/>
        <v>50</v>
      </c>
      <c r="AK59" s="16"/>
      <c r="AL59" s="16"/>
    </row>
    <row r="60" spans="1:38" s="18" customFormat="1" ht="29.25" customHeight="1" x14ac:dyDescent="0.25">
      <c r="A60" s="41">
        <f t="shared" ref="A60:C60" si="7">+A9</f>
        <v>6</v>
      </c>
      <c r="B60" s="57" t="str">
        <f t="shared" si="7"/>
        <v>Marketing</v>
      </c>
      <c r="C60" s="57" t="str">
        <f t="shared" si="7"/>
        <v>Coste de Adquisición del Cliente (CAC)</v>
      </c>
      <c r="D60" s="60"/>
      <c r="E60" s="60"/>
      <c r="F60" s="30">
        <f>+VLOOKUP($C60,A!$B$3:$D$23,3,0)</f>
        <v>120</v>
      </c>
      <c r="G60" s="30">
        <f>+VLOOKUP($C60,A!$B$3:$D$23,3,0)</f>
        <v>120</v>
      </c>
      <c r="H60" s="30">
        <f>+VLOOKUP($C60,A!$B$3:$D$23,3,0)</f>
        <v>120</v>
      </c>
      <c r="I60" s="1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AK60" s="16"/>
      <c r="AL60" s="16"/>
    </row>
    <row r="61" spans="1:38" s="18" customFormat="1" ht="29.25" customHeight="1" x14ac:dyDescent="0.25">
      <c r="A61" s="41">
        <f t="shared" ref="A61:C61" si="8">+A10</f>
        <v>7</v>
      </c>
      <c r="B61" s="57" t="str">
        <f t="shared" si="8"/>
        <v>Operaciones</v>
      </c>
      <c r="C61" s="57" t="str">
        <f t="shared" si="8"/>
        <v>OEE (Eficiencia Global de los Equipos)</v>
      </c>
      <c r="D61" s="60"/>
      <c r="E61" s="60"/>
      <c r="F61" s="56">
        <f>+VLOOKUP($C61,A!$B$3:$D$23,3,0)</f>
        <v>0.85</v>
      </c>
      <c r="G61" s="56">
        <f>+VLOOKUP($C61,A!$B$3:$D$23,3,0)</f>
        <v>0.85</v>
      </c>
      <c r="H61" s="56">
        <f>+VLOOKUP($C61,A!$B$3:$D$23,3,0)</f>
        <v>0.85</v>
      </c>
      <c r="I61" s="1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AK61" s="16"/>
      <c r="AL61" s="16"/>
    </row>
    <row r="62" spans="1:38" s="18" customFormat="1" ht="29.25" customHeight="1" x14ac:dyDescent="0.25">
      <c r="A62" s="41">
        <f t="shared" ref="A62:C62" si="9">+A11</f>
        <v>8</v>
      </c>
      <c r="B62" s="57" t="str">
        <f t="shared" si="9"/>
        <v>Operaciones</v>
      </c>
      <c r="C62" s="57" t="str">
        <f t="shared" si="9"/>
        <v>Tiempo de ciclo operativo</v>
      </c>
      <c r="D62" s="60"/>
      <c r="E62" s="60"/>
      <c r="F62" s="66">
        <f>+VLOOKUP($C62,A!$B$3:$D$23,3,0)</f>
        <v>30</v>
      </c>
      <c r="G62" s="66">
        <f>+VLOOKUP($C62,A!$B$3:$D$23,3,0)</f>
        <v>30</v>
      </c>
      <c r="H62" s="66">
        <f>+VLOOKUP($C62,A!$B$3:$D$23,3,0)</f>
        <v>30</v>
      </c>
      <c r="I62" s="19"/>
      <c r="J62" s="60"/>
      <c r="K62" s="60"/>
      <c r="L62" s="66">
        <v>30</v>
      </c>
      <c r="M62" s="60"/>
      <c r="N62" s="60"/>
      <c r="O62" s="66">
        <v>30</v>
      </c>
      <c r="P62" s="67"/>
      <c r="Q62" s="67"/>
      <c r="R62" s="66">
        <v>30</v>
      </c>
      <c r="S62" s="67"/>
      <c r="T62" s="67"/>
      <c r="U62" s="66">
        <v>30</v>
      </c>
      <c r="AK62" s="16"/>
      <c r="AL62" s="16"/>
    </row>
    <row r="63" spans="1:38" s="18" customFormat="1" ht="29.25" customHeight="1" x14ac:dyDescent="0.25">
      <c r="A63" s="41">
        <f t="shared" ref="A63:C63" si="10">+A12</f>
        <v>9</v>
      </c>
      <c r="B63" s="57" t="str">
        <f t="shared" si="10"/>
        <v>Calidad</v>
      </c>
      <c r="C63" s="57" t="str">
        <f t="shared" si="10"/>
        <v>Índice de satisfacción de clientes</v>
      </c>
      <c r="D63" s="60"/>
      <c r="E63" s="60"/>
      <c r="F63" s="56">
        <f>+VLOOKUP($C63,A!$B$3:$D$23,3,0)</f>
        <v>0.9</v>
      </c>
      <c r="G63" s="56">
        <f>+VLOOKUP($C63,A!$B$3:$D$23,3,0)</f>
        <v>0.9</v>
      </c>
      <c r="H63" s="56">
        <f>+VLOOKUP($C63,A!$B$3:$D$23,3,0)</f>
        <v>0.9</v>
      </c>
      <c r="I63" s="1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AK63" s="16"/>
      <c r="AL63" s="16"/>
    </row>
    <row r="64" spans="1:38" s="18" customFormat="1" ht="29.25" customHeight="1" x14ac:dyDescent="0.25">
      <c r="A64" s="41">
        <f t="shared" ref="A64:C64" si="11">+A13</f>
        <v>10</v>
      </c>
      <c r="B64" s="57" t="str">
        <f t="shared" si="11"/>
        <v>Calidad</v>
      </c>
      <c r="C64" s="57" t="str">
        <f t="shared" si="11"/>
        <v>Indice de quejas y reclamos</v>
      </c>
      <c r="D64" s="60"/>
      <c r="E64" s="60"/>
      <c r="F64" s="56">
        <f>+VLOOKUP($C64,A!$B$3:$D$23,3,0)</f>
        <v>0.04</v>
      </c>
      <c r="G64" s="56">
        <f>+VLOOKUP($C64,A!$B$3:$D$23,3,0)</f>
        <v>0.04</v>
      </c>
      <c r="H64" s="56">
        <f>+VLOOKUP($C64,A!$B$3:$D$23,3,0)</f>
        <v>0.04</v>
      </c>
      <c r="I64" s="19"/>
      <c r="J64" s="60"/>
      <c r="K64" s="60"/>
      <c r="L64" s="60"/>
      <c r="M64" s="60"/>
      <c r="N64" s="60"/>
      <c r="O64" s="60"/>
      <c r="P64" s="60"/>
      <c r="Q64" s="60"/>
      <c r="R64" s="56">
        <f>+VLOOKUP($C64,A!$B$3:$D$23,3,0)</f>
        <v>0.04</v>
      </c>
      <c r="S64" s="56">
        <f>+VLOOKUP($C64,A!$B$3:$D$23,3,0)</f>
        <v>0.04</v>
      </c>
      <c r="T64" s="56">
        <f>+VLOOKUP($C64,A!$B$3:$D$23,3,0)</f>
        <v>0.04</v>
      </c>
      <c r="U64" s="56">
        <f>+VLOOKUP($C64,A!$B$3:$D$23,3,0)</f>
        <v>0.04</v>
      </c>
      <c r="AK64" s="16"/>
      <c r="AL64" s="16"/>
    </row>
    <row r="65" spans="1:38" s="18" customFormat="1" ht="29.25" customHeight="1" x14ac:dyDescent="0.25">
      <c r="A65" s="41">
        <f t="shared" ref="A65:C65" si="12">+A14</f>
        <v>11</v>
      </c>
      <c r="B65" s="57" t="str">
        <f t="shared" si="12"/>
        <v>Logística</v>
      </c>
      <c r="C65" s="57" t="str">
        <f t="shared" si="12"/>
        <v>tasa de rotación de inventario</v>
      </c>
      <c r="D65" s="60"/>
      <c r="E65" s="60"/>
      <c r="F65" s="66">
        <f>+VLOOKUP($C65,A!$B$3:$D$23,3,0)</f>
        <v>4</v>
      </c>
      <c r="G65" s="66">
        <f>+VLOOKUP($C65,A!$B$3:$D$23,3,0)</f>
        <v>4</v>
      </c>
      <c r="H65" s="66">
        <f>+VLOOKUP($C65,A!$B$3:$D$23,3,0)</f>
        <v>4</v>
      </c>
      <c r="I65" s="1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AK65" s="16"/>
      <c r="AL65" s="16"/>
    </row>
    <row r="66" spans="1:38" s="18" customFormat="1" ht="29.25" customHeight="1" x14ac:dyDescent="0.25">
      <c r="A66" s="41">
        <f t="shared" ref="A66:C66" si="13">+A15</f>
        <v>12</v>
      </c>
      <c r="B66" s="57" t="str">
        <f t="shared" si="13"/>
        <v>Logística</v>
      </c>
      <c r="C66" s="57" t="str">
        <f t="shared" si="13"/>
        <v>Indice de pedidos perfectos</v>
      </c>
      <c r="D66" s="60"/>
      <c r="E66" s="60"/>
      <c r="F66" s="56">
        <f>+VLOOKUP($C66,A!$B$3:$D$23,3,0)</f>
        <v>0.85</v>
      </c>
      <c r="G66" s="56">
        <f>+VLOOKUP($C66,A!$B$3:$D$23,3,0)</f>
        <v>0.85</v>
      </c>
      <c r="H66" s="56">
        <f>+VLOOKUP($C66,A!$B$3:$D$23,3,0)</f>
        <v>0.85</v>
      </c>
      <c r="I66" s="19"/>
      <c r="J66" s="56">
        <f>+VLOOKUP($C66,A!$B$3:$D$23,3,0)</f>
        <v>0.85</v>
      </c>
      <c r="K66" s="56">
        <f>+VLOOKUP($C66,A!$B$3:$D$23,3,0)</f>
        <v>0.85</v>
      </c>
      <c r="L66" s="56">
        <f>+VLOOKUP($C66,A!$B$3:$D$23,3,0)</f>
        <v>0.85</v>
      </c>
      <c r="M66" s="56">
        <f>+VLOOKUP($C66,A!$B$3:$D$23,3,0)</f>
        <v>0.85</v>
      </c>
      <c r="N66" s="56">
        <f>+VLOOKUP($C66,A!$B$3:$D$23,3,0)</f>
        <v>0.85</v>
      </c>
      <c r="O66" s="56">
        <f>+VLOOKUP($C66,A!$B$3:$D$23,3,0)</f>
        <v>0.85</v>
      </c>
      <c r="P66" s="56">
        <f>+VLOOKUP($C66,A!$B$3:$D$23,3,0)</f>
        <v>0.85</v>
      </c>
      <c r="Q66" s="56">
        <f>+VLOOKUP($C66,A!$B$3:$D$23,3,0)</f>
        <v>0.85</v>
      </c>
      <c r="R66" s="56">
        <f>+VLOOKUP($C66,A!$B$3:$D$23,3,0)</f>
        <v>0.85</v>
      </c>
      <c r="S66" s="56">
        <f>+VLOOKUP($C66,A!$B$3:$D$23,3,0)</f>
        <v>0.85</v>
      </c>
      <c r="T66" s="56">
        <f>+VLOOKUP($C66,A!$B$3:$D$23,3,0)</f>
        <v>0.85</v>
      </c>
      <c r="U66" s="56">
        <f>+VLOOKUP($C66,A!$B$3:$D$23,3,0)</f>
        <v>0.85</v>
      </c>
      <c r="AK66" s="16"/>
      <c r="AL66" s="16"/>
    </row>
    <row r="67" spans="1:38" s="18" customFormat="1" ht="29.25" customHeight="1" x14ac:dyDescent="0.25">
      <c r="A67" s="41">
        <f t="shared" ref="A67:C67" si="14">+A16</f>
        <v>13</v>
      </c>
      <c r="B67" s="57" t="str">
        <f t="shared" si="14"/>
        <v>RRHH</v>
      </c>
      <c r="C67" s="57" t="str">
        <f t="shared" si="14"/>
        <v>Indice de eficacia de capacitación</v>
      </c>
      <c r="D67" s="60"/>
      <c r="E67" s="60"/>
      <c r="F67" s="56">
        <f>+VLOOKUP($C67,A!$B$3:$D$23,3,0)</f>
        <v>0.9</v>
      </c>
      <c r="G67" s="56">
        <f>+VLOOKUP($C67,A!$B$3:$D$23,3,0)</f>
        <v>0.9</v>
      </c>
      <c r="H67" s="56">
        <f>+VLOOKUP($C67,A!$B$3:$D$23,3,0)</f>
        <v>0.9</v>
      </c>
      <c r="I67" s="1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AK67" s="16"/>
      <c r="AL67" s="16"/>
    </row>
    <row r="68" spans="1:38" s="18" customFormat="1" ht="29.25" customHeight="1" x14ac:dyDescent="0.25">
      <c r="A68" s="41">
        <f t="shared" ref="A68:C68" si="15">+A17</f>
        <v>14</v>
      </c>
      <c r="B68" s="57" t="str">
        <f t="shared" si="15"/>
        <v>RRHH</v>
      </c>
      <c r="C68" s="57" t="str">
        <f t="shared" si="15"/>
        <v>eNPS</v>
      </c>
      <c r="D68" s="60"/>
      <c r="E68" s="60"/>
      <c r="F68" s="56">
        <f>+VLOOKUP($C68,A!$B$3:$D$23,3,0)</f>
        <v>0.75</v>
      </c>
      <c r="G68" s="56">
        <f>+VLOOKUP($C68,A!$B$3:$D$23,3,0)</f>
        <v>0.75</v>
      </c>
      <c r="H68" s="56">
        <f>+VLOOKUP($C68,A!$B$3:$D$23,3,0)</f>
        <v>0.75</v>
      </c>
      <c r="I68" s="1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AK68" s="16"/>
      <c r="AL68" s="16"/>
    </row>
    <row r="69" spans="1:38" s="18" customFormat="1" ht="29.25" customHeight="1" x14ac:dyDescent="0.25">
      <c r="A69" s="41">
        <f t="shared" ref="A69:C69" si="16">+A18</f>
        <v>15</v>
      </c>
      <c r="B69" s="57" t="str">
        <f t="shared" si="16"/>
        <v>TI</v>
      </c>
      <c r="C69" s="57" t="str">
        <f t="shared" si="16"/>
        <v>ROI en proyectos de TI</v>
      </c>
      <c r="D69" s="60"/>
      <c r="E69" s="60"/>
      <c r="F69" s="56">
        <f>+VLOOKUP($C69,A!$B$3:$D$23,3,0)</f>
        <v>2</v>
      </c>
      <c r="G69" s="56">
        <f>+VLOOKUP($C69,A!$B$3:$D$23,3,0)</f>
        <v>2</v>
      </c>
      <c r="H69" s="56">
        <f>+VLOOKUP($C69,A!$B$3:$D$23,3,0)</f>
        <v>2</v>
      </c>
      <c r="I69" s="1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AK69" s="16"/>
      <c r="AL69" s="16"/>
    </row>
    <row r="70" spans="1:38" s="18" customFormat="1" ht="29.25" customHeight="1" x14ac:dyDescent="0.25">
      <c r="A70" s="41">
        <f t="shared" ref="A70:C70" si="17">+A19</f>
        <v>16</v>
      </c>
      <c r="B70" s="57" t="str">
        <f t="shared" si="17"/>
        <v>I+D+i</v>
      </c>
      <c r="C70" s="57" t="str">
        <f t="shared" si="17"/>
        <v>Índice de desarrollo de nuevos productos</v>
      </c>
      <c r="D70" s="60"/>
      <c r="E70" s="60"/>
      <c r="F70" s="56">
        <f>+VLOOKUP($C70,A!$B$3:$D$23,3,0)</f>
        <v>0.15</v>
      </c>
      <c r="G70" s="56">
        <f>+VLOOKUP($C70,A!$B$3:$D$23,3,0)</f>
        <v>0.15</v>
      </c>
      <c r="H70" s="56">
        <f>+VLOOKUP($C70,A!$B$3:$D$23,3,0)</f>
        <v>0.15</v>
      </c>
      <c r="I70" s="1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AK70" s="16"/>
      <c r="AL70" s="16"/>
    </row>
    <row r="71" spans="1:38" s="18" customFormat="1" ht="29.25" customHeight="1" x14ac:dyDescent="0.25">
      <c r="A71" s="41">
        <f t="shared" ref="A71:C71" si="18">+A20</f>
        <v>17</v>
      </c>
      <c r="B71" s="57">
        <f t="shared" si="18"/>
        <v>0</v>
      </c>
      <c r="C71" s="57">
        <f t="shared" si="18"/>
        <v>0</v>
      </c>
      <c r="D71" s="60"/>
      <c r="E71" s="60"/>
      <c r="F71" s="60"/>
      <c r="G71" s="19"/>
      <c r="H71" s="19"/>
      <c r="I71" s="1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AK71" s="16"/>
      <c r="AL71" s="16"/>
    </row>
    <row r="72" spans="1:38" ht="30" customHeight="1" x14ac:dyDescent="0.25">
      <c r="A72" s="41">
        <f t="shared" ref="A72:C72" si="19">+A21</f>
        <v>18</v>
      </c>
      <c r="B72" s="57">
        <f t="shared" si="19"/>
        <v>0</v>
      </c>
      <c r="C72" s="57">
        <f t="shared" si="19"/>
        <v>0</v>
      </c>
      <c r="D72" s="9"/>
      <c r="E72" s="9"/>
      <c r="F72" s="9"/>
      <c r="G72" s="10"/>
      <c r="H72" s="10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38" ht="30" customHeight="1" x14ac:dyDescent="0.25">
      <c r="A73" s="41">
        <f t="shared" ref="A73:C74" si="20">+A22</f>
        <v>19</v>
      </c>
      <c r="B73" s="57">
        <f t="shared" si="20"/>
        <v>0</v>
      </c>
      <c r="C73" s="57">
        <f t="shared" si="20"/>
        <v>0</v>
      </c>
      <c r="D73" s="9"/>
      <c r="E73" s="9"/>
      <c r="F73" s="9"/>
      <c r="G73" s="10"/>
      <c r="H73" s="10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38" ht="30" customHeight="1" x14ac:dyDescent="0.25">
      <c r="A74" s="41">
        <f t="shared" si="20"/>
        <v>20</v>
      </c>
      <c r="B74" s="57">
        <f t="shared" si="20"/>
        <v>0</v>
      </c>
      <c r="C74" s="57">
        <f t="shared" si="20"/>
        <v>0</v>
      </c>
      <c r="D74" s="9"/>
      <c r="E74" s="9"/>
      <c r="F74" s="9"/>
      <c r="G74" s="10"/>
      <c r="H74" s="10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38" ht="30" customHeight="1" x14ac:dyDescent="0.25">
      <c r="A75" s="41">
        <f t="shared" ref="A75" si="21">+A24</f>
        <v>21</v>
      </c>
      <c r="B75" s="57"/>
      <c r="C75" s="41"/>
      <c r="D75" s="9"/>
      <c r="E75" s="9"/>
      <c r="F75" s="9"/>
      <c r="G75" s="10"/>
      <c r="H75" s="10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38" ht="30" customHeight="1" x14ac:dyDescent="0.25">
      <c r="A76" s="41">
        <f t="shared" ref="A76" si="22">+A25</f>
        <v>22</v>
      </c>
      <c r="B76" s="57"/>
      <c r="C76" s="41"/>
      <c r="D76" s="9"/>
      <c r="E76" s="9"/>
      <c r="F76" s="9"/>
      <c r="G76" s="10"/>
      <c r="H76" s="10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38" ht="30" customHeight="1" x14ac:dyDescent="0.25">
      <c r="A77" s="41">
        <f t="shared" ref="A77" si="23">+A26</f>
        <v>23</v>
      </c>
      <c r="B77" s="57"/>
      <c r="C77" s="41"/>
      <c r="D77" s="9"/>
      <c r="E77" s="9"/>
      <c r="F77" s="9"/>
      <c r="G77" s="10"/>
      <c r="H77" s="10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38" ht="30" customHeight="1" x14ac:dyDescent="0.25">
      <c r="A78" s="41">
        <f t="shared" ref="A78" si="24">+A27</f>
        <v>24</v>
      </c>
      <c r="B78" s="57"/>
      <c r="C78" s="41"/>
      <c r="D78" s="9"/>
      <c r="E78" s="9"/>
      <c r="F78" s="9"/>
      <c r="G78" s="10"/>
      <c r="H78" s="10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38" ht="30" customHeight="1" x14ac:dyDescent="0.25">
      <c r="A79" s="41">
        <f t="shared" ref="A79" si="25">+A28</f>
        <v>25</v>
      </c>
      <c r="B79" s="57"/>
      <c r="C79" s="41"/>
      <c r="D79" s="9"/>
      <c r="E79" s="9"/>
      <c r="F79" s="9"/>
      <c r="G79" s="10"/>
      <c r="H79" s="10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38" ht="30" customHeight="1" x14ac:dyDescent="0.25">
      <c r="A80" s="41">
        <f t="shared" ref="A80" si="26">+A29</f>
        <v>26</v>
      </c>
      <c r="B80" s="57"/>
      <c r="C80" s="41"/>
      <c r="D80" s="9"/>
      <c r="E80" s="9"/>
      <c r="F80" s="9"/>
      <c r="G80" s="10"/>
      <c r="H80" s="10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30" customHeight="1" x14ac:dyDescent="0.25">
      <c r="A81" s="41">
        <f t="shared" ref="A81" si="27">+A30</f>
        <v>27</v>
      </c>
      <c r="B81" s="57"/>
      <c r="C81" s="41"/>
      <c r="D81" s="9"/>
      <c r="E81" s="9"/>
      <c r="F81" s="9"/>
      <c r="G81" s="10"/>
      <c r="H81" s="10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30" customHeight="1" x14ac:dyDescent="0.25">
      <c r="A82" s="41">
        <f t="shared" ref="A82" si="28">+A31</f>
        <v>28</v>
      </c>
      <c r="B82" s="57"/>
      <c r="C82" s="41"/>
      <c r="D82" s="9"/>
      <c r="E82" s="9"/>
      <c r="F82" s="9"/>
      <c r="G82" s="10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30" customHeight="1" x14ac:dyDescent="0.25">
      <c r="A83" s="41">
        <f t="shared" ref="A83" si="29">+A32</f>
        <v>29</v>
      </c>
      <c r="B83" s="57"/>
      <c r="C83" s="41"/>
      <c r="D83" s="9"/>
      <c r="E83" s="9"/>
      <c r="F83" s="9"/>
      <c r="G83" s="10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30" customHeight="1" x14ac:dyDescent="0.25">
      <c r="A84" s="41">
        <f t="shared" ref="A84" si="30">+A33</f>
        <v>30</v>
      </c>
      <c r="B84" s="57"/>
      <c r="C84" s="41"/>
      <c r="D84" s="9"/>
      <c r="E84" s="9"/>
      <c r="F84" s="9"/>
      <c r="G84" s="10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30" customHeight="1" x14ac:dyDescent="0.25">
      <c r="A85" s="41">
        <f t="shared" ref="A85" si="31">+A34</f>
        <v>31</v>
      </c>
      <c r="B85" s="57"/>
      <c r="C85" s="41"/>
      <c r="D85" s="9"/>
      <c r="E85" s="9"/>
      <c r="F85" s="9"/>
      <c r="G85" s="10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30" customHeight="1" x14ac:dyDescent="0.25">
      <c r="A86" s="41">
        <f t="shared" ref="A86" si="32">+A35</f>
        <v>32</v>
      </c>
      <c r="B86" s="57"/>
      <c r="C86" s="41"/>
      <c r="D86" s="9"/>
      <c r="E86" s="9"/>
      <c r="F86" s="9"/>
      <c r="G86" s="10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30" customHeight="1" x14ac:dyDescent="0.25">
      <c r="A87" s="41">
        <f t="shared" ref="A87" si="33">+A36</f>
        <v>33</v>
      </c>
      <c r="B87" s="57"/>
      <c r="C87" s="41"/>
      <c r="D87" s="9"/>
      <c r="E87" s="9"/>
      <c r="F87" s="9"/>
      <c r="G87" s="10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30" customHeight="1" x14ac:dyDescent="0.25">
      <c r="A88" s="41">
        <f t="shared" ref="A88" si="34">+A37</f>
        <v>34</v>
      </c>
      <c r="B88" s="57"/>
      <c r="C88" s="41"/>
      <c r="D88" s="9"/>
      <c r="E88" s="9"/>
      <c r="F88" s="9"/>
      <c r="G88" s="10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30" customHeight="1" x14ac:dyDescent="0.25">
      <c r="A89" s="41">
        <f t="shared" ref="A89" si="35">+A38</f>
        <v>35</v>
      </c>
      <c r="B89" s="57"/>
      <c r="C89" s="41"/>
      <c r="D89" s="9"/>
      <c r="E89" s="9"/>
      <c r="F89" s="9"/>
      <c r="G89" s="10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30" customHeight="1" x14ac:dyDescent="0.25">
      <c r="A90" s="41">
        <f t="shared" ref="A90" si="36">+A39</f>
        <v>36</v>
      </c>
      <c r="B90" s="57"/>
      <c r="C90" s="41"/>
      <c r="D90" s="9"/>
      <c r="E90" s="9"/>
      <c r="F90" s="9"/>
      <c r="G90" s="10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30" customHeight="1" x14ac:dyDescent="0.25">
      <c r="A91" s="41">
        <f t="shared" ref="A91" si="37">+A40</f>
        <v>37</v>
      </c>
      <c r="B91" s="57"/>
      <c r="C91" s="41"/>
      <c r="D91" s="9"/>
      <c r="E91" s="9"/>
      <c r="F91" s="9"/>
      <c r="G91" s="10"/>
      <c r="H91" s="10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30" customHeight="1" x14ac:dyDescent="0.25">
      <c r="A92" s="41">
        <f t="shared" ref="A92" si="38">+A41</f>
        <v>38</v>
      </c>
      <c r="B92" s="57"/>
      <c r="C92" s="41"/>
      <c r="D92" s="9"/>
      <c r="E92" s="9"/>
      <c r="F92" s="9"/>
      <c r="G92" s="10"/>
      <c r="H92" s="10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30" customHeight="1" x14ac:dyDescent="0.25">
      <c r="A93" s="41">
        <f t="shared" ref="A93" si="39">+A42</f>
        <v>39</v>
      </c>
      <c r="B93" s="57"/>
      <c r="C93" s="41"/>
      <c r="D93" s="9"/>
      <c r="E93" s="9"/>
      <c r="F93" s="9"/>
      <c r="G93" s="10"/>
      <c r="H93" s="10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30" customHeight="1" x14ac:dyDescent="0.25">
      <c r="A94" s="41">
        <f t="shared" ref="A94" si="40">+A43</f>
        <v>40</v>
      </c>
      <c r="B94" s="57"/>
      <c r="C94" s="41"/>
      <c r="D94" s="9"/>
      <c r="E94" s="9"/>
      <c r="F94" s="9"/>
      <c r="G94" s="10"/>
      <c r="H94" s="10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30" customHeight="1" x14ac:dyDescent="0.25">
      <c r="A95" s="41">
        <f t="shared" ref="A95" si="41">+A44</f>
        <v>41</v>
      </c>
      <c r="B95" s="57"/>
      <c r="C95" s="41"/>
      <c r="D95" s="9"/>
      <c r="E95" s="9"/>
      <c r="F95" s="9"/>
      <c r="G95" s="10"/>
      <c r="H95" s="10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30" customHeight="1" x14ac:dyDescent="0.25">
      <c r="A96" s="41">
        <f t="shared" ref="A96" si="42">+A45</f>
        <v>42</v>
      </c>
      <c r="B96" s="57"/>
      <c r="C96" s="41"/>
      <c r="D96" s="9"/>
      <c r="E96" s="9"/>
      <c r="F96" s="9"/>
      <c r="G96" s="10"/>
      <c r="H96" s="10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30" customHeight="1" x14ac:dyDescent="0.25">
      <c r="A97" s="41">
        <f t="shared" ref="A97" si="43">+A46</f>
        <v>43</v>
      </c>
      <c r="B97" s="57"/>
      <c r="C97" s="41"/>
      <c r="D97" s="9"/>
      <c r="E97" s="9"/>
      <c r="F97" s="9"/>
      <c r="G97" s="10"/>
      <c r="H97" s="10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30" customHeight="1" x14ac:dyDescent="0.25">
      <c r="A98" s="41">
        <f t="shared" ref="A98" si="44">+A47</f>
        <v>44</v>
      </c>
      <c r="B98" s="57"/>
      <c r="C98" s="41"/>
      <c r="D98" s="9"/>
      <c r="E98" s="9"/>
      <c r="F98" s="9"/>
      <c r="G98" s="10"/>
      <c r="H98" s="10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30" customHeight="1" x14ac:dyDescent="0.25">
      <c r="A99" s="41">
        <f t="shared" ref="A99" si="45">+A48</f>
        <v>45</v>
      </c>
      <c r="B99" s="57"/>
      <c r="C99" s="41"/>
      <c r="D99" s="9"/>
      <c r="E99" s="9"/>
      <c r="F99" s="9"/>
      <c r="G99" s="10"/>
      <c r="H99" s="10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30" customHeight="1" x14ac:dyDescent="0.25">
      <c r="A100" s="41">
        <f t="shared" ref="A100" si="46">+A49</f>
        <v>46</v>
      </c>
      <c r="B100" s="57"/>
      <c r="C100" s="41"/>
      <c r="D100" s="9"/>
      <c r="E100" s="9"/>
      <c r="F100" s="9"/>
      <c r="G100" s="10"/>
      <c r="H100" s="10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30" customHeight="1" x14ac:dyDescent="0.25">
      <c r="A101" s="41">
        <f t="shared" ref="A101" si="47">+A50</f>
        <v>47</v>
      </c>
      <c r="B101" s="57"/>
      <c r="C101" s="41"/>
      <c r="D101" s="9"/>
      <c r="E101" s="9"/>
      <c r="F101" s="9"/>
      <c r="G101" s="10"/>
      <c r="H101" s="10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30" customHeight="1" x14ac:dyDescent="0.25">
      <c r="A102" s="41">
        <f t="shared" ref="A102" si="48">+A51</f>
        <v>48</v>
      </c>
      <c r="B102" s="57"/>
      <c r="C102" s="41"/>
      <c r="D102" s="9"/>
      <c r="E102" s="9"/>
      <c r="F102" s="9"/>
      <c r="G102" s="10"/>
      <c r="H102" s="10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30" customHeight="1" x14ac:dyDescent="0.25">
      <c r="A103" s="41">
        <f t="shared" ref="A103" si="49">+A52</f>
        <v>49</v>
      </c>
      <c r="B103" s="57"/>
      <c r="C103" s="41"/>
      <c r="D103" s="9"/>
      <c r="E103" s="9"/>
      <c r="F103" s="9"/>
      <c r="G103" s="10"/>
      <c r="H103" s="10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30" customHeight="1" x14ac:dyDescent="0.25">
      <c r="A104" s="41">
        <f t="shared" ref="A104" si="50">+A53</f>
        <v>50</v>
      </c>
      <c r="B104" s="57"/>
      <c r="C104" s="41"/>
      <c r="D104" s="9"/>
      <c r="E104" s="9"/>
      <c r="F104" s="9"/>
      <c r="G104" s="10"/>
      <c r="H104" s="10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</sheetData>
  <autoFilter ref="A3:U78" xr:uid="{401D897E-A0BF-4A6C-A680-8FD02C35FF9C}"/>
  <dataConsolidate/>
  <mergeCells count="1">
    <mergeCell ref="A2:U2"/>
  </mergeCells>
  <dataValidations count="1">
    <dataValidation type="list" allowBlank="1" showInputMessage="1" showErrorMessage="1" sqref="D4:D19" xr:uid="{451F5BE7-B163-47FE-8E2C-50FA433D7A72}">
      <formula1>$Z$4:$Z$9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0A95-1DA6-4160-9C7E-A67C35EEF030}">
  <dimension ref="A1:AF53"/>
  <sheetViews>
    <sheetView showGridLines="0" zoomScale="90" zoomScaleNormal="90"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1" max="1" width="5.42578125" style="8" customWidth="1"/>
    <col min="2" max="2" width="25.42578125" style="8" customWidth="1"/>
    <col min="3" max="3" width="16.28515625" style="8" customWidth="1"/>
    <col min="4" max="4" width="16.140625" customWidth="1"/>
    <col min="5" max="5" width="12.28515625" customWidth="1"/>
    <col min="6" max="6" width="17.5703125" customWidth="1"/>
    <col min="7" max="7" width="15.28515625" style="8" customWidth="1"/>
    <col min="8" max="8" width="60.28515625" style="8" customWidth="1"/>
    <col min="9" max="9" width="17.85546875" style="8" customWidth="1"/>
    <col min="10" max="10" width="16.28515625" customWidth="1"/>
    <col min="11" max="11" width="17" style="16" customWidth="1"/>
    <col min="12" max="12" width="52.7109375" customWidth="1"/>
    <col min="13" max="13" width="53.7109375" bestFit="1" customWidth="1"/>
    <col min="14" max="15" width="10.85546875" customWidth="1"/>
    <col min="16" max="19" width="14.5703125" customWidth="1"/>
    <col min="20" max="20" width="28.5703125" customWidth="1"/>
    <col min="21" max="22" width="14.140625" customWidth="1"/>
    <col min="23" max="23" width="17.28515625" bestFit="1" customWidth="1"/>
    <col min="24" max="24" width="15.42578125" bestFit="1" customWidth="1"/>
    <col min="25" max="25" width="15.28515625" bestFit="1" customWidth="1"/>
    <col min="26" max="26" width="14.5703125" customWidth="1"/>
    <col min="27" max="27" width="31.140625" style="16" customWidth="1"/>
    <col min="28" max="28" width="13.42578125" style="16" customWidth="1"/>
    <col min="29" max="29" width="13.5703125" customWidth="1"/>
    <col min="30" max="30" width="15.140625" customWidth="1"/>
    <col min="31" max="31" width="13.5703125" customWidth="1"/>
    <col min="32" max="32" width="16.42578125" customWidth="1"/>
  </cols>
  <sheetData>
    <row r="1" spans="1:32" ht="51" customHeight="1" x14ac:dyDescent="0.25">
      <c r="A1" s="46"/>
      <c r="B1" s="46"/>
      <c r="C1" s="46"/>
      <c r="D1" s="47"/>
      <c r="E1" s="47"/>
      <c r="F1" s="47"/>
      <c r="G1" s="46"/>
      <c r="H1" s="46"/>
      <c r="K1" s="71"/>
    </row>
    <row r="2" spans="1:32" ht="21.75" customHeight="1" x14ac:dyDescent="0.25">
      <c r="A2" s="80" t="s">
        <v>303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32" s="18" customFormat="1" ht="34.5" customHeight="1" x14ac:dyDescent="0.25">
      <c r="A3" s="27" t="s">
        <v>28</v>
      </c>
      <c r="B3" s="61" t="str">
        <f>+M!C3</f>
        <v>Indicador</v>
      </c>
      <c r="C3" s="61" t="s">
        <v>258</v>
      </c>
      <c r="D3" s="27" t="s">
        <v>146</v>
      </c>
      <c r="E3" s="52" t="s">
        <v>106</v>
      </c>
      <c r="F3" s="55" t="s">
        <v>107</v>
      </c>
      <c r="G3" s="54" t="s">
        <v>108</v>
      </c>
      <c r="H3" s="27" t="s">
        <v>82</v>
      </c>
      <c r="I3" s="27" t="s">
        <v>83</v>
      </c>
      <c r="J3" s="27" t="s">
        <v>73</v>
      </c>
      <c r="K3" s="27" t="s">
        <v>272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30.75" customHeight="1" x14ac:dyDescent="0.25">
      <c r="A4" s="41">
        <v>1</v>
      </c>
      <c r="B4" s="57" t="str">
        <f>+S!D4</f>
        <v>ABC</v>
      </c>
      <c r="C4" s="56">
        <f>+M!H4</f>
        <v>0.06</v>
      </c>
      <c r="D4" s="56">
        <v>0.08</v>
      </c>
      <c r="E4" s="40" t="s">
        <v>218</v>
      </c>
      <c r="F4" s="40" t="s">
        <v>249</v>
      </c>
      <c r="G4" s="40" t="s">
        <v>259</v>
      </c>
      <c r="H4" s="33" t="s">
        <v>260</v>
      </c>
      <c r="I4" s="15" t="s">
        <v>262</v>
      </c>
      <c r="J4" s="41" t="s">
        <v>263</v>
      </c>
      <c r="K4" s="30">
        <v>1000</v>
      </c>
      <c r="M4" s="12" t="str">
        <f>+CONCATENATE(A4,". ",B4," (",S!F4,") ",M!D4)</f>
        <v>1. ABC (%) Anual</v>
      </c>
      <c r="AA4"/>
      <c r="AB4"/>
    </row>
    <row r="5" spans="1:32" s="42" customFormat="1" ht="33.75" customHeight="1" x14ac:dyDescent="0.25">
      <c r="A5" s="48">
        <v>2</v>
      </c>
      <c r="B5" s="57" t="str">
        <f>+S!D5</f>
        <v>Ratio de deuda total</v>
      </c>
      <c r="C5" s="40">
        <f>+M!H5</f>
        <v>1.6</v>
      </c>
      <c r="D5" s="40">
        <v>0.4</v>
      </c>
      <c r="E5" s="15" t="s">
        <v>220</v>
      </c>
      <c r="F5" s="15" t="s">
        <v>221</v>
      </c>
      <c r="G5" s="15" t="s">
        <v>229</v>
      </c>
      <c r="H5" s="12" t="s">
        <v>261</v>
      </c>
      <c r="I5" s="15" t="s">
        <v>254</v>
      </c>
      <c r="J5" s="41" t="s">
        <v>184</v>
      </c>
      <c r="K5" s="30" t="s">
        <v>169</v>
      </c>
      <c r="L5"/>
      <c r="M5" s="12" t="str">
        <f>+CONCATENATE(A5,". ",B5," (",S!F5,") ",M!D5)</f>
        <v>2. Ratio de deuda total (-) Anual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42" customFormat="1" ht="33.75" customHeight="1" x14ac:dyDescent="0.25">
      <c r="A6" s="41">
        <v>3</v>
      </c>
      <c r="B6" s="57" t="str">
        <f>+S!D6</f>
        <v>Ventas</v>
      </c>
      <c r="C6" s="30">
        <f>+M!H6</f>
        <v>94550</v>
      </c>
      <c r="D6" s="30">
        <v>100000</v>
      </c>
      <c r="E6" s="41" t="s">
        <v>222</v>
      </c>
      <c r="F6" s="40" t="s">
        <v>223</v>
      </c>
      <c r="G6" s="41" t="s">
        <v>224</v>
      </c>
      <c r="H6" s="12" t="s">
        <v>264</v>
      </c>
      <c r="I6" s="15" t="s">
        <v>251</v>
      </c>
      <c r="J6" s="48" t="s">
        <v>75</v>
      </c>
      <c r="K6" s="30">
        <v>2000</v>
      </c>
      <c r="L6"/>
      <c r="M6" s="12" t="str">
        <f>+CONCATENATE(A6,". ",B6," (",S!F6,") ",M!D6)</f>
        <v>3. Ventas ($) Mensual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30.75" customHeight="1" x14ac:dyDescent="0.25">
      <c r="A7" s="41">
        <v>4</v>
      </c>
      <c r="B7" s="57" t="str">
        <f>+S!D7</f>
        <v>Tasa de crecimiento de ventas</v>
      </c>
      <c r="C7" s="28">
        <f>+M!H7</f>
        <v>0.13098086124401914</v>
      </c>
      <c r="D7" s="28">
        <v>0.15</v>
      </c>
      <c r="E7" s="41" t="s">
        <v>218</v>
      </c>
      <c r="F7" s="41" t="s">
        <v>225</v>
      </c>
      <c r="G7" s="41" t="s">
        <v>226</v>
      </c>
      <c r="H7" s="34" t="s">
        <v>265</v>
      </c>
      <c r="I7" s="15" t="s">
        <v>251</v>
      </c>
      <c r="J7" s="48" t="s">
        <v>75</v>
      </c>
      <c r="K7" s="30" t="s">
        <v>169</v>
      </c>
      <c r="L7"/>
      <c r="M7" s="12" t="str">
        <f>+CONCATENATE(A7,". ",B7," (",S!F7,") ",M!D7)</f>
        <v>4. Tasa de crecimiento de ventas (%) Mensual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29.25" x14ac:dyDescent="0.25">
      <c r="A8" s="41">
        <v>5</v>
      </c>
      <c r="B8" s="57" t="str">
        <f>+S!D8</f>
        <v>Coste por Leads</v>
      </c>
      <c r="C8" s="30">
        <f>+M!H8</f>
        <v>54.666666666666664</v>
      </c>
      <c r="D8" s="30">
        <v>50</v>
      </c>
      <c r="E8" s="40" t="s">
        <v>233</v>
      </c>
      <c r="F8" s="15" t="s">
        <v>234</v>
      </c>
      <c r="G8" s="15" t="s">
        <v>235</v>
      </c>
      <c r="H8" s="34" t="s">
        <v>266</v>
      </c>
      <c r="I8" s="15" t="s">
        <v>252</v>
      </c>
      <c r="J8" s="48" t="s">
        <v>164</v>
      </c>
      <c r="K8" s="30">
        <v>1500</v>
      </c>
      <c r="M8" s="12" t="str">
        <f>+CONCATENATE(A8,". ",B8," (",S!F8,") ",M!D8)</f>
        <v>5. Coste por Leads ($/lead) Mensual</v>
      </c>
      <c r="AA8"/>
      <c r="AB8"/>
    </row>
    <row r="9" spans="1:32" ht="30.75" customHeight="1" x14ac:dyDescent="0.25">
      <c r="A9" s="41">
        <v>6</v>
      </c>
      <c r="B9" s="57" t="str">
        <f>+S!D9</f>
        <v>Coste de Adquisición del Cliente (CAC)</v>
      </c>
      <c r="C9" s="30">
        <f>+M!H9</f>
        <v>140</v>
      </c>
      <c r="D9" s="30">
        <v>120</v>
      </c>
      <c r="E9" s="40" t="s">
        <v>230</v>
      </c>
      <c r="F9" s="15" t="s">
        <v>231</v>
      </c>
      <c r="G9" s="15" t="s">
        <v>232</v>
      </c>
      <c r="H9" s="34" t="s">
        <v>267</v>
      </c>
      <c r="I9" s="15" t="s">
        <v>252</v>
      </c>
      <c r="J9" s="48" t="s">
        <v>164</v>
      </c>
      <c r="K9" s="30">
        <v>2000</v>
      </c>
      <c r="M9" s="12" t="str">
        <f>+CONCATENATE(A9,". ",B9," (",S!F9,") ",M!D9)</f>
        <v>6. Coste de Adquisición del Cliente (CAC) ($/cliente) Anual</v>
      </c>
      <c r="AA9"/>
      <c r="AB9"/>
    </row>
    <row r="10" spans="1:32" ht="30.75" customHeight="1" x14ac:dyDescent="0.25">
      <c r="A10" s="41">
        <v>7</v>
      </c>
      <c r="B10" s="57" t="str">
        <f>+S!D10</f>
        <v>OEE (Eficiencia Global de los Equipos)</v>
      </c>
      <c r="C10" s="28">
        <f>+M!H10</f>
        <v>0.82</v>
      </c>
      <c r="D10" s="28">
        <v>0.85</v>
      </c>
      <c r="E10" s="40" t="s">
        <v>219</v>
      </c>
      <c r="F10" s="15" t="s">
        <v>228</v>
      </c>
      <c r="G10" s="40" t="s">
        <v>227</v>
      </c>
      <c r="H10" s="34" t="s">
        <v>268</v>
      </c>
      <c r="I10" s="15" t="s">
        <v>253</v>
      </c>
      <c r="J10" s="48" t="s">
        <v>165</v>
      </c>
      <c r="K10" s="30">
        <v>2000</v>
      </c>
      <c r="M10" s="12" t="str">
        <f>+CONCATENATE(A10,". ",B10," (",S!F10,") ",M!D10)</f>
        <v>7. OEE (Eficiencia Global de los Equipos) (%) Mensual</v>
      </c>
      <c r="AA10"/>
      <c r="AB10"/>
    </row>
    <row r="11" spans="1:32" ht="30.75" customHeight="1" x14ac:dyDescent="0.25">
      <c r="A11" s="41">
        <v>8</v>
      </c>
      <c r="B11" s="57" t="str">
        <f>+S!D11</f>
        <v>Tiempo de ciclo operativo</v>
      </c>
      <c r="C11" s="72">
        <f>+M!H11</f>
        <v>36.75</v>
      </c>
      <c r="D11" s="40">
        <v>30</v>
      </c>
      <c r="E11" s="40" t="s">
        <v>236</v>
      </c>
      <c r="F11" s="15" t="s">
        <v>237</v>
      </c>
      <c r="G11" s="15" t="s">
        <v>238</v>
      </c>
      <c r="H11" s="34" t="s">
        <v>269</v>
      </c>
      <c r="I11" s="15" t="s">
        <v>253</v>
      </c>
      <c r="J11" s="48" t="s">
        <v>165</v>
      </c>
      <c r="K11" s="30">
        <v>600</v>
      </c>
      <c r="M11" s="12" t="str">
        <f>+CONCATENATE(A11,". ",B11," (",S!F11,") ",M!D11)</f>
        <v>8. Tiempo de ciclo operativo (horas) Trimestral</v>
      </c>
      <c r="AA11"/>
      <c r="AB11"/>
    </row>
    <row r="12" spans="1:32" ht="29.25" customHeight="1" x14ac:dyDescent="0.25">
      <c r="A12" s="41">
        <v>9</v>
      </c>
      <c r="B12" s="57" t="str">
        <f>+S!D12</f>
        <v>Índice de satisfacción de clientes</v>
      </c>
      <c r="C12" s="28">
        <f>+M!H12</f>
        <v>0.88</v>
      </c>
      <c r="D12" s="28">
        <v>0.9</v>
      </c>
      <c r="E12" s="28" t="s">
        <v>109</v>
      </c>
      <c r="F12" s="28" t="s">
        <v>110</v>
      </c>
      <c r="G12" s="28" t="s">
        <v>111</v>
      </c>
      <c r="H12" s="33" t="s">
        <v>270</v>
      </c>
      <c r="I12" s="15" t="s">
        <v>64</v>
      </c>
      <c r="J12" s="41" t="s">
        <v>74</v>
      </c>
      <c r="K12" s="30">
        <v>1000</v>
      </c>
      <c r="M12" s="12" t="str">
        <f>+CONCATENATE(A12,". ",B12," (",S!F12,") ",M!D12)</f>
        <v>9. Índice de satisfacción de clientes (%) Anual</v>
      </c>
      <c r="AA12"/>
      <c r="AB12"/>
    </row>
    <row r="13" spans="1:32" ht="33.75" customHeight="1" x14ac:dyDescent="0.25">
      <c r="A13" s="41">
        <v>10</v>
      </c>
      <c r="B13" s="57" t="str">
        <f>+S!D13</f>
        <v>Indice de quejas y reclamos</v>
      </c>
      <c r="C13" s="28">
        <f>+M!H13</f>
        <v>7.5833333333333322E-2</v>
      </c>
      <c r="D13" s="28">
        <v>0.04</v>
      </c>
      <c r="E13" s="15" t="s">
        <v>239</v>
      </c>
      <c r="F13" s="15" t="s">
        <v>241</v>
      </c>
      <c r="G13" s="15" t="s">
        <v>242</v>
      </c>
      <c r="H13" s="33" t="s">
        <v>271</v>
      </c>
      <c r="I13" s="15" t="s">
        <v>64</v>
      </c>
      <c r="J13" s="41" t="s">
        <v>74</v>
      </c>
      <c r="K13" s="30">
        <v>1500</v>
      </c>
      <c r="M13" s="12" t="str">
        <f>+CONCATENATE(A13,". ",B13," (",S!F13,") ",M!D13)</f>
        <v>10. Indice de quejas y reclamos (%) Mensual</v>
      </c>
      <c r="AA13"/>
      <c r="AB13"/>
    </row>
    <row r="14" spans="1:32" ht="43.5" x14ac:dyDescent="0.25">
      <c r="A14" s="41">
        <v>11</v>
      </c>
      <c r="B14" s="57" t="str">
        <f>+S!D14</f>
        <v>tasa de rotación de inventario</v>
      </c>
      <c r="C14" s="40">
        <f>+M!H14</f>
        <v>4</v>
      </c>
      <c r="D14" s="40">
        <v>4</v>
      </c>
      <c r="E14" s="40" t="s">
        <v>240</v>
      </c>
      <c r="F14" s="15" t="s">
        <v>241</v>
      </c>
      <c r="G14" s="15" t="s">
        <v>242</v>
      </c>
      <c r="H14" s="34" t="s">
        <v>274</v>
      </c>
      <c r="I14" s="15" t="s">
        <v>254</v>
      </c>
      <c r="J14" s="41" t="s">
        <v>184</v>
      </c>
      <c r="K14" s="30" t="s">
        <v>169</v>
      </c>
      <c r="M14" s="12" t="str">
        <f>+CONCATENATE(A14,". ",B14," (",S!F14,") ",M!D14)</f>
        <v>11. tasa de rotación de inventario ($/$) Anual</v>
      </c>
      <c r="AA14"/>
      <c r="AB14"/>
    </row>
    <row r="15" spans="1:32" ht="43.5" x14ac:dyDescent="0.25">
      <c r="A15" s="41">
        <v>12</v>
      </c>
      <c r="B15" s="57" t="str">
        <f>+S!D15</f>
        <v>Indice de pedidos perfectos</v>
      </c>
      <c r="C15" s="28">
        <f>+M!H15</f>
        <v>0.77666666666666673</v>
      </c>
      <c r="D15" s="28">
        <v>0.85</v>
      </c>
      <c r="E15" s="15" t="s">
        <v>219</v>
      </c>
      <c r="F15" s="28" t="s">
        <v>228</v>
      </c>
      <c r="G15" s="28" t="s">
        <v>227</v>
      </c>
      <c r="H15" s="34" t="s">
        <v>275</v>
      </c>
      <c r="I15" s="15" t="s">
        <v>254</v>
      </c>
      <c r="J15" s="41" t="s">
        <v>184</v>
      </c>
      <c r="K15" s="30">
        <v>500</v>
      </c>
      <c r="M15" s="12" t="str">
        <f>+CONCATENATE(A15,". ",B15," (",S!F15,") ",M!D15)</f>
        <v>12. Indice de pedidos perfectos (%) Mensual</v>
      </c>
      <c r="AA15"/>
      <c r="AB15"/>
    </row>
    <row r="16" spans="1:32" ht="57.75" x14ac:dyDescent="0.25">
      <c r="A16" s="41">
        <v>13</v>
      </c>
      <c r="B16" s="57" t="str">
        <f>+S!D16</f>
        <v>Indice de eficacia de capacitación</v>
      </c>
      <c r="C16" s="28">
        <f>+M!H16</f>
        <v>0.72750000000000004</v>
      </c>
      <c r="D16" s="28">
        <v>0.9</v>
      </c>
      <c r="E16" s="15" t="s">
        <v>109</v>
      </c>
      <c r="F16" s="28" t="s">
        <v>245</v>
      </c>
      <c r="G16" s="28" t="s">
        <v>246</v>
      </c>
      <c r="H16" s="34" t="s">
        <v>276</v>
      </c>
      <c r="I16" s="15" t="s">
        <v>255</v>
      </c>
      <c r="J16" s="41" t="s">
        <v>163</v>
      </c>
      <c r="K16" s="30">
        <v>1000</v>
      </c>
      <c r="M16" s="12" t="str">
        <f>+CONCATENATE(A16,". ",B16," (",S!F16,") ",M!D16)</f>
        <v>13. Indice de eficacia de capacitación (%) Mensual</v>
      </c>
      <c r="AA16"/>
      <c r="AB16"/>
    </row>
    <row r="17" spans="1:28" ht="43.5" x14ac:dyDescent="0.25">
      <c r="A17" s="41">
        <v>14</v>
      </c>
      <c r="B17" s="57" t="str">
        <f>+S!D17</f>
        <v>eNPS</v>
      </c>
      <c r="C17" s="28">
        <f>+M!H17</f>
        <v>0.8</v>
      </c>
      <c r="D17" s="28">
        <v>0.75</v>
      </c>
      <c r="E17" s="15" t="s">
        <v>311</v>
      </c>
      <c r="F17" s="28" t="s">
        <v>310</v>
      </c>
      <c r="G17" s="28" t="s">
        <v>309</v>
      </c>
      <c r="H17" s="34" t="s">
        <v>277</v>
      </c>
      <c r="I17" s="15" t="s">
        <v>255</v>
      </c>
      <c r="J17" s="41" t="s">
        <v>163</v>
      </c>
      <c r="K17" s="30">
        <v>1500</v>
      </c>
      <c r="M17" s="12" t="str">
        <f>+CONCATENATE(A17,". ",B17," (",S!F17,") ",M!D17)</f>
        <v>14. eNPS (%) Anual</v>
      </c>
      <c r="AA17"/>
      <c r="AB17"/>
    </row>
    <row r="18" spans="1:28" ht="43.5" x14ac:dyDescent="0.25">
      <c r="A18" s="41">
        <v>15</v>
      </c>
      <c r="B18" s="57" t="str">
        <f>+S!D18</f>
        <v>ROI en proyectos de TI</v>
      </c>
      <c r="C18" s="28">
        <f>+M!H18</f>
        <v>1.7</v>
      </c>
      <c r="D18" s="28">
        <v>2</v>
      </c>
      <c r="E18" s="15" t="s">
        <v>243</v>
      </c>
      <c r="F18" s="28" t="s">
        <v>247</v>
      </c>
      <c r="G18" s="28" t="s">
        <v>248</v>
      </c>
      <c r="H18" s="34" t="s">
        <v>278</v>
      </c>
      <c r="I18" s="15" t="s">
        <v>256</v>
      </c>
      <c r="J18" s="41" t="s">
        <v>187</v>
      </c>
      <c r="K18" s="30">
        <v>200</v>
      </c>
      <c r="M18" s="12" t="str">
        <f>+CONCATENATE(A18,". ",B18," (",S!F18,") ",M!D18)</f>
        <v>15. ROI en proyectos de TI (%) Anual</v>
      </c>
      <c r="AA18"/>
      <c r="AB18"/>
    </row>
    <row r="19" spans="1:28" ht="57.75" x14ac:dyDescent="0.25">
      <c r="A19" s="41">
        <v>16</v>
      </c>
      <c r="B19" s="57" t="str">
        <f>+S!D19</f>
        <v>Índice de desarrollo de nuevos productos</v>
      </c>
      <c r="C19" s="28">
        <f>+M!H19</f>
        <v>0.12</v>
      </c>
      <c r="D19" s="28">
        <v>0.15</v>
      </c>
      <c r="E19" s="15" t="s">
        <v>218</v>
      </c>
      <c r="F19" s="28" t="s">
        <v>249</v>
      </c>
      <c r="G19" s="28" t="s">
        <v>250</v>
      </c>
      <c r="H19" s="34" t="s">
        <v>279</v>
      </c>
      <c r="I19" s="15" t="s">
        <v>257</v>
      </c>
      <c r="J19" s="41" t="s">
        <v>189</v>
      </c>
      <c r="K19" s="30">
        <v>2500</v>
      </c>
      <c r="M19" s="12" t="str">
        <f>+CONCATENATE(A19,". ",B19," (",S!F19,") ",M!D19)</f>
        <v>16. Índice de desarrollo de nuevos productos (%) Anual</v>
      </c>
      <c r="AA19"/>
      <c r="AB19"/>
    </row>
    <row r="20" spans="1:28" ht="34.5" customHeight="1" x14ac:dyDescent="0.25">
      <c r="A20" s="41">
        <v>17</v>
      </c>
      <c r="B20" s="57"/>
      <c r="C20" s="57"/>
      <c r="D20" s="9"/>
      <c r="E20" s="9"/>
      <c r="F20" s="9"/>
      <c r="G20" s="10"/>
      <c r="H20" s="34"/>
      <c r="I20" s="9"/>
      <c r="J20" s="9"/>
      <c r="K20" s="19"/>
      <c r="M20" s="12" t="str">
        <f>+CONCATENATE(A20,". ",B20," (",S!F20,") ",M!D20)</f>
        <v xml:space="preserve">17.  () </v>
      </c>
      <c r="AA20"/>
      <c r="AB20"/>
    </row>
    <row r="21" spans="1:28" ht="34.5" customHeight="1" x14ac:dyDescent="0.25">
      <c r="A21" s="41">
        <v>18</v>
      </c>
      <c r="B21" s="57"/>
      <c r="C21" s="57"/>
      <c r="D21" s="9"/>
      <c r="E21" s="9"/>
      <c r="F21" s="9"/>
      <c r="G21" s="10"/>
      <c r="H21" s="34"/>
      <c r="I21" s="9"/>
      <c r="J21" s="9"/>
      <c r="K21" s="19"/>
      <c r="M21" s="12" t="str">
        <f>+CONCATENATE(A21,". ",B21," (",S!F21,") ",M!D21)</f>
        <v xml:space="preserve">18.  () </v>
      </c>
      <c r="AA21"/>
      <c r="AB21"/>
    </row>
    <row r="22" spans="1:28" ht="34.5" customHeight="1" x14ac:dyDescent="0.25">
      <c r="A22" s="41">
        <v>19</v>
      </c>
      <c r="B22" s="57"/>
      <c r="C22" s="57"/>
      <c r="D22" s="9"/>
      <c r="E22" s="9"/>
      <c r="F22" s="9"/>
      <c r="G22" s="10"/>
      <c r="H22" s="34"/>
      <c r="I22" s="9"/>
      <c r="J22" s="9"/>
      <c r="K22" s="19"/>
      <c r="M22" s="12" t="str">
        <f>+CONCATENATE(A22,". ",B22," (",S!F22,") ",M!D22)</f>
        <v xml:space="preserve">19.  () </v>
      </c>
      <c r="AA22"/>
      <c r="AB22"/>
    </row>
    <row r="23" spans="1:28" ht="34.5" customHeight="1" x14ac:dyDescent="0.25">
      <c r="A23" s="41">
        <v>20</v>
      </c>
      <c r="B23" s="57"/>
      <c r="C23" s="57"/>
      <c r="D23" s="9"/>
      <c r="E23" s="9"/>
      <c r="F23" s="9"/>
      <c r="G23" s="10"/>
      <c r="H23" s="34"/>
      <c r="I23" s="9"/>
      <c r="J23" s="9"/>
      <c r="K23" s="19"/>
      <c r="M23" s="12" t="str">
        <f>+CONCATENATE(A23,". ",B23," (",S!F23,") ",M!D23)</f>
        <v xml:space="preserve">20.  () </v>
      </c>
      <c r="AA23"/>
      <c r="AB23"/>
    </row>
    <row r="24" spans="1:28" ht="34.5" customHeight="1" x14ac:dyDescent="0.25">
      <c r="A24" s="41">
        <v>21</v>
      </c>
      <c r="B24" s="57"/>
      <c r="C24" s="57"/>
      <c r="D24" s="9"/>
      <c r="E24" s="9"/>
      <c r="F24" s="9"/>
      <c r="G24" s="10"/>
      <c r="H24" s="34"/>
      <c r="I24" s="9"/>
      <c r="J24" s="9"/>
      <c r="K24" s="19"/>
      <c r="M24" s="18"/>
      <c r="AA24"/>
      <c r="AB24"/>
    </row>
    <row r="25" spans="1:28" ht="34.5" customHeight="1" x14ac:dyDescent="0.25">
      <c r="A25" s="41">
        <v>22</v>
      </c>
      <c r="B25" s="57"/>
      <c r="C25" s="57"/>
      <c r="D25" s="9"/>
      <c r="E25" s="9"/>
      <c r="F25" s="9"/>
      <c r="G25" s="10"/>
      <c r="H25" s="34"/>
      <c r="I25" s="9"/>
      <c r="J25" s="9"/>
      <c r="K25" s="19"/>
      <c r="M25" s="18"/>
      <c r="AA25"/>
      <c r="AB25"/>
    </row>
    <row r="26" spans="1:28" ht="34.5" customHeight="1" x14ac:dyDescent="0.25">
      <c r="A26" s="41">
        <v>23</v>
      </c>
      <c r="B26" s="57"/>
      <c r="C26" s="57"/>
      <c r="D26" s="9"/>
      <c r="E26" s="9"/>
      <c r="F26" s="9"/>
      <c r="G26" s="10"/>
      <c r="H26" s="34"/>
      <c r="I26" s="9"/>
      <c r="J26" s="9"/>
      <c r="K26" s="19"/>
      <c r="M26" s="18"/>
      <c r="AA26"/>
      <c r="AB26"/>
    </row>
    <row r="27" spans="1:28" ht="34.5" customHeight="1" x14ac:dyDescent="0.25">
      <c r="A27" s="41">
        <v>24</v>
      </c>
      <c r="B27" s="57"/>
      <c r="C27" s="57"/>
      <c r="D27" s="9"/>
      <c r="E27" s="9"/>
      <c r="F27" s="9"/>
      <c r="G27" s="10"/>
      <c r="H27" s="34"/>
      <c r="I27" s="9"/>
      <c r="J27" s="9"/>
      <c r="K27" s="19"/>
      <c r="M27" s="18"/>
      <c r="AA27"/>
      <c r="AB27"/>
    </row>
    <row r="28" spans="1:28" ht="34.5" customHeight="1" x14ac:dyDescent="0.25">
      <c r="A28" s="41">
        <v>25</v>
      </c>
      <c r="B28" s="57"/>
      <c r="C28" s="57"/>
      <c r="D28" s="9"/>
      <c r="E28" s="9"/>
      <c r="F28" s="9"/>
      <c r="G28" s="10"/>
      <c r="H28" s="34"/>
      <c r="I28" s="9"/>
      <c r="J28" s="9"/>
      <c r="K28" s="19"/>
      <c r="M28" s="18"/>
      <c r="AA28"/>
      <c r="AB28"/>
    </row>
    <row r="29" spans="1:28" ht="34.5" customHeight="1" x14ac:dyDescent="0.25">
      <c r="A29" s="41">
        <v>26</v>
      </c>
      <c r="B29" s="57"/>
      <c r="C29" s="57"/>
      <c r="D29" s="9"/>
      <c r="E29" s="9"/>
      <c r="F29" s="9"/>
      <c r="G29" s="10"/>
      <c r="H29" s="34"/>
      <c r="I29" s="9"/>
      <c r="J29" s="9"/>
      <c r="K29" s="19"/>
      <c r="M29" s="18"/>
      <c r="AA29"/>
      <c r="AB29"/>
    </row>
    <row r="30" spans="1:28" ht="34.5" customHeight="1" x14ac:dyDescent="0.25">
      <c r="A30" s="41">
        <v>27</v>
      </c>
      <c r="B30" s="57"/>
      <c r="C30" s="57"/>
      <c r="D30" s="9"/>
      <c r="E30" s="9"/>
      <c r="F30" s="9"/>
      <c r="G30" s="10"/>
      <c r="H30" s="34"/>
      <c r="I30" s="9"/>
      <c r="J30" s="9"/>
      <c r="K30" s="19"/>
      <c r="M30" s="18"/>
      <c r="AA30"/>
      <c r="AB30"/>
    </row>
    <row r="31" spans="1:28" ht="34.5" customHeight="1" x14ac:dyDescent="0.25">
      <c r="A31" s="41">
        <v>28</v>
      </c>
      <c r="B31" s="57"/>
      <c r="C31" s="57"/>
      <c r="D31" s="9"/>
      <c r="E31" s="9"/>
      <c r="F31" s="9"/>
      <c r="G31" s="10"/>
      <c r="H31" s="34"/>
      <c r="I31" s="9"/>
      <c r="J31" s="9"/>
      <c r="K31" s="19"/>
      <c r="M31" s="18"/>
      <c r="AA31"/>
      <c r="AB31"/>
    </row>
    <row r="32" spans="1:28" ht="34.5" customHeight="1" x14ac:dyDescent="0.25">
      <c r="A32" s="41">
        <v>29</v>
      </c>
      <c r="B32" s="57"/>
      <c r="C32" s="57"/>
      <c r="D32" s="9"/>
      <c r="E32" s="9"/>
      <c r="F32" s="9"/>
      <c r="G32" s="10"/>
      <c r="H32" s="34"/>
      <c r="I32" s="9"/>
      <c r="J32" s="9"/>
      <c r="K32" s="19"/>
      <c r="M32" s="18"/>
      <c r="AA32"/>
      <c r="AB32"/>
    </row>
    <row r="33" spans="1:28" ht="34.5" customHeight="1" x14ac:dyDescent="0.25">
      <c r="A33" s="41">
        <v>30</v>
      </c>
      <c r="B33" s="57"/>
      <c r="C33" s="57"/>
      <c r="D33" s="9"/>
      <c r="E33" s="9"/>
      <c r="F33" s="9"/>
      <c r="G33" s="10"/>
      <c r="H33" s="34"/>
      <c r="I33" s="9"/>
      <c r="J33" s="9"/>
      <c r="K33" s="19"/>
      <c r="M33" s="18"/>
      <c r="AA33"/>
      <c r="AB33"/>
    </row>
    <row r="34" spans="1:28" ht="34.5" customHeight="1" x14ac:dyDescent="0.25">
      <c r="A34" s="41">
        <v>31</v>
      </c>
      <c r="B34" s="57"/>
      <c r="C34" s="57"/>
      <c r="D34" s="9"/>
      <c r="E34" s="9"/>
      <c r="F34" s="9"/>
      <c r="G34" s="10"/>
      <c r="H34" s="34"/>
      <c r="I34" s="9"/>
      <c r="J34" s="9"/>
      <c r="K34" s="19"/>
      <c r="M34" s="18"/>
      <c r="AA34"/>
      <c r="AB34"/>
    </row>
    <row r="35" spans="1:28" ht="34.5" customHeight="1" x14ac:dyDescent="0.25">
      <c r="A35" s="41">
        <v>32</v>
      </c>
      <c r="B35" s="57"/>
      <c r="C35" s="57"/>
      <c r="D35" s="9"/>
      <c r="E35" s="9"/>
      <c r="F35" s="9"/>
      <c r="G35" s="10"/>
      <c r="H35" s="34"/>
      <c r="I35" s="9"/>
      <c r="J35" s="9"/>
      <c r="K35" s="19"/>
      <c r="M35" s="18"/>
      <c r="AA35"/>
      <c r="AB35"/>
    </row>
    <row r="36" spans="1:28" ht="34.5" customHeight="1" x14ac:dyDescent="0.25">
      <c r="A36" s="41">
        <v>33</v>
      </c>
      <c r="B36" s="57"/>
      <c r="C36" s="57"/>
      <c r="D36" s="9"/>
      <c r="E36" s="9"/>
      <c r="F36" s="9"/>
      <c r="G36" s="10"/>
      <c r="H36" s="34"/>
      <c r="I36" s="9"/>
      <c r="J36" s="9"/>
      <c r="K36" s="19"/>
      <c r="M36" s="18"/>
      <c r="AA36"/>
      <c r="AB36"/>
    </row>
    <row r="37" spans="1:28" ht="34.5" customHeight="1" x14ac:dyDescent="0.25">
      <c r="A37" s="41">
        <v>34</v>
      </c>
      <c r="B37" s="57"/>
      <c r="C37" s="57"/>
      <c r="D37" s="9"/>
      <c r="E37" s="9"/>
      <c r="F37" s="9"/>
      <c r="G37" s="10"/>
      <c r="H37" s="34"/>
      <c r="I37" s="9"/>
      <c r="J37" s="9"/>
      <c r="K37" s="19"/>
      <c r="M37" s="18"/>
      <c r="AA37"/>
      <c r="AB37"/>
    </row>
    <row r="38" spans="1:28" ht="34.5" customHeight="1" x14ac:dyDescent="0.25">
      <c r="A38" s="41">
        <v>35</v>
      </c>
      <c r="B38" s="57"/>
      <c r="C38" s="57"/>
      <c r="D38" s="9"/>
      <c r="E38" s="9"/>
      <c r="F38" s="9"/>
      <c r="G38" s="10"/>
      <c r="H38" s="34"/>
      <c r="I38" s="9"/>
      <c r="J38" s="9"/>
      <c r="K38" s="19"/>
      <c r="M38" s="18"/>
      <c r="AA38"/>
      <c r="AB38"/>
    </row>
    <row r="39" spans="1:28" ht="34.5" customHeight="1" x14ac:dyDescent="0.25">
      <c r="A39" s="41">
        <v>36</v>
      </c>
      <c r="B39" s="57"/>
      <c r="C39" s="57"/>
      <c r="D39" s="9"/>
      <c r="E39" s="9"/>
      <c r="F39" s="9"/>
      <c r="G39" s="10"/>
      <c r="H39" s="34"/>
      <c r="I39" s="9"/>
      <c r="J39" s="9"/>
      <c r="K39" s="19"/>
      <c r="M39" s="18"/>
      <c r="AA39"/>
      <c r="AB39"/>
    </row>
    <row r="40" spans="1:28" ht="34.5" customHeight="1" x14ac:dyDescent="0.25">
      <c r="A40" s="41">
        <v>37</v>
      </c>
      <c r="B40" s="57"/>
      <c r="C40" s="57"/>
      <c r="D40" s="9"/>
      <c r="E40" s="9"/>
      <c r="F40" s="9"/>
      <c r="G40" s="10"/>
      <c r="H40" s="34"/>
      <c r="I40" s="9"/>
      <c r="J40" s="9"/>
      <c r="K40" s="19"/>
      <c r="M40" s="18"/>
      <c r="AA40"/>
      <c r="AB40"/>
    </row>
    <row r="41" spans="1:28" ht="34.5" customHeight="1" x14ac:dyDescent="0.25">
      <c r="A41" s="41">
        <v>38</v>
      </c>
      <c r="B41" s="57"/>
      <c r="C41" s="57"/>
      <c r="D41" s="9"/>
      <c r="E41" s="9"/>
      <c r="F41" s="9"/>
      <c r="G41" s="10"/>
      <c r="H41" s="34"/>
      <c r="I41" s="9"/>
      <c r="J41" s="9"/>
      <c r="K41" s="19"/>
      <c r="M41" s="18"/>
      <c r="AA41"/>
      <c r="AB41"/>
    </row>
    <row r="42" spans="1:28" ht="34.5" customHeight="1" x14ac:dyDescent="0.25">
      <c r="A42" s="41">
        <v>39</v>
      </c>
      <c r="B42" s="57"/>
      <c r="C42" s="57"/>
      <c r="D42" s="9"/>
      <c r="E42" s="9"/>
      <c r="F42" s="9"/>
      <c r="G42" s="10"/>
      <c r="H42" s="34"/>
      <c r="I42" s="9"/>
      <c r="J42" s="9"/>
      <c r="K42" s="19"/>
      <c r="M42" s="18"/>
      <c r="AA42"/>
      <c r="AB42"/>
    </row>
    <row r="43" spans="1:28" ht="34.5" customHeight="1" x14ac:dyDescent="0.25">
      <c r="A43" s="41">
        <v>40</v>
      </c>
      <c r="B43" s="57"/>
      <c r="C43" s="57"/>
      <c r="D43" s="9"/>
      <c r="E43" s="9"/>
      <c r="F43" s="9"/>
      <c r="G43" s="10"/>
      <c r="H43" s="34"/>
      <c r="I43" s="9"/>
      <c r="J43" s="9"/>
      <c r="K43" s="19"/>
      <c r="M43" s="18"/>
      <c r="AA43"/>
      <c r="AB43"/>
    </row>
    <row r="44" spans="1:28" ht="34.5" customHeight="1" x14ac:dyDescent="0.25">
      <c r="A44" s="41">
        <v>41</v>
      </c>
      <c r="B44" s="57"/>
      <c r="C44" s="57"/>
      <c r="D44" s="9"/>
      <c r="E44" s="9"/>
      <c r="F44" s="9"/>
      <c r="G44" s="10"/>
      <c r="H44" s="34"/>
      <c r="I44" s="9"/>
      <c r="J44" s="9"/>
      <c r="K44" s="19"/>
      <c r="M44" s="18"/>
      <c r="AA44"/>
      <c r="AB44"/>
    </row>
    <row r="45" spans="1:28" ht="34.5" customHeight="1" x14ac:dyDescent="0.25">
      <c r="A45" s="41">
        <v>42</v>
      </c>
      <c r="B45" s="57"/>
      <c r="C45" s="57"/>
      <c r="D45" s="9"/>
      <c r="E45" s="9"/>
      <c r="F45" s="9"/>
      <c r="G45" s="10"/>
      <c r="H45" s="34"/>
      <c r="I45" s="9"/>
      <c r="J45" s="9"/>
      <c r="K45" s="19"/>
      <c r="M45" s="18"/>
      <c r="AA45"/>
      <c r="AB45"/>
    </row>
    <row r="46" spans="1:28" ht="34.5" customHeight="1" x14ac:dyDescent="0.25">
      <c r="A46" s="41">
        <v>43</v>
      </c>
      <c r="B46" s="57"/>
      <c r="C46" s="57"/>
      <c r="D46" s="9"/>
      <c r="E46" s="9"/>
      <c r="F46" s="9"/>
      <c r="G46" s="10"/>
      <c r="H46" s="34"/>
      <c r="I46" s="9"/>
      <c r="J46" s="9"/>
      <c r="K46" s="19"/>
      <c r="M46" s="18"/>
      <c r="AA46"/>
      <c r="AB46"/>
    </row>
    <row r="47" spans="1:28" ht="34.5" customHeight="1" x14ac:dyDescent="0.25">
      <c r="A47" s="41">
        <v>44</v>
      </c>
      <c r="B47" s="57"/>
      <c r="C47" s="57"/>
      <c r="D47" s="9"/>
      <c r="E47" s="9"/>
      <c r="F47" s="9"/>
      <c r="G47" s="10"/>
      <c r="H47" s="34"/>
      <c r="I47" s="9"/>
      <c r="J47" s="9"/>
      <c r="K47" s="19"/>
      <c r="M47" s="18"/>
      <c r="AA47"/>
      <c r="AB47"/>
    </row>
    <row r="48" spans="1:28" ht="34.5" customHeight="1" x14ac:dyDescent="0.25">
      <c r="A48" s="41">
        <v>45</v>
      </c>
      <c r="B48" s="57"/>
      <c r="C48" s="57"/>
      <c r="D48" s="9"/>
      <c r="E48" s="9"/>
      <c r="F48" s="9"/>
      <c r="G48" s="10"/>
      <c r="H48" s="34"/>
      <c r="I48" s="9"/>
      <c r="J48" s="9"/>
      <c r="K48" s="19"/>
      <c r="M48" s="18"/>
      <c r="AA48"/>
      <c r="AB48"/>
    </row>
    <row r="49" spans="1:28" ht="34.5" customHeight="1" x14ac:dyDescent="0.25">
      <c r="A49" s="41">
        <v>46</v>
      </c>
      <c r="B49" s="57"/>
      <c r="C49" s="57"/>
      <c r="D49" s="9"/>
      <c r="E49" s="9"/>
      <c r="F49" s="9"/>
      <c r="G49" s="10"/>
      <c r="H49" s="34"/>
      <c r="I49" s="9"/>
      <c r="J49" s="9"/>
      <c r="K49" s="19"/>
      <c r="M49" s="18"/>
      <c r="AA49"/>
      <c r="AB49"/>
    </row>
    <row r="50" spans="1:28" ht="34.5" customHeight="1" x14ac:dyDescent="0.25">
      <c r="A50" s="41">
        <v>47</v>
      </c>
      <c r="B50" s="57"/>
      <c r="C50" s="57"/>
      <c r="D50" s="9"/>
      <c r="E50" s="9"/>
      <c r="F50" s="9"/>
      <c r="G50" s="10"/>
      <c r="H50" s="34"/>
      <c r="I50" s="9"/>
      <c r="J50" s="9"/>
      <c r="K50" s="19"/>
      <c r="M50" s="18"/>
      <c r="AA50"/>
      <c r="AB50"/>
    </row>
    <row r="51" spans="1:28" ht="34.5" customHeight="1" x14ac:dyDescent="0.25">
      <c r="A51" s="41">
        <v>48</v>
      </c>
      <c r="B51" s="57"/>
      <c r="C51" s="57"/>
      <c r="D51" s="9"/>
      <c r="E51" s="9"/>
      <c r="F51" s="9"/>
      <c r="G51" s="10"/>
      <c r="H51" s="34"/>
      <c r="I51" s="9"/>
      <c r="J51" s="9"/>
      <c r="K51" s="19"/>
      <c r="M51" s="18"/>
      <c r="AA51"/>
      <c r="AB51"/>
    </row>
    <row r="52" spans="1:28" ht="34.5" customHeight="1" x14ac:dyDescent="0.25">
      <c r="A52" s="41">
        <v>49</v>
      </c>
      <c r="B52" s="57"/>
      <c r="C52" s="57"/>
      <c r="D52" s="9"/>
      <c r="E52" s="9"/>
      <c r="F52" s="9"/>
      <c r="G52" s="10"/>
      <c r="H52" s="34"/>
      <c r="I52" s="9"/>
      <c r="J52" s="9"/>
      <c r="K52" s="19"/>
      <c r="M52" s="18"/>
      <c r="AA52"/>
      <c r="AB52"/>
    </row>
    <row r="53" spans="1:28" ht="34.5" customHeight="1" x14ac:dyDescent="0.25">
      <c r="A53" s="41">
        <v>50</v>
      </c>
      <c r="B53" s="57"/>
      <c r="C53" s="57"/>
      <c r="D53" s="9"/>
      <c r="E53" s="9"/>
      <c r="F53" s="9"/>
      <c r="G53" s="10"/>
      <c r="H53" s="34"/>
      <c r="I53" s="9"/>
      <c r="J53" s="9"/>
      <c r="K53" s="19"/>
      <c r="M53" s="18"/>
      <c r="AA53"/>
      <c r="AB53"/>
    </row>
  </sheetData>
  <autoFilter ref="A3:K20" xr:uid="{EB4C0A95-1DA6-4160-9C7E-A67C35EEF030}"/>
  <dataConsolidate/>
  <mergeCells count="1">
    <mergeCell ref="A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AB0-CFBC-40CC-872A-A366722E88CC}">
  <dimension ref="A1:AD53"/>
  <sheetViews>
    <sheetView showGridLines="0" zoomScale="90" zoomScaleNormal="90"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1" max="1" width="7" style="8" customWidth="1"/>
    <col min="2" max="2" width="15.140625" customWidth="1"/>
    <col min="3" max="3" width="59.7109375" customWidth="1"/>
    <col min="4" max="4" width="41.85546875" customWidth="1"/>
    <col min="5" max="5" width="51.140625" style="8" customWidth="1"/>
    <col min="6" max="6" width="17.85546875" style="8" customWidth="1"/>
    <col min="7" max="7" width="16.28515625" customWidth="1"/>
    <col min="8" max="8" width="15.5703125" customWidth="1"/>
    <col min="9" max="9" width="16" customWidth="1"/>
    <col min="10" max="13" width="10.85546875" customWidth="1"/>
    <col min="14" max="17" width="14.5703125" customWidth="1"/>
    <col min="18" max="18" width="28.5703125" customWidth="1"/>
    <col min="19" max="20" width="14.140625" customWidth="1"/>
    <col min="21" max="21" width="17.28515625" bestFit="1" customWidth="1"/>
    <col min="22" max="22" width="15.42578125" bestFit="1" customWidth="1"/>
    <col min="23" max="23" width="15.28515625" bestFit="1" customWidth="1"/>
    <col min="24" max="24" width="14.5703125" customWidth="1"/>
    <col min="25" max="25" width="31.140625" style="16" customWidth="1"/>
    <col min="26" max="26" width="13.42578125" style="16" customWidth="1"/>
    <col min="27" max="27" width="13.5703125" customWidth="1"/>
    <col min="28" max="28" width="15.140625" customWidth="1"/>
    <col min="29" max="29" width="13.5703125" customWidth="1"/>
    <col min="30" max="30" width="16.42578125" customWidth="1"/>
  </cols>
  <sheetData>
    <row r="1" spans="1:30" ht="51" customHeight="1" x14ac:dyDescent="0.25">
      <c r="A1" s="46"/>
      <c r="B1" s="47"/>
      <c r="C1" s="47"/>
      <c r="D1" s="47"/>
      <c r="E1" s="46"/>
    </row>
    <row r="2" spans="1:30" ht="21.75" customHeight="1" x14ac:dyDescent="0.25">
      <c r="A2" s="80" t="s">
        <v>305</v>
      </c>
      <c r="B2" s="80"/>
      <c r="C2" s="80"/>
      <c r="D2" s="80"/>
      <c r="E2" s="80"/>
      <c r="F2" s="81"/>
    </row>
    <row r="3" spans="1:30" s="18" customFormat="1" ht="34.5" customHeight="1" x14ac:dyDescent="0.25">
      <c r="A3" s="27" t="s">
        <v>28</v>
      </c>
      <c r="B3" s="68" t="s">
        <v>161</v>
      </c>
      <c r="C3" s="68" t="s">
        <v>18</v>
      </c>
      <c r="D3" s="68" t="s">
        <v>19</v>
      </c>
      <c r="E3" s="53" t="s">
        <v>147</v>
      </c>
      <c r="F3" s="53" t="s">
        <v>149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42" customFormat="1" ht="33.75" customHeight="1" x14ac:dyDescent="0.25">
      <c r="A4" s="48">
        <v>1</v>
      </c>
      <c r="B4" s="57" t="str">
        <f>+S!B4</f>
        <v>Financiero</v>
      </c>
      <c r="C4" s="33" t="str">
        <f>+S!C4</f>
        <v>Aumentar el índice de Rentabilidad de la compañía a 15%</v>
      </c>
      <c r="D4" s="57" t="str">
        <f>+S!D4</f>
        <v>ABC</v>
      </c>
      <c r="E4" s="12" t="s">
        <v>285</v>
      </c>
      <c r="F4" s="41">
        <v>9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42" customFormat="1" ht="33.75" customHeight="1" x14ac:dyDescent="0.25">
      <c r="A5" s="41">
        <v>2</v>
      </c>
      <c r="B5" s="57" t="str">
        <f>+S!B5</f>
        <v>Financiero</v>
      </c>
      <c r="C5" s="33" t="str">
        <f>+S!C5</f>
        <v xml:space="preserve">Reducir el índice de endeudamiento de la compañía a 0.4 </v>
      </c>
      <c r="D5" s="57" t="str">
        <f>+S!D5</f>
        <v>Ratio de deuda total</v>
      </c>
      <c r="E5" s="12" t="s">
        <v>280</v>
      </c>
      <c r="F5" s="41">
        <v>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42" customFormat="1" ht="30.75" customHeight="1" x14ac:dyDescent="0.25">
      <c r="A6" s="41">
        <v>3</v>
      </c>
      <c r="B6" s="57" t="str">
        <f>+S!B6</f>
        <v>Ventas</v>
      </c>
      <c r="C6" s="33" t="str">
        <f>+S!C6</f>
        <v>Incrementar las ventas a $ 100,000, en la línea de producto smartphone</v>
      </c>
      <c r="D6" s="57" t="str">
        <f>+S!D6</f>
        <v>Ventas</v>
      </c>
      <c r="E6" s="12" t="s">
        <v>286</v>
      </c>
      <c r="F6" s="41">
        <v>9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30.75" customHeight="1" x14ac:dyDescent="0.25">
      <c r="A7" s="41">
        <v>4</v>
      </c>
      <c r="B7" s="57" t="str">
        <f>+S!B7</f>
        <v>Ventas</v>
      </c>
      <c r="C7" s="33" t="str">
        <f>+S!C7</f>
        <v>Mejorar el índice de crecimiento de ventas a 15%, en la línea de producto smartphone</v>
      </c>
      <c r="D7" s="57" t="str">
        <f>+S!D7</f>
        <v>Tasa de crecimiento de ventas</v>
      </c>
      <c r="E7" s="33" t="s">
        <v>290</v>
      </c>
      <c r="F7" s="41">
        <v>10</v>
      </c>
      <c r="Y7"/>
      <c r="Z7"/>
    </row>
    <row r="8" spans="1:30" ht="30.75" customHeight="1" x14ac:dyDescent="0.25">
      <c r="A8" s="41">
        <v>5</v>
      </c>
      <c r="B8" s="57" t="str">
        <f>+S!B8</f>
        <v>Marketing</v>
      </c>
      <c r="C8" s="33" t="str">
        <f>+S!C8</f>
        <v>Optimizar el CPL (Coste por Leads) a 50 $/lead</v>
      </c>
      <c r="D8" s="57" t="str">
        <f>+S!D8</f>
        <v>Coste por Leads</v>
      </c>
      <c r="E8" s="12" t="s">
        <v>287</v>
      </c>
      <c r="F8" s="41">
        <v>8</v>
      </c>
      <c r="Y8"/>
      <c r="Z8"/>
    </row>
    <row r="9" spans="1:30" ht="30.75" customHeight="1" x14ac:dyDescent="0.25">
      <c r="A9" s="41">
        <v>6</v>
      </c>
      <c r="B9" s="57" t="str">
        <f>+S!B9</f>
        <v>Marketing</v>
      </c>
      <c r="C9" s="33" t="str">
        <f>+S!C9</f>
        <v>Reducir el Coste de Adquisición del Cliente (CAC) a 120 $/cliente</v>
      </c>
      <c r="D9" s="57" t="str">
        <f>+S!D9</f>
        <v>Coste de Adquisición del Cliente (CAC)</v>
      </c>
      <c r="E9" s="33" t="s">
        <v>289</v>
      </c>
      <c r="F9" s="41">
        <v>8</v>
      </c>
      <c r="Y9"/>
      <c r="Z9"/>
    </row>
    <row r="10" spans="1:30" ht="30.75" customHeight="1" x14ac:dyDescent="0.25">
      <c r="A10" s="41">
        <v>7</v>
      </c>
      <c r="B10" s="57" t="str">
        <f>+S!B10</f>
        <v>Operaciones</v>
      </c>
      <c r="C10" s="33" t="str">
        <f>+S!C10</f>
        <v>Incrementar el OEE (Eficiencia Global de los Equipos) a 85%</v>
      </c>
      <c r="D10" s="57" t="str">
        <f>+S!D10</f>
        <v>OEE (Eficiencia Global de los Equipos)</v>
      </c>
      <c r="E10" s="33" t="s">
        <v>291</v>
      </c>
      <c r="F10" s="41">
        <v>8</v>
      </c>
      <c r="Y10"/>
      <c r="Z10"/>
    </row>
    <row r="11" spans="1:30" ht="29.25" customHeight="1" x14ac:dyDescent="0.25">
      <c r="A11" s="41">
        <v>8</v>
      </c>
      <c r="B11" s="57" t="str">
        <f>+S!B11</f>
        <v>Operaciones</v>
      </c>
      <c r="C11" s="33" t="str">
        <f>+S!C11</f>
        <v>Reducir el tiempo de ciclo del proceso operativo a 32 horas</v>
      </c>
      <c r="D11" s="57" t="str">
        <f>+S!D11</f>
        <v>Tiempo de ciclo operativo</v>
      </c>
      <c r="E11" s="12" t="s">
        <v>282</v>
      </c>
      <c r="F11" s="41">
        <v>7</v>
      </c>
      <c r="Y11"/>
      <c r="Z11"/>
    </row>
    <row r="12" spans="1:30" ht="33.75" customHeight="1" x14ac:dyDescent="0.25">
      <c r="A12" s="41">
        <v>9</v>
      </c>
      <c r="B12" s="57" t="str">
        <f>+S!B12</f>
        <v>Calidad</v>
      </c>
      <c r="C12" s="33" t="str">
        <f>+S!C12</f>
        <v>Incrementar el índice de Satisfacción del cliente a 90%</v>
      </c>
      <c r="D12" s="57" t="str">
        <f>+S!D12</f>
        <v>Índice de satisfacción de clientes</v>
      </c>
      <c r="E12" s="12" t="s">
        <v>313</v>
      </c>
      <c r="F12" s="41">
        <v>10</v>
      </c>
      <c r="Y12"/>
      <c r="Z12"/>
    </row>
    <row r="13" spans="1:30" ht="33.75" customHeight="1" x14ac:dyDescent="0.25">
      <c r="A13" s="41">
        <v>10</v>
      </c>
      <c r="B13" s="57" t="str">
        <f>+S!B13</f>
        <v>Calidad</v>
      </c>
      <c r="C13" s="33" t="str">
        <f>+S!C13</f>
        <v>Reducir el índice de quejas y reclamos de clientes a 4%</v>
      </c>
      <c r="D13" s="57" t="str">
        <f>+S!D13</f>
        <v>Indice de quejas y reclamos</v>
      </c>
      <c r="E13" s="12" t="s">
        <v>313</v>
      </c>
      <c r="F13" s="41">
        <v>10</v>
      </c>
      <c r="Y13"/>
      <c r="Z13"/>
    </row>
    <row r="14" spans="1:30" ht="33.75" customHeight="1" x14ac:dyDescent="0.25">
      <c r="A14" s="41">
        <v>11</v>
      </c>
      <c r="B14" s="57" t="str">
        <f>+S!B14</f>
        <v>Logística</v>
      </c>
      <c r="C14" s="33" t="str">
        <f>+S!C14</f>
        <v>Mejorar la tasa de rotación de inventario a 4</v>
      </c>
      <c r="D14" s="57" t="str">
        <f>+S!D14</f>
        <v>tasa de rotación de inventario</v>
      </c>
      <c r="E14" s="12" t="s">
        <v>289</v>
      </c>
      <c r="F14" s="41">
        <v>9</v>
      </c>
      <c r="Y14"/>
      <c r="Z14"/>
    </row>
    <row r="15" spans="1:30" ht="33.75" customHeight="1" x14ac:dyDescent="0.25">
      <c r="A15" s="41">
        <v>12</v>
      </c>
      <c r="B15" s="57" t="str">
        <f>+S!B15</f>
        <v>Logística</v>
      </c>
      <c r="C15" s="33" t="str">
        <f>+S!C15</f>
        <v>Incrementar el índice de pedidos perfectos a 85%</v>
      </c>
      <c r="D15" s="57" t="str">
        <f>+S!D15</f>
        <v>Indice de pedidos perfectos</v>
      </c>
      <c r="E15" s="12" t="s">
        <v>288</v>
      </c>
      <c r="F15" s="41">
        <v>8</v>
      </c>
      <c r="Y15"/>
      <c r="Z15"/>
    </row>
    <row r="16" spans="1:30" ht="33.75" customHeight="1" x14ac:dyDescent="0.25">
      <c r="A16" s="41">
        <v>13</v>
      </c>
      <c r="B16" s="57" t="str">
        <f>+S!B16</f>
        <v>RRHH</v>
      </c>
      <c r="C16" s="33" t="str">
        <f>+S!C16</f>
        <v>Incrementar el nivel de eficacia de la capacitación al personal a 90%</v>
      </c>
      <c r="D16" s="57" t="str">
        <f>+S!D16</f>
        <v>Indice de eficacia de capacitación</v>
      </c>
      <c r="E16" s="12" t="s">
        <v>314</v>
      </c>
      <c r="F16" s="41">
        <v>9</v>
      </c>
      <c r="Y16"/>
      <c r="Z16"/>
    </row>
    <row r="17" spans="1:26" ht="29.25" customHeight="1" x14ac:dyDescent="0.25">
      <c r="A17" s="41">
        <v>14</v>
      </c>
      <c r="B17" s="57" t="str">
        <f>+S!B17</f>
        <v>RRHH</v>
      </c>
      <c r="C17" s="33" t="str">
        <f>+S!C17</f>
        <v>Aumentar el eNPS (Employee Net Promoter Score) a 85%</v>
      </c>
      <c r="D17" s="57" t="str">
        <f>+S!D17</f>
        <v>eNPS</v>
      </c>
      <c r="E17" s="12" t="s">
        <v>283</v>
      </c>
      <c r="F17" s="41">
        <v>8</v>
      </c>
      <c r="Y17"/>
      <c r="Z17"/>
    </row>
    <row r="18" spans="1:26" ht="29.25" customHeight="1" x14ac:dyDescent="0.25">
      <c r="A18" s="41">
        <v>15</v>
      </c>
      <c r="B18" s="57" t="str">
        <f>+S!B18</f>
        <v>TI</v>
      </c>
      <c r="C18" s="33" t="str">
        <f>+S!C18</f>
        <v>Mejorar el retorno de la inversión en proyectos de TI a 200%</v>
      </c>
      <c r="D18" s="57" t="str">
        <f>+S!D18</f>
        <v>ROI en proyectos de TI</v>
      </c>
      <c r="E18" s="12" t="s">
        <v>284</v>
      </c>
      <c r="F18" s="41">
        <v>9</v>
      </c>
      <c r="Y18"/>
      <c r="Z18"/>
    </row>
    <row r="19" spans="1:26" ht="29.25" customHeight="1" x14ac:dyDescent="0.25">
      <c r="A19" s="41">
        <v>16</v>
      </c>
      <c r="B19" s="57" t="str">
        <f>+S!B19</f>
        <v>I+D+i</v>
      </c>
      <c r="C19" s="33" t="str">
        <f>+S!C19</f>
        <v>Incrementar el índice de desarrollo de nuevos productos a 15%</v>
      </c>
      <c r="D19" s="57" t="str">
        <f>+S!D19</f>
        <v>Índice de desarrollo de nuevos productos</v>
      </c>
      <c r="E19" s="12" t="s">
        <v>281</v>
      </c>
      <c r="F19" s="41">
        <v>10</v>
      </c>
      <c r="Y19"/>
      <c r="Z19"/>
    </row>
    <row r="20" spans="1:26" ht="29.25" customHeight="1" x14ac:dyDescent="0.25">
      <c r="A20" s="41">
        <v>17</v>
      </c>
      <c r="B20" s="57"/>
      <c r="C20" s="33"/>
      <c r="D20" s="57"/>
      <c r="E20" s="12"/>
      <c r="F20" s="41"/>
      <c r="Y20"/>
      <c r="Z20"/>
    </row>
    <row r="21" spans="1:26" ht="29.25" customHeight="1" x14ac:dyDescent="0.25">
      <c r="A21" s="41">
        <v>18</v>
      </c>
      <c r="B21" s="57"/>
      <c r="C21" s="33"/>
      <c r="D21" s="57"/>
      <c r="E21" s="12"/>
      <c r="F21" s="41"/>
      <c r="Y21"/>
      <c r="Z21"/>
    </row>
    <row r="22" spans="1:26" ht="29.25" customHeight="1" x14ac:dyDescent="0.25">
      <c r="A22" s="41">
        <v>19</v>
      </c>
      <c r="B22" s="57"/>
      <c r="C22" s="33"/>
      <c r="D22" s="57"/>
      <c r="E22" s="12"/>
      <c r="F22" s="41"/>
      <c r="Y22"/>
      <c r="Z22"/>
    </row>
    <row r="23" spans="1:26" ht="29.25" customHeight="1" x14ac:dyDescent="0.25">
      <c r="A23" s="41">
        <v>20</v>
      </c>
      <c r="B23" s="57"/>
      <c r="C23" s="33"/>
      <c r="D23" s="57"/>
      <c r="E23" s="12"/>
      <c r="F23" s="41"/>
      <c r="Y23"/>
      <c r="Z23"/>
    </row>
    <row r="24" spans="1:26" ht="29.25" customHeight="1" x14ac:dyDescent="0.25">
      <c r="A24" s="41">
        <v>21</v>
      </c>
      <c r="B24" s="57"/>
      <c r="C24" s="33"/>
      <c r="D24" s="57"/>
      <c r="E24" s="12"/>
      <c r="F24" s="41"/>
      <c r="Y24"/>
      <c r="Z24"/>
    </row>
    <row r="25" spans="1:26" ht="29.25" customHeight="1" x14ac:dyDescent="0.25">
      <c r="A25" s="41">
        <v>22</v>
      </c>
      <c r="B25" s="57"/>
      <c r="C25" s="33"/>
      <c r="D25" s="57"/>
      <c r="E25" s="12"/>
      <c r="F25" s="41"/>
      <c r="Y25"/>
      <c r="Z25"/>
    </row>
    <row r="26" spans="1:26" ht="29.25" customHeight="1" x14ac:dyDescent="0.25">
      <c r="A26" s="41">
        <v>23</v>
      </c>
      <c r="B26" s="57"/>
      <c r="C26" s="33"/>
      <c r="D26" s="57"/>
      <c r="E26" s="12"/>
      <c r="F26" s="41"/>
      <c r="Y26"/>
      <c r="Z26"/>
    </row>
    <row r="27" spans="1:26" ht="29.25" customHeight="1" x14ac:dyDescent="0.25">
      <c r="A27" s="41">
        <v>24</v>
      </c>
      <c r="B27" s="57"/>
      <c r="C27" s="33"/>
      <c r="D27" s="57"/>
      <c r="E27" s="12"/>
      <c r="F27" s="41"/>
      <c r="Y27"/>
      <c r="Z27"/>
    </row>
    <row r="28" spans="1:26" ht="29.25" customHeight="1" x14ac:dyDescent="0.25">
      <c r="A28" s="41">
        <v>25</v>
      </c>
      <c r="B28" s="57"/>
      <c r="C28" s="33"/>
      <c r="D28" s="57"/>
      <c r="E28" s="12"/>
      <c r="F28" s="41"/>
      <c r="Y28"/>
      <c r="Z28"/>
    </row>
    <row r="29" spans="1:26" ht="29.25" customHeight="1" x14ac:dyDescent="0.25">
      <c r="A29" s="41">
        <v>26</v>
      </c>
      <c r="B29" s="57"/>
      <c r="C29" s="33"/>
      <c r="D29" s="57"/>
      <c r="E29" s="12"/>
      <c r="F29" s="41"/>
      <c r="Y29"/>
      <c r="Z29"/>
    </row>
    <row r="30" spans="1:26" ht="29.25" customHeight="1" x14ac:dyDescent="0.25">
      <c r="A30" s="41">
        <v>27</v>
      </c>
      <c r="B30" s="57"/>
      <c r="C30" s="33"/>
      <c r="D30" s="57"/>
      <c r="E30" s="12"/>
      <c r="F30" s="41"/>
      <c r="Y30"/>
      <c r="Z30"/>
    </row>
    <row r="31" spans="1:26" ht="29.25" customHeight="1" x14ac:dyDescent="0.25">
      <c r="A31" s="41">
        <v>28</v>
      </c>
      <c r="B31" s="57"/>
      <c r="C31" s="33"/>
      <c r="D31" s="57"/>
      <c r="E31" s="12"/>
      <c r="F31" s="41"/>
      <c r="Y31"/>
      <c r="Z31"/>
    </row>
    <row r="32" spans="1:26" ht="29.25" customHeight="1" x14ac:dyDescent="0.25">
      <c r="A32" s="41">
        <v>29</v>
      </c>
      <c r="B32" s="57"/>
      <c r="C32" s="33"/>
      <c r="D32" s="57"/>
      <c r="E32" s="12"/>
      <c r="F32" s="41"/>
      <c r="Y32"/>
      <c r="Z32"/>
    </row>
    <row r="33" spans="1:26" ht="29.25" customHeight="1" x14ac:dyDescent="0.25">
      <c r="A33" s="41">
        <v>30</v>
      </c>
      <c r="B33" s="57"/>
      <c r="C33" s="33"/>
      <c r="D33" s="57"/>
      <c r="E33" s="12"/>
      <c r="F33" s="41"/>
      <c r="Y33"/>
      <c r="Z33"/>
    </row>
    <row r="34" spans="1:26" ht="29.25" customHeight="1" x14ac:dyDescent="0.25">
      <c r="A34" s="41">
        <v>31</v>
      </c>
      <c r="B34" s="57"/>
      <c r="C34" s="33"/>
      <c r="D34" s="57"/>
      <c r="E34" s="12"/>
      <c r="F34" s="41"/>
      <c r="Y34"/>
      <c r="Z34"/>
    </row>
    <row r="35" spans="1:26" ht="29.25" customHeight="1" x14ac:dyDescent="0.25">
      <c r="A35" s="41">
        <v>32</v>
      </c>
      <c r="B35" s="57"/>
      <c r="C35" s="33"/>
      <c r="D35" s="57"/>
      <c r="E35" s="12"/>
      <c r="F35" s="41"/>
      <c r="Y35"/>
      <c r="Z35"/>
    </row>
    <row r="36" spans="1:26" ht="29.25" customHeight="1" x14ac:dyDescent="0.25">
      <c r="A36" s="41">
        <v>33</v>
      </c>
      <c r="B36" s="57"/>
      <c r="C36" s="33"/>
      <c r="D36" s="57"/>
      <c r="E36" s="12"/>
      <c r="F36" s="41"/>
      <c r="Y36"/>
      <c r="Z36"/>
    </row>
    <row r="37" spans="1:26" ht="29.25" customHeight="1" x14ac:dyDescent="0.25">
      <c r="A37" s="41">
        <v>34</v>
      </c>
      <c r="B37" s="57"/>
      <c r="C37" s="33"/>
      <c r="D37" s="57"/>
      <c r="E37" s="12"/>
      <c r="F37" s="41"/>
      <c r="Y37"/>
      <c r="Z37"/>
    </row>
    <row r="38" spans="1:26" ht="29.25" customHeight="1" x14ac:dyDescent="0.25">
      <c r="A38" s="41">
        <v>35</v>
      </c>
      <c r="B38" s="57"/>
      <c r="C38" s="33"/>
      <c r="D38" s="57"/>
      <c r="E38" s="12"/>
      <c r="F38" s="41"/>
      <c r="Y38"/>
      <c r="Z38"/>
    </row>
    <row r="39" spans="1:26" ht="29.25" customHeight="1" x14ac:dyDescent="0.25">
      <c r="A39" s="41">
        <v>36</v>
      </c>
      <c r="B39" s="57"/>
      <c r="C39" s="33"/>
      <c r="D39" s="57"/>
      <c r="E39" s="12"/>
      <c r="F39" s="41"/>
      <c r="Y39"/>
      <c r="Z39"/>
    </row>
    <row r="40" spans="1:26" ht="29.25" customHeight="1" x14ac:dyDescent="0.25">
      <c r="A40" s="41">
        <v>37</v>
      </c>
      <c r="B40" s="57"/>
      <c r="C40" s="33"/>
      <c r="D40" s="57"/>
      <c r="E40" s="12"/>
      <c r="F40" s="41"/>
      <c r="Y40"/>
      <c r="Z40"/>
    </row>
    <row r="41" spans="1:26" ht="29.25" customHeight="1" x14ac:dyDescent="0.25">
      <c r="A41" s="41">
        <v>38</v>
      </c>
      <c r="B41" s="57"/>
      <c r="C41" s="33"/>
      <c r="D41" s="57"/>
      <c r="E41" s="12"/>
      <c r="F41" s="41"/>
      <c r="Y41"/>
      <c r="Z41"/>
    </row>
    <row r="42" spans="1:26" ht="29.25" customHeight="1" x14ac:dyDescent="0.25">
      <c r="A42" s="41">
        <v>39</v>
      </c>
      <c r="B42" s="57"/>
      <c r="C42" s="33"/>
      <c r="D42" s="57"/>
      <c r="E42" s="12"/>
      <c r="F42" s="41"/>
      <c r="Y42"/>
      <c r="Z42"/>
    </row>
    <row r="43" spans="1:26" ht="29.25" customHeight="1" x14ac:dyDescent="0.25">
      <c r="A43" s="41">
        <v>40</v>
      </c>
      <c r="B43" s="57"/>
      <c r="C43" s="33"/>
      <c r="D43" s="57"/>
      <c r="E43" s="12"/>
      <c r="F43" s="41"/>
      <c r="Y43"/>
      <c r="Z43"/>
    </row>
    <row r="44" spans="1:26" ht="29.25" customHeight="1" x14ac:dyDescent="0.25">
      <c r="A44" s="41">
        <v>41</v>
      </c>
      <c r="B44" s="57"/>
      <c r="C44" s="33"/>
      <c r="D44" s="57"/>
      <c r="E44" s="12"/>
      <c r="F44" s="41"/>
      <c r="Y44"/>
      <c r="Z44"/>
    </row>
    <row r="45" spans="1:26" ht="29.25" customHeight="1" x14ac:dyDescent="0.25">
      <c r="A45" s="41">
        <v>42</v>
      </c>
      <c r="B45" s="57"/>
      <c r="C45" s="33"/>
      <c r="D45" s="57"/>
      <c r="E45" s="12"/>
      <c r="F45" s="41"/>
      <c r="Y45"/>
      <c r="Z45"/>
    </row>
    <row r="46" spans="1:26" ht="29.25" customHeight="1" x14ac:dyDescent="0.25">
      <c r="A46" s="41">
        <v>43</v>
      </c>
      <c r="B46" s="57"/>
      <c r="C46" s="33"/>
      <c r="D46" s="57"/>
      <c r="E46" s="12"/>
      <c r="F46" s="41"/>
      <c r="Y46"/>
      <c r="Z46"/>
    </row>
    <row r="47" spans="1:26" ht="29.25" customHeight="1" x14ac:dyDescent="0.25">
      <c r="A47" s="41">
        <v>44</v>
      </c>
      <c r="B47" s="57"/>
      <c r="C47" s="33"/>
      <c r="D47" s="57"/>
      <c r="E47" s="12"/>
      <c r="F47" s="41"/>
      <c r="Y47"/>
      <c r="Z47"/>
    </row>
    <row r="48" spans="1:26" ht="29.25" customHeight="1" x14ac:dyDescent="0.25">
      <c r="A48" s="41">
        <v>45</v>
      </c>
      <c r="B48" s="57"/>
      <c r="C48" s="33"/>
      <c r="D48" s="57"/>
      <c r="E48" s="12"/>
      <c r="F48" s="41"/>
      <c r="Y48"/>
      <c r="Z48"/>
    </row>
    <row r="49" spans="1:26" ht="29.25" customHeight="1" x14ac:dyDescent="0.25">
      <c r="A49" s="41">
        <v>46</v>
      </c>
      <c r="B49" s="57"/>
      <c r="C49" s="33"/>
      <c r="D49" s="57"/>
      <c r="E49" s="12"/>
      <c r="F49" s="41"/>
      <c r="Y49"/>
      <c r="Z49"/>
    </row>
    <row r="50" spans="1:26" ht="29.25" customHeight="1" x14ac:dyDescent="0.25">
      <c r="A50" s="41">
        <v>47</v>
      </c>
      <c r="B50" s="57"/>
      <c r="C50" s="33"/>
      <c r="D50" s="57"/>
      <c r="E50" s="12"/>
      <c r="F50" s="41"/>
      <c r="Y50"/>
      <c r="Z50"/>
    </row>
    <row r="51" spans="1:26" ht="29.25" customHeight="1" x14ac:dyDescent="0.25">
      <c r="A51" s="41">
        <v>48</v>
      </c>
      <c r="B51" s="57"/>
      <c r="C51" s="33"/>
      <c r="D51" s="57"/>
      <c r="E51" s="12"/>
      <c r="F51" s="41"/>
      <c r="Y51"/>
      <c r="Z51"/>
    </row>
    <row r="52" spans="1:26" ht="29.25" customHeight="1" x14ac:dyDescent="0.25">
      <c r="A52" s="41">
        <v>49</v>
      </c>
      <c r="B52" s="57"/>
      <c r="C52" s="33"/>
      <c r="D52" s="57"/>
      <c r="E52" s="12"/>
      <c r="F52" s="41"/>
      <c r="Y52"/>
      <c r="Z52"/>
    </row>
    <row r="53" spans="1:26" ht="29.25" customHeight="1" x14ac:dyDescent="0.25">
      <c r="A53" s="41">
        <v>50</v>
      </c>
      <c r="B53" s="57"/>
      <c r="C53" s="33"/>
      <c r="D53" s="57"/>
      <c r="E53" s="12"/>
      <c r="F53" s="41"/>
      <c r="Y53"/>
      <c r="Z53"/>
    </row>
  </sheetData>
  <autoFilter ref="A3:F50" xr:uid="{14DFEAB0-CFBC-40CC-872A-A366722E88CC}"/>
  <dataConsolidate/>
  <mergeCells count="1">
    <mergeCell ref="A2:F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63B3-6EE5-4A4A-B190-AEAE7103D1A9}">
  <dimension ref="A1:AE53"/>
  <sheetViews>
    <sheetView showGridLines="0" zoomScale="90" zoomScaleNormal="90"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1" max="1" width="5.42578125" style="8" customWidth="1"/>
    <col min="2" max="2" width="65.140625" customWidth="1"/>
    <col min="3" max="3" width="21.42578125" customWidth="1"/>
    <col min="4" max="4" width="16.5703125" customWidth="1"/>
    <col min="5" max="5" width="18.42578125" customWidth="1"/>
    <col min="6" max="6" width="20.28515625" style="8" customWidth="1"/>
    <col min="7" max="7" width="17.5703125" style="8" customWidth="1"/>
    <col min="8" max="8" width="17.85546875" style="8" customWidth="1"/>
    <col min="9" max="9" width="25" customWidth="1"/>
    <col min="10" max="10" width="16" customWidth="1"/>
    <col min="11" max="12" width="10.85546875" customWidth="1"/>
    <col min="13" max="13" width="15" customWidth="1"/>
    <col min="14" max="14" width="10.85546875" customWidth="1"/>
    <col min="15" max="18" width="14.5703125" customWidth="1"/>
    <col min="19" max="19" width="28.5703125" customWidth="1"/>
    <col min="20" max="21" width="14.140625" customWidth="1"/>
    <col min="22" max="22" width="17.28515625" bestFit="1" customWidth="1"/>
    <col min="23" max="23" width="15.42578125" bestFit="1" customWidth="1"/>
    <col min="24" max="24" width="15.28515625" bestFit="1" customWidth="1"/>
    <col min="25" max="25" width="14.5703125" customWidth="1"/>
    <col min="26" max="26" width="31.140625" style="16" customWidth="1"/>
    <col min="27" max="27" width="13.42578125" style="16" customWidth="1"/>
    <col min="28" max="28" width="13.5703125" customWidth="1"/>
    <col min="29" max="29" width="15.140625" customWidth="1"/>
    <col min="30" max="30" width="13.5703125" customWidth="1"/>
    <col min="31" max="31" width="16.42578125" customWidth="1"/>
  </cols>
  <sheetData>
    <row r="1" spans="1:31" ht="51" customHeight="1" x14ac:dyDescent="0.25">
      <c r="A1" s="46"/>
      <c r="B1" s="47"/>
      <c r="C1" s="47"/>
      <c r="D1" s="47"/>
      <c r="E1" s="47"/>
      <c r="F1" s="46"/>
      <c r="G1" s="46"/>
    </row>
    <row r="2" spans="1:31" ht="21.75" customHeight="1" x14ac:dyDescent="0.25">
      <c r="A2" s="80" t="s">
        <v>304</v>
      </c>
      <c r="B2" s="80"/>
      <c r="C2" s="80"/>
      <c r="D2" s="80"/>
      <c r="E2" s="80"/>
      <c r="F2" s="80"/>
      <c r="G2" s="80"/>
      <c r="H2" s="80"/>
      <c r="I2" s="81"/>
    </row>
    <row r="3" spans="1:31" s="18" customFormat="1" ht="34.5" customHeight="1" x14ac:dyDescent="0.25">
      <c r="A3" s="27" t="s">
        <v>28</v>
      </c>
      <c r="B3" s="58" t="s">
        <v>82</v>
      </c>
      <c r="C3" s="58" t="s">
        <v>83</v>
      </c>
      <c r="D3" s="62" t="s">
        <v>84</v>
      </c>
      <c r="E3" s="27" t="s">
        <v>151</v>
      </c>
      <c r="F3" s="27" t="s">
        <v>152</v>
      </c>
      <c r="G3" s="27" t="s">
        <v>153</v>
      </c>
      <c r="H3" s="27" t="s">
        <v>154</v>
      </c>
      <c r="I3" s="64" t="s">
        <v>316</v>
      </c>
      <c r="J3"/>
      <c r="K3"/>
      <c r="L3"/>
      <c r="M3" s="62" t="s">
        <v>84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42" customFormat="1" ht="33.75" customHeight="1" x14ac:dyDescent="0.25">
      <c r="A4" s="41">
        <v>1</v>
      </c>
      <c r="B4" s="12" t="str">
        <f>+A!H4</f>
        <v>Implementar el planeamiento estratégico en la empresa (BSC)</v>
      </c>
      <c r="C4" s="15" t="str">
        <f>+A!I4</f>
        <v>Alta dirección</v>
      </c>
      <c r="D4" s="28" t="s">
        <v>118</v>
      </c>
      <c r="E4" s="73">
        <v>45687</v>
      </c>
      <c r="F4" s="73">
        <v>45836</v>
      </c>
      <c r="G4" s="73">
        <v>45687</v>
      </c>
      <c r="H4" s="73"/>
      <c r="I4" s="63"/>
      <c r="J4"/>
      <c r="K4"/>
      <c r="L4"/>
      <c r="M4" s="28" t="s">
        <v>118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s="42" customFormat="1" ht="33.75" customHeight="1" x14ac:dyDescent="0.25">
      <c r="A5" s="41">
        <v>2</v>
      </c>
      <c r="B5" s="12" t="str">
        <f>+A!H5</f>
        <v>Negociar con proveedores plazos de pago mayores e investigar y homologar alternativos</v>
      </c>
      <c r="C5" s="15" t="str">
        <f>+A!I5</f>
        <v>Jefe de Logística</v>
      </c>
      <c r="D5" s="28" t="s">
        <v>118</v>
      </c>
      <c r="E5" s="74">
        <v>45672</v>
      </c>
      <c r="F5" s="74">
        <v>45708</v>
      </c>
      <c r="G5" s="74">
        <v>45682</v>
      </c>
      <c r="H5" s="75"/>
      <c r="I5" s="63"/>
      <c r="J5"/>
      <c r="K5"/>
      <c r="L5"/>
      <c r="M5" s="28" t="s">
        <v>119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s="42" customFormat="1" ht="30.75" customHeight="1" x14ac:dyDescent="0.25">
      <c r="A6" s="41">
        <v>3</v>
      </c>
      <c r="B6" s="12" t="str">
        <f>+A!H6</f>
        <v>Invertir en herramientas de inteligencia competitiva (big data) para evaluar su expansión en otros segmentos de mercado</v>
      </c>
      <c r="C6" s="15" t="str">
        <f>+A!I6</f>
        <v>Jefe de Ventas</v>
      </c>
      <c r="D6" s="28" t="s">
        <v>119</v>
      </c>
      <c r="E6" s="73">
        <v>45694</v>
      </c>
      <c r="F6" s="73">
        <v>45722</v>
      </c>
      <c r="G6" s="73"/>
      <c r="H6" s="75"/>
      <c r="I6" s="63"/>
      <c r="J6"/>
      <c r="K6"/>
      <c r="L6"/>
      <c r="M6" s="28" t="s">
        <v>273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30.75" customHeight="1" x14ac:dyDescent="0.25">
      <c r="A7" s="41">
        <v>4</v>
      </c>
      <c r="B7" s="12" t="str">
        <f>+A!H7</f>
        <v>Establer programas de formación, evaluación de desempeño al equipo de ventas y actualizar las políticas de comisiones</v>
      </c>
      <c r="C7" s="15" t="str">
        <f>+A!I7</f>
        <v>Jefe de Ventas</v>
      </c>
      <c r="D7" s="28" t="s">
        <v>118</v>
      </c>
      <c r="E7" s="73">
        <v>45703</v>
      </c>
      <c r="F7" s="74">
        <v>45807</v>
      </c>
      <c r="G7" s="73">
        <f>+E7</f>
        <v>45703</v>
      </c>
      <c r="H7" s="76"/>
      <c r="I7" s="63"/>
      <c r="Z7"/>
      <c r="AA7"/>
    </row>
    <row r="8" spans="1:31" ht="30.75" customHeight="1" x14ac:dyDescent="0.25">
      <c r="A8" s="41">
        <v>5</v>
      </c>
      <c r="B8" s="12" t="str">
        <f>+A!H8</f>
        <v>Implementar estrategias de SEO, SEM, UX y analizar los resultados de campañas para optimizar las conversiones</v>
      </c>
      <c r="C8" s="15" t="str">
        <f>+A!I8</f>
        <v>Jefe de Marketing</v>
      </c>
      <c r="D8" s="28" t="s">
        <v>118</v>
      </c>
      <c r="E8" s="73">
        <v>45721</v>
      </c>
      <c r="F8" s="74">
        <v>45823</v>
      </c>
      <c r="G8" s="73">
        <f>+E8+3</f>
        <v>45724</v>
      </c>
      <c r="H8" s="9"/>
      <c r="I8" s="63"/>
      <c r="Z8"/>
      <c r="AA8"/>
    </row>
    <row r="9" spans="1:31" ht="39.75" customHeight="1" x14ac:dyDescent="0.25">
      <c r="A9" s="41">
        <v>6</v>
      </c>
      <c r="B9" s="12" t="str">
        <f>+A!H9</f>
        <v>Aplicar herramientas de marketing autonomation para generar leads y conversiones de manera ágil y sitemática</v>
      </c>
      <c r="C9" s="15" t="str">
        <f>+A!I9</f>
        <v>Jefe de Marketing</v>
      </c>
      <c r="D9" s="28" t="s">
        <v>273</v>
      </c>
      <c r="E9" s="73">
        <v>45731</v>
      </c>
      <c r="F9" s="74">
        <v>45777</v>
      </c>
      <c r="G9" s="73">
        <f>+E9+5</f>
        <v>45736</v>
      </c>
      <c r="H9" s="73">
        <v>45795</v>
      </c>
      <c r="I9" s="77">
        <f>IFERROR((H9-G9)/(F9-E9),"")</f>
        <v>1.2826086956521738</v>
      </c>
      <c r="Z9"/>
      <c r="AA9"/>
    </row>
    <row r="10" spans="1:31" ht="30.75" customHeight="1" x14ac:dyDescent="0.25">
      <c r="A10" s="41">
        <v>7</v>
      </c>
      <c r="B10" s="12" t="str">
        <f>+A!H10</f>
        <v>Ejecutar herramientas de lean manufacturing tales como SMED, TPM, 5S, para mejorar la eficiencia operativa</v>
      </c>
      <c r="C10" s="15" t="str">
        <f>+A!I10</f>
        <v>Jefe de Operaciones</v>
      </c>
      <c r="D10" s="28" t="s">
        <v>118</v>
      </c>
      <c r="E10" s="73">
        <v>45751</v>
      </c>
      <c r="F10" s="74">
        <v>45915</v>
      </c>
      <c r="G10" s="73">
        <f t="shared" ref="G10:G18" si="0">+E10</f>
        <v>45751</v>
      </c>
      <c r="H10" s="9"/>
      <c r="I10" s="63"/>
      <c r="Z10"/>
      <c r="AA10"/>
    </row>
    <row r="11" spans="1:31" ht="29.25" customHeight="1" x14ac:dyDescent="0.25">
      <c r="A11" s="41">
        <v>8</v>
      </c>
      <c r="B11" s="12" t="str">
        <f>+A!H11</f>
        <v>Aplicar estudio de métodos, tiempos y VSM, para identificar cuellos de botella y optimizar el tiempo de ciclo</v>
      </c>
      <c r="C11" s="15" t="str">
        <f>+A!I11</f>
        <v>Jefe de Operaciones</v>
      </c>
      <c r="D11" s="28" t="s">
        <v>118</v>
      </c>
      <c r="E11" s="73">
        <v>45762</v>
      </c>
      <c r="F11" s="74">
        <v>45828</v>
      </c>
      <c r="G11" s="73">
        <f>+E11+5</f>
        <v>45767</v>
      </c>
      <c r="H11" s="76"/>
      <c r="I11" s="63"/>
      <c r="Z11"/>
      <c r="AA11"/>
    </row>
    <row r="12" spans="1:31" ht="33.75" customHeight="1" x14ac:dyDescent="0.25">
      <c r="A12" s="41">
        <v>9</v>
      </c>
      <c r="B12" s="12" t="str">
        <f>+A!H12</f>
        <v>Aplicar CRM para analizar la información de clientes y establecer estrategias de fidelización</v>
      </c>
      <c r="C12" s="15" t="str">
        <f>+A!I12</f>
        <v>Jefe de Calidad</v>
      </c>
      <c r="D12" s="28" t="s">
        <v>119</v>
      </c>
      <c r="E12" s="73">
        <v>45780</v>
      </c>
      <c r="F12" s="74">
        <v>45807</v>
      </c>
      <c r="G12" s="73"/>
      <c r="H12" s="76"/>
      <c r="I12" s="63"/>
      <c r="Z12"/>
      <c r="AA12"/>
    </row>
    <row r="13" spans="1:31" ht="33.75" customHeight="1" x14ac:dyDescent="0.25">
      <c r="A13" s="41">
        <v>10</v>
      </c>
      <c r="B13" s="12" t="str">
        <f>+A!H13</f>
        <v>Implementar Sistema de Gestión de Calidad ISO 9001, para estandarizar procesos y asegurar la calidad del producto</v>
      </c>
      <c r="C13" s="15" t="str">
        <f>+A!I13</f>
        <v>Jefe de Calidad</v>
      </c>
      <c r="D13" s="28" t="s">
        <v>119</v>
      </c>
      <c r="E13" s="73">
        <v>45792</v>
      </c>
      <c r="F13" s="74">
        <v>45991</v>
      </c>
      <c r="G13" s="73"/>
      <c r="H13" s="76"/>
      <c r="I13" s="63"/>
      <c r="Z13"/>
      <c r="AA13"/>
    </row>
    <row r="14" spans="1:31" ht="42.75" x14ac:dyDescent="0.25">
      <c r="A14" s="41">
        <v>11</v>
      </c>
      <c r="B14" s="12" t="str">
        <f>+A!H14</f>
        <v>Establecer periodos semestrales para impulsar las ventas mediante promociones, liquidación de inventario antiguo y por medio de campañas de marketing</v>
      </c>
      <c r="C14" s="15" t="str">
        <f>+A!I14</f>
        <v>Jefe de Logística</v>
      </c>
      <c r="D14" s="28" t="s">
        <v>273</v>
      </c>
      <c r="E14" s="73">
        <v>45814</v>
      </c>
      <c r="F14" s="74">
        <v>46006</v>
      </c>
      <c r="G14" s="73">
        <f>+E14+4</f>
        <v>45818</v>
      </c>
      <c r="H14" s="73">
        <v>46001</v>
      </c>
      <c r="I14" s="78">
        <f>IFERROR((H14-G14)/(F14-E14),"")</f>
        <v>0.953125</v>
      </c>
      <c r="Z14"/>
      <c r="AA14"/>
    </row>
    <row r="15" spans="1:31" ht="28.5" x14ac:dyDescent="0.25">
      <c r="A15" s="41">
        <v>12</v>
      </c>
      <c r="B15" s="12" t="str">
        <f>+A!H15</f>
        <v>Implementar sistemas de gestión (planificación y optimización) de rutas para lograr una distribución de los pedidos más ágil y precisa</v>
      </c>
      <c r="C15" s="15" t="str">
        <f>+A!I15</f>
        <v>Jefe de Logística</v>
      </c>
      <c r="D15" s="28" t="s">
        <v>118</v>
      </c>
      <c r="E15" s="73">
        <v>45826</v>
      </c>
      <c r="F15" s="74">
        <v>45899</v>
      </c>
      <c r="G15" s="73">
        <f t="shared" si="0"/>
        <v>45826</v>
      </c>
      <c r="H15" s="76"/>
      <c r="I15" s="63"/>
      <c r="Z15"/>
      <c r="AA15"/>
    </row>
    <row r="16" spans="1:31" ht="57" x14ac:dyDescent="0.25">
      <c r="A16" s="41">
        <v>13</v>
      </c>
      <c r="B16" s="12" t="str">
        <f>+A!H16</f>
        <v>Aplicar herramientas para evaluar las necesidades de capacitación (en función a los resultados de la evaluación de desempeño) en competencias duras y blandas, mediante planes de formación interna y externa</v>
      </c>
      <c r="C16" s="15" t="str">
        <f>+A!I16</f>
        <v>Jefe de RRHH</v>
      </c>
      <c r="D16" s="28" t="s">
        <v>118</v>
      </c>
      <c r="E16" s="73">
        <v>45842</v>
      </c>
      <c r="F16" s="74">
        <v>45945</v>
      </c>
      <c r="G16" s="73">
        <f t="shared" si="0"/>
        <v>45842</v>
      </c>
      <c r="H16" s="76"/>
      <c r="I16" s="63"/>
      <c r="Z16"/>
      <c r="AA16"/>
    </row>
    <row r="17" spans="1:31" ht="42.75" x14ac:dyDescent="0.25">
      <c r="A17" s="41">
        <v>14</v>
      </c>
      <c r="B17" s="12" t="str">
        <f>+A!H17</f>
        <v>Establecer políticas de reconocimiento, impulsar la comunicación objetiva entre todos los niveles, ejecutar planes de desarrollo en bloque (e-learning) y planes de integración</v>
      </c>
      <c r="C17" s="15" t="str">
        <f>+A!I17</f>
        <v>Jefe de RRHH</v>
      </c>
      <c r="D17" s="28" t="s">
        <v>119</v>
      </c>
      <c r="E17" s="73">
        <v>45854</v>
      </c>
      <c r="F17" s="74">
        <v>45930</v>
      </c>
      <c r="G17" s="73"/>
      <c r="H17" s="76"/>
      <c r="I17" s="63" t="str">
        <f t="shared" ref="I17:I19" si="1">IFERROR((F17-E17)/(H17-G17),"")</f>
        <v/>
      </c>
      <c r="Z17"/>
      <c r="AA17"/>
    </row>
    <row r="18" spans="1:31" ht="42.75" x14ac:dyDescent="0.25">
      <c r="A18" s="41">
        <v>15</v>
      </c>
      <c r="B18" s="12" t="str">
        <f>+A!H18</f>
        <v>Aplicar herramientas asociados a la gestión de Riesgos para analizar y evaluar el nivel de riesgo y mejorar la toma de decisiones en la elección del proyecto adecuado</v>
      </c>
      <c r="C18" s="15" t="str">
        <f>+A!I18</f>
        <v>Jefe de TI</v>
      </c>
      <c r="D18" s="28" t="s">
        <v>118</v>
      </c>
      <c r="E18" s="73">
        <v>45872</v>
      </c>
      <c r="F18" s="74">
        <v>45899</v>
      </c>
      <c r="G18" s="73">
        <f t="shared" si="0"/>
        <v>45872</v>
      </c>
      <c r="H18" s="76"/>
      <c r="I18" s="63">
        <f t="shared" si="1"/>
        <v>-5.8859434949424486E-4</v>
      </c>
      <c r="Z18"/>
      <c r="AA18"/>
    </row>
    <row r="19" spans="1:31" ht="57" x14ac:dyDescent="0.25">
      <c r="A19" s="41">
        <v>16</v>
      </c>
      <c r="B19" s="12" t="str">
        <f>+A!H19</f>
        <v>Establecer un presupuesto y recursos dedicados a la investigación, desarrollo e innovación de productos y procesos
con una frecuencia basada en las necesidades cambiantes del mercado y nivel de competencia en el sector</v>
      </c>
      <c r="C19" s="15" t="str">
        <f>+A!I19</f>
        <v>Jefe de I+D+i</v>
      </c>
      <c r="D19" s="28" t="s">
        <v>118</v>
      </c>
      <c r="E19" s="73">
        <v>45885</v>
      </c>
      <c r="F19" s="74">
        <v>45991</v>
      </c>
      <c r="G19" s="73">
        <f>+E19+9</f>
        <v>45894</v>
      </c>
      <c r="H19" s="76"/>
      <c r="I19" s="63">
        <f t="shared" si="1"/>
        <v>-2.3096701093824903E-3</v>
      </c>
      <c r="Z19"/>
      <c r="AA19"/>
    </row>
    <row r="20" spans="1:31" s="42" customFormat="1" ht="30.75" customHeight="1" x14ac:dyDescent="0.25">
      <c r="A20" s="41">
        <v>17</v>
      </c>
      <c r="B20" s="12"/>
      <c r="C20" s="15"/>
      <c r="D20" s="28"/>
      <c r="E20" s="31"/>
      <c r="F20" s="31"/>
      <c r="G20" s="31"/>
      <c r="H20" s="13"/>
      <c r="I20" s="63"/>
      <c r="J20"/>
      <c r="K20"/>
      <c r="L20"/>
      <c r="M20" s="28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s="42" customFormat="1" ht="30.75" customHeight="1" x14ac:dyDescent="0.25">
      <c r="A21" s="41">
        <v>18</v>
      </c>
      <c r="B21" s="12"/>
      <c r="C21" s="15"/>
      <c r="D21" s="28"/>
      <c r="E21" s="31"/>
      <c r="F21" s="31"/>
      <c r="G21" s="31"/>
      <c r="H21" s="13"/>
      <c r="I21" s="63"/>
      <c r="J21"/>
      <c r="K21"/>
      <c r="L21"/>
      <c r="M21" s="28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s="42" customFormat="1" ht="30.75" customHeight="1" x14ac:dyDescent="0.25">
      <c r="A22" s="41">
        <v>19</v>
      </c>
      <c r="B22" s="12"/>
      <c r="C22" s="15"/>
      <c r="D22" s="28"/>
      <c r="E22" s="31"/>
      <c r="F22" s="31"/>
      <c r="G22" s="31"/>
      <c r="H22" s="13"/>
      <c r="I22" s="63"/>
      <c r="J22"/>
      <c r="K22"/>
      <c r="L22"/>
      <c r="M22" s="28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42" customFormat="1" ht="30.75" customHeight="1" x14ac:dyDescent="0.25">
      <c r="A23" s="41">
        <v>20</v>
      </c>
      <c r="B23" s="12"/>
      <c r="C23" s="15"/>
      <c r="D23" s="28"/>
      <c r="E23" s="31"/>
      <c r="F23" s="31"/>
      <c r="G23" s="31"/>
      <c r="H23" s="13"/>
      <c r="I23" s="63"/>
      <c r="J23"/>
      <c r="K23"/>
      <c r="L23"/>
      <c r="M23" s="28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s="42" customFormat="1" ht="30.75" customHeight="1" x14ac:dyDescent="0.25">
      <c r="A24" s="41">
        <v>21</v>
      </c>
      <c r="B24" s="12"/>
      <c r="C24" s="15"/>
      <c r="D24" s="28"/>
      <c r="E24" s="31"/>
      <c r="F24" s="31"/>
      <c r="G24" s="31"/>
      <c r="H24" s="13"/>
      <c r="I24" s="63"/>
      <c r="J24"/>
      <c r="K24"/>
      <c r="L24"/>
      <c r="M24" s="28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s="42" customFormat="1" ht="30.75" customHeight="1" x14ac:dyDescent="0.25">
      <c r="A25" s="41">
        <v>22</v>
      </c>
      <c r="B25" s="12"/>
      <c r="C25" s="15"/>
      <c r="D25" s="28"/>
      <c r="E25" s="31"/>
      <c r="F25" s="31"/>
      <c r="G25" s="31"/>
      <c r="H25" s="13"/>
      <c r="I25" s="63"/>
      <c r="J25"/>
      <c r="K25"/>
      <c r="L25"/>
      <c r="M25" s="28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s="42" customFormat="1" ht="30.75" customHeight="1" x14ac:dyDescent="0.25">
      <c r="A26" s="41">
        <v>23</v>
      </c>
      <c r="B26" s="12"/>
      <c r="C26" s="15"/>
      <c r="D26" s="28"/>
      <c r="E26" s="31"/>
      <c r="F26" s="31"/>
      <c r="G26" s="31"/>
      <c r="H26" s="13"/>
      <c r="I26" s="63"/>
      <c r="J26"/>
      <c r="K26"/>
      <c r="L26"/>
      <c r="M26" s="28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s="42" customFormat="1" ht="30.75" customHeight="1" x14ac:dyDescent="0.25">
      <c r="A27" s="41">
        <v>24</v>
      </c>
      <c r="B27" s="12"/>
      <c r="C27" s="15"/>
      <c r="D27" s="28"/>
      <c r="E27" s="31"/>
      <c r="F27" s="31"/>
      <c r="G27" s="31"/>
      <c r="H27" s="13"/>
      <c r="I27" s="63"/>
      <c r="J27"/>
      <c r="K27"/>
      <c r="L27"/>
      <c r="M27" s="28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s="42" customFormat="1" ht="30.75" customHeight="1" x14ac:dyDescent="0.25">
      <c r="A28" s="41">
        <v>25</v>
      </c>
      <c r="B28" s="12"/>
      <c r="C28" s="15"/>
      <c r="D28" s="28"/>
      <c r="E28" s="31"/>
      <c r="F28" s="31"/>
      <c r="G28" s="31"/>
      <c r="H28" s="13"/>
      <c r="I28" s="63"/>
      <c r="J28"/>
      <c r="K28"/>
      <c r="L28"/>
      <c r="M28" s="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s="42" customFormat="1" ht="30.75" customHeight="1" x14ac:dyDescent="0.25">
      <c r="A29" s="41">
        <v>26</v>
      </c>
      <c r="B29" s="12"/>
      <c r="C29" s="15"/>
      <c r="D29" s="28"/>
      <c r="E29" s="31"/>
      <c r="F29" s="31"/>
      <c r="G29" s="31"/>
      <c r="H29" s="13"/>
      <c r="I29" s="63"/>
      <c r="J29"/>
      <c r="K29"/>
      <c r="L29"/>
      <c r="M29" s="28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s="42" customFormat="1" ht="30.75" customHeight="1" x14ac:dyDescent="0.25">
      <c r="A30" s="41">
        <v>27</v>
      </c>
      <c r="B30" s="12"/>
      <c r="C30" s="15"/>
      <c r="D30" s="28"/>
      <c r="E30" s="31"/>
      <c r="F30" s="31"/>
      <c r="G30" s="31"/>
      <c r="H30" s="13"/>
      <c r="I30" s="63"/>
      <c r="J30"/>
      <c r="K30"/>
      <c r="L30"/>
      <c r="M30" s="28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s="42" customFormat="1" ht="30.75" customHeight="1" x14ac:dyDescent="0.25">
      <c r="A31" s="41">
        <v>28</v>
      </c>
      <c r="B31" s="12"/>
      <c r="C31" s="15"/>
      <c r="D31" s="28"/>
      <c r="E31" s="31"/>
      <c r="F31" s="31"/>
      <c r="G31" s="31"/>
      <c r="H31" s="13"/>
      <c r="I31" s="63"/>
      <c r="J31"/>
      <c r="K31"/>
      <c r="L31"/>
      <c r="M31" s="28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s="42" customFormat="1" ht="30.75" customHeight="1" x14ac:dyDescent="0.25">
      <c r="A32" s="41">
        <v>29</v>
      </c>
      <c r="B32" s="12"/>
      <c r="C32" s="15"/>
      <c r="D32" s="28"/>
      <c r="E32" s="31"/>
      <c r="F32" s="31"/>
      <c r="G32" s="31"/>
      <c r="H32" s="13"/>
      <c r="I32" s="63"/>
      <c r="J32"/>
      <c r="K32"/>
      <c r="L32"/>
      <c r="M32" s="28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42" customFormat="1" ht="30.75" customHeight="1" x14ac:dyDescent="0.25">
      <c r="A33" s="41">
        <v>30</v>
      </c>
      <c r="B33" s="12"/>
      <c r="C33" s="15"/>
      <c r="D33" s="28"/>
      <c r="E33" s="31"/>
      <c r="F33" s="31"/>
      <c r="G33" s="31"/>
      <c r="H33" s="13"/>
      <c r="I33" s="63"/>
      <c r="J33"/>
      <c r="K33"/>
      <c r="L33"/>
      <c r="M33" s="28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42" customFormat="1" ht="30.75" customHeight="1" x14ac:dyDescent="0.25">
      <c r="A34" s="41">
        <v>31</v>
      </c>
      <c r="B34" s="12"/>
      <c r="C34" s="15"/>
      <c r="D34" s="28"/>
      <c r="E34" s="31"/>
      <c r="F34" s="31"/>
      <c r="G34" s="31"/>
      <c r="H34" s="13"/>
      <c r="I34" s="63"/>
      <c r="J34"/>
      <c r="K34"/>
      <c r="L34"/>
      <c r="M34" s="28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s="42" customFormat="1" ht="30.75" customHeight="1" x14ac:dyDescent="0.25">
      <c r="A35" s="41">
        <v>32</v>
      </c>
      <c r="B35" s="12"/>
      <c r="C35" s="15"/>
      <c r="D35" s="28"/>
      <c r="E35" s="31"/>
      <c r="F35" s="31"/>
      <c r="G35" s="31"/>
      <c r="H35" s="13"/>
      <c r="I35" s="63"/>
      <c r="J35"/>
      <c r="K35"/>
      <c r="L35"/>
      <c r="M35" s="28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42" customFormat="1" ht="30.75" customHeight="1" x14ac:dyDescent="0.25">
      <c r="A36" s="41">
        <v>33</v>
      </c>
      <c r="B36" s="12"/>
      <c r="C36" s="15"/>
      <c r="D36" s="28"/>
      <c r="E36" s="31"/>
      <c r="F36" s="31"/>
      <c r="G36" s="31"/>
      <c r="H36" s="13"/>
      <c r="I36" s="63"/>
      <c r="J36"/>
      <c r="K36"/>
      <c r="L36"/>
      <c r="M36" s="28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42" customFormat="1" ht="30.75" customHeight="1" x14ac:dyDescent="0.25">
      <c r="A37" s="41">
        <v>34</v>
      </c>
      <c r="B37" s="12"/>
      <c r="C37" s="15"/>
      <c r="D37" s="28"/>
      <c r="E37" s="31"/>
      <c r="F37" s="31"/>
      <c r="G37" s="31"/>
      <c r="H37" s="13"/>
      <c r="I37" s="63"/>
      <c r="J37"/>
      <c r="K37"/>
      <c r="L37"/>
      <c r="M37" s="28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s="42" customFormat="1" ht="30.75" customHeight="1" x14ac:dyDescent="0.25">
      <c r="A38" s="41">
        <v>35</v>
      </c>
      <c r="B38" s="12"/>
      <c r="C38" s="15"/>
      <c r="D38" s="28"/>
      <c r="E38" s="31"/>
      <c r="F38" s="31"/>
      <c r="G38" s="31"/>
      <c r="H38" s="13"/>
      <c r="I38" s="63"/>
      <c r="J38"/>
      <c r="K38"/>
      <c r="L38"/>
      <c r="M38" s="2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s="42" customFormat="1" ht="30.75" customHeight="1" x14ac:dyDescent="0.25">
      <c r="A39" s="41">
        <v>36</v>
      </c>
      <c r="B39" s="12"/>
      <c r="C39" s="15"/>
      <c r="D39" s="28"/>
      <c r="E39" s="31"/>
      <c r="F39" s="31"/>
      <c r="G39" s="31"/>
      <c r="H39" s="13"/>
      <c r="I39" s="63"/>
      <c r="J39"/>
      <c r="K39"/>
      <c r="L39"/>
      <c r="M39" s="28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s="42" customFormat="1" ht="30.75" customHeight="1" x14ac:dyDescent="0.25">
      <c r="A40" s="41">
        <v>37</v>
      </c>
      <c r="B40" s="12"/>
      <c r="C40" s="15"/>
      <c r="D40" s="28"/>
      <c r="E40" s="31"/>
      <c r="F40" s="31"/>
      <c r="G40" s="31"/>
      <c r="H40" s="13"/>
      <c r="I40" s="63"/>
      <c r="J40"/>
      <c r="K40"/>
      <c r="L40"/>
      <c r="M40" s="28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s="42" customFormat="1" ht="30.75" customHeight="1" x14ac:dyDescent="0.25">
      <c r="A41" s="41">
        <v>38</v>
      </c>
      <c r="B41" s="12"/>
      <c r="C41" s="15"/>
      <c r="D41" s="28"/>
      <c r="E41" s="31"/>
      <c r="F41" s="31"/>
      <c r="G41" s="31"/>
      <c r="H41" s="13"/>
      <c r="I41" s="63"/>
      <c r="J41"/>
      <c r="K41"/>
      <c r="L41"/>
      <c r="M41" s="28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s="42" customFormat="1" ht="30.75" customHeight="1" x14ac:dyDescent="0.25">
      <c r="A42" s="41">
        <v>39</v>
      </c>
      <c r="B42" s="12"/>
      <c r="C42" s="15"/>
      <c r="D42" s="28"/>
      <c r="E42" s="31"/>
      <c r="F42" s="31"/>
      <c r="G42" s="31"/>
      <c r="H42" s="13"/>
      <c r="I42" s="63"/>
      <c r="J42"/>
      <c r="K42"/>
      <c r="L42"/>
      <c r="M42" s="28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s="42" customFormat="1" ht="30.75" customHeight="1" x14ac:dyDescent="0.25">
      <c r="A43" s="41">
        <v>40</v>
      </c>
      <c r="B43" s="12"/>
      <c r="C43" s="15"/>
      <c r="D43" s="28"/>
      <c r="E43" s="31"/>
      <c r="F43" s="31"/>
      <c r="G43" s="31"/>
      <c r="H43" s="13"/>
      <c r="I43" s="63"/>
      <c r="J43"/>
      <c r="K43"/>
      <c r="L43"/>
      <c r="M43" s="28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s="42" customFormat="1" ht="30.75" customHeight="1" x14ac:dyDescent="0.25">
      <c r="A44" s="41">
        <v>41</v>
      </c>
      <c r="B44" s="12"/>
      <c r="C44" s="15"/>
      <c r="D44" s="28"/>
      <c r="E44" s="31"/>
      <c r="F44" s="31"/>
      <c r="G44" s="31"/>
      <c r="H44" s="13"/>
      <c r="I44" s="63"/>
      <c r="J44"/>
      <c r="K44"/>
      <c r="L44"/>
      <c r="M44" s="28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s="42" customFormat="1" ht="30.75" customHeight="1" x14ac:dyDescent="0.25">
      <c r="A45" s="41">
        <v>42</v>
      </c>
      <c r="B45" s="12"/>
      <c r="C45" s="15"/>
      <c r="D45" s="28"/>
      <c r="E45" s="31"/>
      <c r="F45" s="31"/>
      <c r="G45" s="31"/>
      <c r="H45" s="13"/>
      <c r="I45" s="63"/>
      <c r="J45"/>
      <c r="K45"/>
      <c r="L45"/>
      <c r="M45" s="28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s="42" customFormat="1" ht="30.75" customHeight="1" x14ac:dyDescent="0.25">
      <c r="A46" s="41">
        <v>43</v>
      </c>
      <c r="B46" s="12"/>
      <c r="C46" s="15"/>
      <c r="D46" s="28"/>
      <c r="E46" s="31"/>
      <c r="F46" s="31"/>
      <c r="G46" s="31"/>
      <c r="H46" s="13"/>
      <c r="I46" s="63"/>
      <c r="J46"/>
      <c r="K46"/>
      <c r="L46"/>
      <c r="M46" s="28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s="42" customFormat="1" ht="30.75" customHeight="1" x14ac:dyDescent="0.25">
      <c r="A47" s="41">
        <v>44</v>
      </c>
      <c r="B47" s="12"/>
      <c r="C47" s="15"/>
      <c r="D47" s="28"/>
      <c r="E47" s="31"/>
      <c r="F47" s="31"/>
      <c r="G47" s="31"/>
      <c r="H47" s="13"/>
      <c r="I47" s="63"/>
      <c r="J47"/>
      <c r="K47"/>
      <c r="L47"/>
      <c r="M47" s="28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s="42" customFormat="1" ht="30.75" customHeight="1" x14ac:dyDescent="0.25">
      <c r="A48" s="41">
        <v>45</v>
      </c>
      <c r="B48" s="12"/>
      <c r="C48" s="15"/>
      <c r="D48" s="28"/>
      <c r="E48" s="31"/>
      <c r="F48" s="31"/>
      <c r="G48" s="31"/>
      <c r="H48" s="13"/>
      <c r="I48" s="63"/>
      <c r="J48"/>
      <c r="K48"/>
      <c r="L48"/>
      <c r="M48" s="2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s="42" customFormat="1" ht="30.75" customHeight="1" x14ac:dyDescent="0.25">
      <c r="A49" s="41">
        <v>46</v>
      </c>
      <c r="B49" s="12"/>
      <c r="C49" s="15"/>
      <c r="D49" s="28"/>
      <c r="E49" s="31"/>
      <c r="F49" s="31"/>
      <c r="G49" s="31"/>
      <c r="H49" s="13"/>
      <c r="I49" s="63"/>
      <c r="J49"/>
      <c r="K49"/>
      <c r="L49"/>
      <c r="M49" s="28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s="42" customFormat="1" ht="30.75" customHeight="1" x14ac:dyDescent="0.25">
      <c r="A50" s="41">
        <v>47</v>
      </c>
      <c r="B50" s="12"/>
      <c r="C50" s="15"/>
      <c r="D50" s="28"/>
      <c r="E50" s="31"/>
      <c r="F50" s="31"/>
      <c r="G50" s="31"/>
      <c r="H50" s="13"/>
      <c r="I50" s="63"/>
      <c r="J50"/>
      <c r="K50"/>
      <c r="L50"/>
      <c r="M50" s="28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s="42" customFormat="1" ht="30.75" customHeight="1" x14ac:dyDescent="0.25">
      <c r="A51" s="41">
        <v>48</v>
      </c>
      <c r="B51" s="12"/>
      <c r="C51" s="15"/>
      <c r="D51" s="28"/>
      <c r="E51" s="31"/>
      <c r="F51" s="31"/>
      <c r="G51" s="31"/>
      <c r="H51" s="13"/>
      <c r="I51" s="63"/>
      <c r="J51"/>
      <c r="K51"/>
      <c r="L51"/>
      <c r="M51" s="28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s="42" customFormat="1" ht="30.75" customHeight="1" x14ac:dyDescent="0.25">
      <c r="A52" s="41">
        <v>49</v>
      </c>
      <c r="B52" s="12"/>
      <c r="C52" s="15"/>
      <c r="D52" s="28"/>
      <c r="E52" s="31"/>
      <c r="F52" s="31"/>
      <c r="G52" s="31"/>
      <c r="H52" s="13"/>
      <c r="I52" s="63"/>
      <c r="J52"/>
      <c r="K52"/>
      <c r="L52"/>
      <c r="M52" s="28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42" customFormat="1" ht="30.75" customHeight="1" x14ac:dyDescent="0.25">
      <c r="A53" s="41">
        <v>50</v>
      </c>
      <c r="B53" s="12"/>
      <c r="C53" s="15"/>
      <c r="D53" s="28"/>
      <c r="E53" s="31"/>
      <c r="F53" s="31"/>
      <c r="G53" s="31"/>
      <c r="H53" s="13"/>
      <c r="I53" s="63"/>
      <c r="J53"/>
      <c r="K53"/>
      <c r="L53"/>
      <c r="M53" s="28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</sheetData>
  <autoFilter ref="A3:I19" xr:uid="{930163B3-6EE5-4A4A-B190-AEAE7103D1A9}"/>
  <dataConsolidate/>
  <mergeCells count="1">
    <mergeCell ref="A2:I2"/>
  </mergeCells>
  <dataValidations count="1">
    <dataValidation type="list" allowBlank="1" showInputMessage="1" showErrorMessage="1" sqref="D4:D19" xr:uid="{DD4283F9-CBCF-4760-A4DF-071242B50DD1}">
      <formula1>$M$4:$M$6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01</vt:lpstr>
      <vt:lpstr>02</vt:lpstr>
      <vt:lpstr>03</vt:lpstr>
      <vt:lpstr>S</vt:lpstr>
      <vt:lpstr>M</vt:lpstr>
      <vt:lpstr>A</vt:lpstr>
      <vt:lpstr>R</vt:lpstr>
      <vt:lpstr>T</vt:lpstr>
      <vt:lpstr>Dashboard</vt:lpstr>
      <vt:lpstr>Preguntas</vt:lpstr>
      <vt:lpstr>Velocímetro</vt:lpstr>
      <vt:lpstr>Políticas Lean</vt:lpstr>
      <vt:lpstr>ADN Lean</vt:lpstr>
      <vt:lpstr>Tabla SMART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julio.. yalta...</dc:creator>
  <cp:lastModifiedBy>julio.. yalta...</cp:lastModifiedBy>
  <dcterms:created xsi:type="dcterms:W3CDTF">2023-12-18T00:59:31Z</dcterms:created>
  <dcterms:modified xsi:type="dcterms:W3CDTF">2024-01-10T02:07:09Z</dcterms:modified>
</cp:coreProperties>
</file>