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ULIO\Desktop\ADNLean\2. Cursos\Curso 2 - ISO 9001 2015 - Intepretación, implementación y auditoría\6. Planificación\6.1 Acciones para abordar riesgos y oportunidades\"/>
    </mc:Choice>
  </mc:AlternateContent>
  <xr:revisionPtr revIDLastSave="0" documentId="13_ncr:1_{A821F552-2C2B-4166-8BDC-4F7F824FA4D5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6.1.r" sheetId="2" r:id="rId1"/>
    <sheet name="6.1" sheetId="3" r:id="rId2"/>
    <sheet name="1" sheetId="9" r:id="rId3"/>
    <sheet name="Matriz" sheetId="8" r:id="rId4"/>
    <sheet name="ISO 31000" sheetId="6" r:id="rId5"/>
    <sheet name="COSO" sheetId="1" r:id="rId6"/>
    <sheet name="AMFE" sheetId="4" r:id="rId7"/>
  </sheets>
  <definedNames>
    <definedName name="_xlnm._FilterDatabase" localSheetId="1" hidden="1">'6.1'!$C$3:$O$10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8" l="1"/>
  <c r="D4" i="8"/>
  <c r="L13" i="8"/>
  <c r="K13" i="8"/>
  <c r="K12" i="8"/>
  <c r="J11" i="8"/>
  <c r="J12" i="8"/>
  <c r="J13" i="8"/>
  <c r="I13" i="8"/>
  <c r="I12" i="8"/>
  <c r="I11" i="8"/>
  <c r="I10" i="8"/>
  <c r="H10" i="8"/>
  <c r="H11" i="8"/>
  <c r="H12" i="8"/>
  <c r="H13" i="8"/>
  <c r="G13" i="8"/>
  <c r="G12" i="8"/>
  <c r="G11" i="8"/>
  <c r="G10" i="8"/>
  <c r="G9" i="8"/>
  <c r="G8" i="8"/>
  <c r="F7" i="8"/>
  <c r="F8" i="8"/>
  <c r="F9" i="8"/>
  <c r="F10" i="8"/>
  <c r="F11" i="8"/>
  <c r="F12" i="8"/>
  <c r="F13" i="8"/>
  <c r="E13" i="8"/>
  <c r="E12" i="8"/>
  <c r="E11" i="8"/>
  <c r="E10" i="8"/>
  <c r="E9" i="8"/>
  <c r="E8" i="8"/>
  <c r="E7" i="8"/>
  <c r="E6" i="8"/>
  <c r="D5" i="8"/>
  <c r="D6" i="8"/>
  <c r="D7" i="8"/>
  <c r="D8" i="8"/>
  <c r="D9" i="8"/>
  <c r="D10" i="8"/>
  <c r="D11" i="8"/>
  <c r="D13" i="8"/>
  <c r="N10" i="3"/>
  <c r="G10" i="3"/>
  <c r="N9" i="3"/>
  <c r="G9" i="3"/>
  <c r="N8" i="3"/>
  <c r="G8" i="3"/>
  <c r="N7" i="3"/>
  <c r="G7" i="3"/>
  <c r="N6" i="3"/>
  <c r="G6" i="3"/>
  <c r="N5" i="3"/>
  <c r="G5" i="3"/>
  <c r="N4" i="3"/>
  <c r="G4" i="3"/>
  <c r="L8" i="8" l="1"/>
  <c r="M13" i="8"/>
  <c r="J6" i="8"/>
  <c r="E4" i="8"/>
  <c r="H9" i="8"/>
  <c r="K9" i="8"/>
  <c r="G4" i="8"/>
  <c r="L5" i="8"/>
  <c r="L6" i="8"/>
  <c r="M8" i="8"/>
  <c r="J10" i="8"/>
  <c r="E5" i="8"/>
  <c r="I9" i="8"/>
  <c r="K11" i="8"/>
  <c r="H4" i="8"/>
  <c r="K5" i="8"/>
  <c r="M6" i="8"/>
  <c r="M9" i="8"/>
  <c r="F5" i="8"/>
  <c r="I8" i="8"/>
  <c r="L11" i="8"/>
  <c r="I4" i="8"/>
  <c r="J5" i="8"/>
  <c r="M7" i="8"/>
  <c r="L9" i="8"/>
  <c r="G5" i="8"/>
  <c r="I7" i="8"/>
  <c r="L10" i="8"/>
  <c r="J4" i="8"/>
  <c r="I5" i="8"/>
  <c r="L7" i="8"/>
  <c r="M10" i="8"/>
  <c r="G6" i="8"/>
  <c r="J8" i="8"/>
  <c r="L12" i="8"/>
  <c r="K4" i="8"/>
  <c r="H5" i="8"/>
  <c r="K7" i="8"/>
  <c r="M11" i="8"/>
  <c r="F6" i="8"/>
  <c r="J9" i="8"/>
  <c r="M12" i="8"/>
  <c r="L4" i="8"/>
  <c r="I6" i="8"/>
  <c r="J7" i="8"/>
  <c r="H7" i="8"/>
  <c r="H6" i="8"/>
  <c r="G7" i="8"/>
  <c r="M4" i="8"/>
  <c r="K8" i="8"/>
  <c r="H8" i="8"/>
  <c r="K10" i="8"/>
  <c r="F4" i="8"/>
  <c r="M5" i="8"/>
  <c r="K6" i="8"/>
</calcChain>
</file>

<file path=xl/sharedStrings.xml><?xml version="1.0" encoding="utf-8"?>
<sst xmlns="http://schemas.openxmlformats.org/spreadsheetml/2006/main" count="86" uniqueCount="75">
  <si>
    <t>x</t>
  </si>
  <si>
    <t>6.1 Acciones para abordar el riesgo y las oportunidades</t>
  </si>
  <si>
    <t>Proceso</t>
  </si>
  <si>
    <t>Riesgo u oportunidad</t>
  </si>
  <si>
    <t>P</t>
  </si>
  <si>
    <t>I</t>
  </si>
  <si>
    <t>PXI</t>
  </si>
  <si>
    <t>Control propuesto</t>
  </si>
  <si>
    <t>Responsable</t>
  </si>
  <si>
    <t>Fecha
ejecución</t>
  </si>
  <si>
    <t>Riesgo
residual</t>
  </si>
  <si>
    <t>Status</t>
  </si>
  <si>
    <t>Financiero</t>
  </si>
  <si>
    <t>Riesgo de liquidez</t>
  </si>
  <si>
    <t>Promover la gestión comercial y marketing</t>
  </si>
  <si>
    <t>Gerente de 
Finanzas</t>
  </si>
  <si>
    <t>En proceso</t>
  </si>
  <si>
    <t>Comercial</t>
  </si>
  <si>
    <t>Aparición de la competencia bajo la característica “low cost”</t>
  </si>
  <si>
    <t>Innovación y diseño de productos</t>
  </si>
  <si>
    <t>Gerente
comercial</t>
  </si>
  <si>
    <t>Productivo</t>
  </si>
  <si>
    <t>Reprocesos que afecten la fecha de entrega del cliente</t>
  </si>
  <si>
    <t>Implementar lean manufacturing</t>
  </si>
  <si>
    <t>Jefe de Producción</t>
  </si>
  <si>
    <t>Calidad</t>
  </si>
  <si>
    <t>Pérdida de clientes debido a incumplimientos (C,T,C).</t>
  </si>
  <si>
    <t>Implementación de cuadro de mando integral</t>
  </si>
  <si>
    <t>Jefe de calidad</t>
  </si>
  <si>
    <t>Terminado</t>
  </si>
  <si>
    <t>Gestión humana</t>
  </si>
  <si>
    <t>Reducción de productividad por alta rotación de personal</t>
  </si>
  <si>
    <t>Evaluación de desempeño, capacit.</t>
  </si>
  <si>
    <t>Jefe de Recursos
humanos</t>
  </si>
  <si>
    <t>Diseño y desarrollo</t>
  </si>
  <si>
    <t>Perdida de competitividad (escasa innovación de productos)</t>
  </si>
  <si>
    <t>Indicadores de lanzamientos mensuales</t>
  </si>
  <si>
    <t>Jefe de diseño
y desarrollo</t>
  </si>
  <si>
    <t>Sistemas</t>
  </si>
  <si>
    <t>Virus, rotura de servidores</t>
  </si>
  <si>
    <t>Adquisición de seguridad informática</t>
  </si>
  <si>
    <t>Jefe de Sistemas</t>
  </si>
  <si>
    <t>Pendiente</t>
  </si>
  <si>
    <t>RI</t>
  </si>
  <si>
    <t>RS</t>
  </si>
  <si>
    <t>RIESGO</t>
  </si>
  <si>
    <t>BAJO</t>
  </si>
  <si>
    <t>MEDIO</t>
  </si>
  <si>
    <t>ALTO</t>
  </si>
  <si>
    <t>CRITICO</t>
  </si>
  <si>
    <t>Tipo de tratamiento</t>
  </si>
  <si>
    <t>Limitar el impacto</t>
  </si>
  <si>
    <t>Reducir la probabilidad</t>
  </si>
  <si>
    <t>Asumir el riesgo</t>
  </si>
  <si>
    <t>Desviar el riesgo</t>
  </si>
  <si>
    <t>Probabilidad</t>
  </si>
  <si>
    <t>Impacto</t>
  </si>
  <si>
    <t>Costo</t>
  </si>
  <si>
    <t>R1</t>
  </si>
  <si>
    <t>R2</t>
  </si>
  <si>
    <t>R3</t>
  </si>
  <si>
    <t>R4</t>
  </si>
  <si>
    <t>R5</t>
  </si>
  <si>
    <t>R6</t>
  </si>
  <si>
    <t>R7</t>
  </si>
  <si>
    <t>N°</t>
  </si>
  <si>
    <t>Matriz de Riesgos</t>
  </si>
  <si>
    <t>S/. 3000</t>
  </si>
  <si>
    <t>Tabla de datos - Matriz de Riesgos</t>
  </si>
  <si>
    <t>Riesgo</t>
  </si>
  <si>
    <t>Bajo</t>
  </si>
  <si>
    <t>Medio</t>
  </si>
  <si>
    <t>Alto</t>
  </si>
  <si>
    <t>Varias veces al día</t>
  </si>
  <si>
    <t>Frecuencia
(cada n° días)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</si>
</sst>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S/&quot;* #,##0.00_-;\-&quot;S/&quot;* #,##0.00_-;_-&quot;S/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sz val="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center" vertical="center" wrapText="1" readingOrder="1"/>
    </xf>
    <xf numFmtId="0" fontId="3" fillId="6" borderId="2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textRotation="90" wrapText="1"/>
    </xf>
    <xf numFmtId="0" fontId="5" fillId="0" borderId="0" xfId="0" applyFont="1"/>
    <xf numFmtId="0" fontId="0" fillId="8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44" fontId="0" fillId="0" borderId="2" xfId="1" applyFont="1" applyBorder="1" applyAlignment="1">
      <alignment horizontal="center" vertical="center"/>
    </xf>
    <xf numFmtId="0" fontId="8" fillId="0" borderId="0" xfId="0" applyFont="1"/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textRotation="90" wrapText="1"/>
    </xf>
    <xf numFmtId="0" fontId="1" fillId="0" borderId="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5F944FE7-A126-4329-8B30-87DAA77BD2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INDICE 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</xdr:row>
      <xdr:rowOff>38098</xdr:rowOff>
    </xdr:from>
    <xdr:to>
      <xdr:col>13</xdr:col>
      <xdr:colOff>704850</xdr:colOff>
      <xdr:row>23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B65969E-2927-4411-AB4B-E94B950E256B}"/>
            </a:ext>
          </a:extLst>
        </xdr:cNvPr>
        <xdr:cNvSpPr txBox="1"/>
      </xdr:nvSpPr>
      <xdr:spPr>
        <a:xfrm>
          <a:off x="485775" y="228598"/>
          <a:ext cx="10125075" cy="4295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6.1 Acciones para abordar riesgos y oportunidades </a:t>
          </a:r>
        </a:p>
        <a:p>
          <a:endParaRPr lang="es-PE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6.1.1 </a:t>
          </a:r>
          <a:r>
            <a:rPr lang="es-PE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Al planificar el sistema de gestión de la calidad, la organización </a:t>
          </a:r>
          <a:r>
            <a:rPr lang="es-PE" sz="12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considerar las cuestiones referidas en el apartado 4.1 y los requisitos referidos en el apartado 4.2, y </a:t>
          </a:r>
          <a:r>
            <a:rPr lang="es-PE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determinar</a:t>
          </a:r>
          <a:r>
            <a:rPr lang="es-PE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los riesgos y oportunidades que es necesario abordar con el fin de: </a:t>
          </a:r>
        </a:p>
        <a:p>
          <a:r>
            <a:rPr lang="es-PE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asegurar que el sistema de gestión de la calidad pueda lograr sus resultados previstos; </a:t>
          </a:r>
        </a:p>
        <a:p>
          <a:r>
            <a:rPr lang="es-PE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aumentar los efectos deseables;</a:t>
          </a:r>
        </a:p>
        <a:p>
          <a:r>
            <a:rPr lang="es-PE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c) prevenir o reducir efectos no deseados; </a:t>
          </a:r>
        </a:p>
        <a:p>
          <a:r>
            <a:rPr lang="es-PE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d) lograr la mejora. </a:t>
          </a:r>
        </a:p>
        <a:p>
          <a:endParaRPr lang="es-PE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6.1.2 </a:t>
          </a:r>
          <a:r>
            <a:rPr lang="es-PE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2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planificar: </a:t>
          </a:r>
        </a:p>
        <a:p>
          <a:r>
            <a:rPr lang="es-PE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las acciones para abordar estos riesgos y oportunidades; </a:t>
          </a:r>
        </a:p>
        <a:p>
          <a:r>
            <a:rPr lang="es-PE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la manera de: </a:t>
          </a:r>
        </a:p>
        <a:p>
          <a:r>
            <a:rPr lang="es-PE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1) integrar e implementar las acciones en sus procesos del sistema de gestión de la calidad (véase 4.4.); </a:t>
          </a:r>
        </a:p>
        <a:p>
          <a:r>
            <a:rPr lang="es-PE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2) evaluar la eficacia de estas acciones. </a:t>
          </a:r>
        </a:p>
        <a:p>
          <a:r>
            <a:rPr lang="es-PE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Las acciones tomadas para abordar los riesgos y oportunidades deben ser proporcionales al impacto potencial en la conformidad de los productos y los servicios. </a:t>
          </a:r>
        </a:p>
        <a:p>
          <a:r>
            <a:rPr lang="es-PE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 1 Las opciones para abordar los riesgos pueden incluir: evitar riesgos, asumir riesgos para perseguir una oportunidad, eliminar la fuente de riesgo, cambiar la probabilidad o las consecuencias, compartir el riesgo o mantener riesgos mediante decisiones informadas. </a:t>
          </a:r>
        </a:p>
        <a:p>
          <a:r>
            <a:rPr lang="es-PE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 2 Las oportunidades pueden conducir a la adopción de nuevas prácticas, lanzamiento de nuevos productos, apertura de nuevos mercados, acercamiento a nuevos clientes, establecimiento de asociaciones, utilización de nuevas tecnologías y otras posibilidades deseables y viables para abordar las necesidades de la organización o las de sus clientes. </a:t>
          </a:r>
          <a:endParaRPr lang="es-PE" sz="28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s-PE" sz="40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47625</xdr:rowOff>
    </xdr:from>
    <xdr:to>
      <xdr:col>9</xdr:col>
      <xdr:colOff>1023257</xdr:colOff>
      <xdr:row>1</xdr:row>
      <xdr:rowOff>134711</xdr:rowOff>
    </xdr:to>
    <xdr:sp macro="" textlink="">
      <xdr:nvSpPr>
        <xdr:cNvPr id="2" name="Flecha: a la der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49EE53-C5AC-484F-A2A5-FB0704B01FB7}"/>
            </a:ext>
          </a:extLst>
        </xdr:cNvPr>
        <xdr:cNvSpPr/>
      </xdr:nvSpPr>
      <xdr:spPr>
        <a:xfrm flipH="1">
          <a:off x="8077200" y="47625"/>
          <a:ext cx="432707" cy="2775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333376</xdr:colOff>
      <xdr:row>2</xdr:row>
      <xdr:rowOff>9525</xdr:rowOff>
    </xdr:from>
    <xdr:to>
      <xdr:col>9</xdr:col>
      <xdr:colOff>600076</xdr:colOff>
      <xdr:row>20</xdr:row>
      <xdr:rowOff>104775</xdr:rowOff>
    </xdr:to>
    <xdr:pic>
      <xdr:nvPicPr>
        <xdr:cNvPr id="2" name="Imagen 1" descr="Risk management based on ISO 31000:2018 [18]. | Download Scientific Diagram">
          <a:extLst>
            <a:ext uri="{FF2B5EF4-FFF2-40B4-BE49-F238E27FC236}">
              <a16:creationId xmlns:a16="http://schemas.microsoft.com/office/drawing/2014/main" id="{5CA5C5F0-5D7D-45D5-A691-D6302A40FD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8" t="1324" r="881" b="11539"/>
        <a:stretch/>
      </xdr:blipFill>
      <xdr:spPr bwMode="auto">
        <a:xfrm>
          <a:off x="1095376" y="390525"/>
          <a:ext cx="6362700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20</xdr:row>
      <xdr:rowOff>114300</xdr:rowOff>
    </xdr:from>
    <xdr:to>
      <xdr:col>12</xdr:col>
      <xdr:colOff>123825</xdr:colOff>
      <xdr:row>29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940F942-36C7-4ACE-BC8E-C477519DC4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351" t="53392" r="19389" b="23558"/>
        <a:stretch/>
      </xdr:blipFill>
      <xdr:spPr>
        <a:xfrm>
          <a:off x="647700" y="3924300"/>
          <a:ext cx="8620125" cy="1685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171881</xdr:colOff>
      <xdr:row>0</xdr:row>
      <xdr:rowOff>133350</xdr:rowOff>
    </xdr:from>
    <xdr:to>
      <xdr:col>12</xdr:col>
      <xdr:colOff>104774</xdr:colOff>
      <xdr:row>22</xdr:row>
      <xdr:rowOff>89676</xdr:rowOff>
    </xdr:to>
    <xdr:pic>
      <xdr:nvPicPr>
        <xdr:cNvPr id="2" name="Imagen 1" descr="Cubos de gestión de riesgo de COSO I y COSO II | Download Scientific Diagram">
          <a:extLst>
            <a:ext uri="{FF2B5EF4-FFF2-40B4-BE49-F238E27FC236}">
              <a16:creationId xmlns:a16="http://schemas.microsoft.com/office/drawing/2014/main" id="{926273FD-7A5B-4E6A-A2D2-C83E977E95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2108" b="88042" l="6118" r="92706">
                      <a14:foregroundMark x1="90235" y1="32138" x2="92706" y2="55007"/>
                      <a14:foregroundMark x1="57059" y1="88191" x2="64706" y2="88191"/>
                      <a14:foregroundMark x1="21765" y1="81166" x2="20471" y2="58296"/>
                      <a14:foregroundMark x1="20471" y1="58296" x2="20353" y2="57549"/>
                      <a14:foregroundMark x1="7647" y1="57100" x2="8353" y2="79073"/>
                      <a14:foregroundMark x1="8353" y1="79073" x2="8353" y2="79223"/>
                      <a14:foregroundMark x1="45765" y1="51868" x2="45765" y2="51868"/>
                      <a14:backgroundMark x1="5647" y1="31540" x2="14824" y2="31689"/>
                      <a14:backgroundMark x1="14824" y1="31689" x2="20000" y2="31241"/>
                      <a14:backgroundMark x1="41059" y1="49776" x2="45882" y2="65022"/>
                      <a14:backgroundMark x1="46000" y1="71300" x2="45647" y2="62631"/>
                      <a14:backgroundMark x1="45765" y1="52167" x2="45294" y2="49327"/>
                      <a14:backgroundMark x1="46941" y1="63677" x2="46471" y2="68759"/>
                      <a14:backgroundMark x1="20588" y1="35127" x2="21176" y2="31540"/>
                      <a14:backgroundMark x1="22824" y1="31241" x2="16000" y2="3049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90" t="2817" r="1901" b="4024"/>
        <a:stretch/>
      </xdr:blipFill>
      <xdr:spPr bwMode="auto">
        <a:xfrm>
          <a:off x="2000681" y="133350"/>
          <a:ext cx="5419293" cy="4147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218752</xdr:colOff>
      <xdr:row>2</xdr:row>
      <xdr:rowOff>0</xdr:rowOff>
    </xdr:from>
    <xdr:to>
      <xdr:col>7</xdr:col>
      <xdr:colOff>752475</xdr:colOff>
      <xdr:row>21</xdr:row>
      <xdr:rowOff>111416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610D51-9348-4220-A75F-622866B54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752" y="381000"/>
          <a:ext cx="4343723" cy="3730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6E864-1A51-4804-AF2A-9BB252A15300}">
  <sheetPr>
    <tabColor rgb="FF7030A0"/>
  </sheetPr>
  <dimension ref="O12"/>
  <sheetViews>
    <sheetView showGridLines="0" workbookViewId="0">
      <selection activeCell="F27" sqref="F27"/>
    </sheetView>
  </sheetViews>
  <sheetFormatPr baseColWidth="10" defaultRowHeight="15" x14ac:dyDescent="0.25"/>
  <sheetData>
    <row r="12" spans="15:15" x14ac:dyDescent="0.25">
      <c r="O1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D8B4D-2450-4F0E-A831-BF9756F128C6}">
  <sheetPr>
    <tabColor rgb="FF7030A0"/>
  </sheetPr>
  <dimension ref="B2:O10"/>
  <sheetViews>
    <sheetView showGridLines="0" tabSelected="1" zoomScale="85" zoomScaleNormal="85" workbookViewId="0">
      <selection activeCell="D12" sqref="D12"/>
    </sheetView>
  </sheetViews>
  <sheetFormatPr baseColWidth="10" defaultRowHeight="15" x14ac:dyDescent="0.25"/>
  <cols>
    <col min="1" max="1" width="5.42578125" customWidth="1"/>
    <col min="2" max="2" width="7.5703125" customWidth="1"/>
    <col min="3" max="3" width="19.85546875" customWidth="1"/>
    <col min="4" max="4" width="34" customWidth="1"/>
    <col min="5" max="7" width="8.5703125" style="2" customWidth="1"/>
    <col min="8" max="8" width="33.85546875" customWidth="1"/>
    <col min="9" max="9" width="21.42578125" customWidth="1"/>
    <col min="10" max="10" width="17.85546875" style="3" bestFit="1" customWidth="1"/>
    <col min="11" max="11" width="12.28515625" style="2" customWidth="1"/>
    <col min="12" max="13" width="6.5703125" style="2" customWidth="1"/>
    <col min="14" max="14" width="11.42578125" customWidth="1"/>
    <col min="15" max="15" width="13.28515625" customWidth="1"/>
  </cols>
  <sheetData>
    <row r="2" spans="2:15" ht="21" x14ac:dyDescent="0.35">
      <c r="B2" s="1" t="s">
        <v>1</v>
      </c>
    </row>
    <row r="3" spans="2:15" ht="39.75" customHeight="1" x14ac:dyDescent="0.25">
      <c r="B3" s="24" t="s">
        <v>65</v>
      </c>
      <c r="C3" s="4" t="s">
        <v>2</v>
      </c>
      <c r="D3" s="4" t="s">
        <v>3</v>
      </c>
      <c r="E3" s="5" t="s">
        <v>4</v>
      </c>
      <c r="F3" s="5" t="s">
        <v>5</v>
      </c>
      <c r="G3" s="5" t="s">
        <v>6</v>
      </c>
      <c r="H3" s="6" t="s">
        <v>7</v>
      </c>
      <c r="I3" s="6" t="s">
        <v>50</v>
      </c>
      <c r="J3" s="5" t="s">
        <v>8</v>
      </c>
      <c r="K3" s="7" t="s">
        <v>9</v>
      </c>
      <c r="L3" s="5" t="s">
        <v>4</v>
      </c>
      <c r="M3" s="5" t="s">
        <v>5</v>
      </c>
      <c r="N3" s="7" t="s">
        <v>10</v>
      </c>
      <c r="O3" s="5" t="s">
        <v>11</v>
      </c>
    </row>
    <row r="4" spans="2:15" ht="45.75" customHeight="1" x14ac:dyDescent="0.25">
      <c r="B4" s="13" t="s">
        <v>58</v>
      </c>
      <c r="C4" s="8" t="s">
        <v>12</v>
      </c>
      <c r="D4" s="8" t="s">
        <v>13</v>
      </c>
      <c r="E4" s="9">
        <v>1</v>
      </c>
      <c r="F4" s="9">
        <v>1</v>
      </c>
      <c r="G4" s="10">
        <f>+E4*F4</f>
        <v>1</v>
      </c>
      <c r="H4" s="8" t="s">
        <v>14</v>
      </c>
      <c r="I4" s="8" t="s">
        <v>51</v>
      </c>
      <c r="J4" s="11" t="s">
        <v>15</v>
      </c>
      <c r="K4" s="12">
        <v>44220</v>
      </c>
      <c r="L4" s="13">
        <v>3</v>
      </c>
      <c r="M4" s="13">
        <v>7</v>
      </c>
      <c r="N4" s="10">
        <f t="shared" ref="N4:N10" si="0">+L4*M4</f>
        <v>21</v>
      </c>
      <c r="O4" s="14" t="s">
        <v>16</v>
      </c>
    </row>
    <row r="5" spans="2:15" ht="45.75" customHeight="1" x14ac:dyDescent="0.25">
      <c r="B5" s="13" t="s">
        <v>59</v>
      </c>
      <c r="C5" s="8" t="s">
        <v>17</v>
      </c>
      <c r="D5" s="8" t="s">
        <v>18</v>
      </c>
      <c r="E5" s="9">
        <v>5</v>
      </c>
      <c r="F5" s="9">
        <v>6</v>
      </c>
      <c r="G5" s="15">
        <f>+E5*F5</f>
        <v>30</v>
      </c>
      <c r="H5" s="8" t="s">
        <v>19</v>
      </c>
      <c r="I5" s="8" t="s">
        <v>51</v>
      </c>
      <c r="J5" s="11" t="s">
        <v>20</v>
      </c>
      <c r="K5" s="12">
        <v>44211</v>
      </c>
      <c r="L5" s="13">
        <v>5</v>
      </c>
      <c r="M5" s="13">
        <v>5</v>
      </c>
      <c r="N5" s="10">
        <f t="shared" si="0"/>
        <v>25</v>
      </c>
      <c r="O5" s="14" t="s">
        <v>16</v>
      </c>
    </row>
    <row r="6" spans="2:15" ht="45.75" customHeight="1" x14ac:dyDescent="0.25">
      <c r="B6" s="13" t="s">
        <v>60</v>
      </c>
      <c r="C6" s="8" t="s">
        <v>21</v>
      </c>
      <c r="D6" s="8" t="s">
        <v>22</v>
      </c>
      <c r="E6" s="9">
        <v>2</v>
      </c>
      <c r="F6" s="9">
        <v>1</v>
      </c>
      <c r="G6" s="15">
        <f t="shared" ref="G6:G10" si="1">+E6*F6</f>
        <v>2</v>
      </c>
      <c r="H6" s="8" t="s">
        <v>23</v>
      </c>
      <c r="I6" s="8" t="s">
        <v>53</v>
      </c>
      <c r="J6" s="13" t="s">
        <v>24</v>
      </c>
      <c r="K6" s="12">
        <v>44216</v>
      </c>
      <c r="L6" s="13">
        <v>5</v>
      </c>
      <c r="M6" s="13">
        <v>8</v>
      </c>
      <c r="N6" s="15">
        <f t="shared" si="0"/>
        <v>40</v>
      </c>
      <c r="O6" s="14" t="s">
        <v>16</v>
      </c>
    </row>
    <row r="7" spans="2:15" ht="45.75" customHeight="1" x14ac:dyDescent="0.25">
      <c r="B7" s="13" t="s">
        <v>61</v>
      </c>
      <c r="C7" s="8" t="s">
        <v>25</v>
      </c>
      <c r="D7" s="8" t="s">
        <v>26</v>
      </c>
      <c r="E7" s="9">
        <v>6</v>
      </c>
      <c r="F7" s="9">
        <v>10</v>
      </c>
      <c r="G7" s="16">
        <f t="shared" si="1"/>
        <v>60</v>
      </c>
      <c r="H7" s="8" t="s">
        <v>27</v>
      </c>
      <c r="I7" s="8" t="s">
        <v>52</v>
      </c>
      <c r="J7" s="13" t="s">
        <v>28</v>
      </c>
      <c r="K7" s="12">
        <v>44226</v>
      </c>
      <c r="L7" s="13">
        <v>4</v>
      </c>
      <c r="M7" s="13">
        <v>8</v>
      </c>
      <c r="N7" s="15">
        <f t="shared" si="0"/>
        <v>32</v>
      </c>
      <c r="O7" s="14" t="s">
        <v>29</v>
      </c>
    </row>
    <row r="8" spans="2:15" ht="45.75" customHeight="1" x14ac:dyDescent="0.25">
      <c r="B8" s="13" t="s">
        <v>62</v>
      </c>
      <c r="C8" s="8" t="s">
        <v>30</v>
      </c>
      <c r="D8" s="8" t="s">
        <v>31</v>
      </c>
      <c r="E8" s="9">
        <v>9</v>
      </c>
      <c r="F8" s="9">
        <v>8</v>
      </c>
      <c r="G8" s="16">
        <f t="shared" si="1"/>
        <v>72</v>
      </c>
      <c r="H8" s="8" t="s">
        <v>32</v>
      </c>
      <c r="I8" s="8" t="s">
        <v>52</v>
      </c>
      <c r="J8" s="11" t="s">
        <v>33</v>
      </c>
      <c r="K8" s="12">
        <v>44211</v>
      </c>
      <c r="L8" s="13">
        <v>4</v>
      </c>
      <c r="M8" s="13">
        <v>5</v>
      </c>
      <c r="N8" s="10">
        <f t="shared" si="0"/>
        <v>20</v>
      </c>
      <c r="O8" s="14" t="s">
        <v>16</v>
      </c>
    </row>
    <row r="9" spans="2:15" ht="45.75" customHeight="1" x14ac:dyDescent="0.25">
      <c r="B9" s="13" t="s">
        <v>63</v>
      </c>
      <c r="C9" s="8" t="s">
        <v>34</v>
      </c>
      <c r="D9" s="8" t="s">
        <v>35</v>
      </c>
      <c r="E9" s="9">
        <v>9</v>
      </c>
      <c r="F9" s="9">
        <v>9</v>
      </c>
      <c r="G9" s="17">
        <f t="shared" si="1"/>
        <v>81</v>
      </c>
      <c r="H9" s="8" t="s">
        <v>36</v>
      </c>
      <c r="I9" s="8" t="s">
        <v>52</v>
      </c>
      <c r="J9" s="11" t="s">
        <v>37</v>
      </c>
      <c r="K9" s="12">
        <v>44216</v>
      </c>
      <c r="L9" s="13">
        <v>4</v>
      </c>
      <c r="M9" s="13">
        <v>7</v>
      </c>
      <c r="N9" s="15">
        <f t="shared" si="0"/>
        <v>28</v>
      </c>
      <c r="O9" s="14" t="s">
        <v>16</v>
      </c>
    </row>
    <row r="10" spans="2:15" ht="45.75" customHeight="1" x14ac:dyDescent="0.25">
      <c r="B10" s="13" t="s">
        <v>64</v>
      </c>
      <c r="C10" s="8" t="s">
        <v>38</v>
      </c>
      <c r="D10" s="8" t="s">
        <v>39</v>
      </c>
      <c r="E10" s="9">
        <v>4</v>
      </c>
      <c r="F10" s="9">
        <v>8</v>
      </c>
      <c r="G10" s="15">
        <f t="shared" si="1"/>
        <v>32</v>
      </c>
      <c r="H10" s="8" t="s">
        <v>40</v>
      </c>
      <c r="I10" s="8" t="s">
        <v>54</v>
      </c>
      <c r="J10" s="13" t="s">
        <v>41</v>
      </c>
      <c r="K10" s="12">
        <v>44220</v>
      </c>
      <c r="L10" s="13">
        <v>4</v>
      </c>
      <c r="M10" s="13">
        <v>8</v>
      </c>
      <c r="N10" s="15">
        <f t="shared" si="0"/>
        <v>32</v>
      </c>
      <c r="O10" s="14" t="s">
        <v>42</v>
      </c>
    </row>
  </sheetData>
  <autoFilter ref="C3:O10" xr:uid="{07607676-3BAB-4D21-BAE9-8FAD2FB1437F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54F0-8E44-4505-A1E6-816BBA6786EA}">
  <dimension ref="B2:J14"/>
  <sheetViews>
    <sheetView showGridLines="0" workbookViewId="0">
      <selection activeCell="G8" sqref="G8"/>
    </sheetView>
  </sheetViews>
  <sheetFormatPr baseColWidth="10" defaultRowHeight="15" x14ac:dyDescent="0.25"/>
  <cols>
    <col min="2" max="2" width="19.140625" customWidth="1"/>
    <col min="3" max="3" width="18" customWidth="1"/>
    <col min="6" max="6" width="12.42578125" bestFit="1" customWidth="1"/>
  </cols>
  <sheetData>
    <row r="2" spans="2:10" ht="21" x14ac:dyDescent="0.35">
      <c r="B2" s="36" t="s">
        <v>68</v>
      </c>
    </row>
    <row r="4" spans="2:10" ht="30" x14ac:dyDescent="0.25">
      <c r="B4" s="32" t="s">
        <v>55</v>
      </c>
      <c r="C4" s="42" t="s">
        <v>74</v>
      </c>
      <c r="D4" s="31"/>
      <c r="E4" s="34" t="s">
        <v>56</v>
      </c>
      <c r="F4" s="33" t="s">
        <v>57</v>
      </c>
      <c r="H4" s="18" t="s">
        <v>43</v>
      </c>
      <c r="I4" s="18" t="s">
        <v>44</v>
      </c>
      <c r="J4" s="18" t="s">
        <v>45</v>
      </c>
    </row>
    <row r="5" spans="2:10" x14ac:dyDescent="0.25">
      <c r="B5" s="19">
        <v>1</v>
      </c>
      <c r="C5" s="13">
        <v>0</v>
      </c>
      <c r="E5" s="19">
        <v>1</v>
      </c>
      <c r="F5" s="35" t="s">
        <v>67</v>
      </c>
      <c r="H5" s="19">
        <v>0</v>
      </c>
      <c r="I5" s="19">
        <v>25</v>
      </c>
      <c r="J5" s="20" t="s">
        <v>46</v>
      </c>
    </row>
    <row r="6" spans="2:10" x14ac:dyDescent="0.25">
      <c r="B6" s="19">
        <v>2</v>
      </c>
      <c r="C6" s="13">
        <v>1</v>
      </c>
      <c r="E6" s="19">
        <v>2</v>
      </c>
      <c r="F6" s="35">
        <v>5000</v>
      </c>
      <c r="H6" s="19">
        <v>26</v>
      </c>
      <c r="I6" s="19">
        <v>50</v>
      </c>
      <c r="J6" s="21" t="s">
        <v>47</v>
      </c>
    </row>
    <row r="7" spans="2:10" x14ac:dyDescent="0.25">
      <c r="B7" s="19">
        <v>3</v>
      </c>
      <c r="C7" s="13">
        <v>2</v>
      </c>
      <c r="E7" s="19">
        <v>3</v>
      </c>
      <c r="F7" s="35">
        <v>10000</v>
      </c>
      <c r="H7" s="19">
        <v>51</v>
      </c>
      <c r="I7" s="19">
        <v>75</v>
      </c>
      <c r="J7" s="22" t="s">
        <v>48</v>
      </c>
    </row>
    <row r="8" spans="2:10" x14ac:dyDescent="0.25">
      <c r="B8" s="19">
        <v>4</v>
      </c>
      <c r="C8" s="13">
        <v>3</v>
      </c>
      <c r="E8" s="19">
        <v>4</v>
      </c>
      <c r="F8" s="35">
        <v>15000</v>
      </c>
      <c r="H8" s="19">
        <v>76</v>
      </c>
      <c r="I8" s="19">
        <v>100</v>
      </c>
      <c r="J8" s="23" t="s">
        <v>49</v>
      </c>
    </row>
    <row r="9" spans="2:10" x14ac:dyDescent="0.25">
      <c r="B9" s="19">
        <v>5</v>
      </c>
      <c r="C9" s="13">
        <v>4</v>
      </c>
      <c r="E9" s="19">
        <v>5</v>
      </c>
      <c r="F9" s="35">
        <v>20000</v>
      </c>
    </row>
    <row r="10" spans="2:10" x14ac:dyDescent="0.25">
      <c r="B10" s="19">
        <v>6</v>
      </c>
      <c r="C10" s="13">
        <v>5</v>
      </c>
      <c r="E10" s="19">
        <v>6</v>
      </c>
      <c r="F10" s="35">
        <v>25000</v>
      </c>
    </row>
    <row r="11" spans="2:10" x14ac:dyDescent="0.25">
      <c r="B11" s="19">
        <v>7</v>
      </c>
      <c r="C11" s="13">
        <v>6</v>
      </c>
      <c r="E11" s="19">
        <v>7</v>
      </c>
      <c r="F11" s="35">
        <v>30000</v>
      </c>
    </row>
    <row r="12" spans="2:10" x14ac:dyDescent="0.25">
      <c r="B12" s="19">
        <v>8</v>
      </c>
      <c r="C12" s="13">
        <v>7</v>
      </c>
      <c r="E12" s="19">
        <v>8</v>
      </c>
      <c r="F12" s="35">
        <v>35000</v>
      </c>
    </row>
    <row r="13" spans="2:10" x14ac:dyDescent="0.25">
      <c r="B13" s="19">
        <v>9</v>
      </c>
      <c r="C13" s="13">
        <v>8</v>
      </c>
      <c r="E13" s="19">
        <v>9</v>
      </c>
      <c r="F13" s="35">
        <v>40000</v>
      </c>
    </row>
    <row r="14" spans="2:10" x14ac:dyDescent="0.25">
      <c r="B14" s="19">
        <v>10</v>
      </c>
      <c r="C14" s="13" t="s">
        <v>73</v>
      </c>
      <c r="E14" s="19">
        <v>10</v>
      </c>
      <c r="F14" s="35">
        <v>45000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27F2-13AC-4A9D-9981-DBEFACE1FB6A}">
  <dimension ref="B2:O15"/>
  <sheetViews>
    <sheetView showGridLines="0" zoomScale="85" zoomScaleNormal="85" workbookViewId="0">
      <selection activeCell="O4" sqref="O4:O7"/>
    </sheetView>
  </sheetViews>
  <sheetFormatPr baseColWidth="10" defaultRowHeight="15" x14ac:dyDescent="0.25"/>
  <cols>
    <col min="2" max="2" width="3.85546875" customWidth="1"/>
    <col min="3" max="3" width="6.140625" customWidth="1"/>
    <col min="4" max="13" width="9" customWidth="1"/>
  </cols>
  <sheetData>
    <row r="2" spans="2:15" x14ac:dyDescent="0.25">
      <c r="G2" s="25" t="s">
        <v>66</v>
      </c>
    </row>
    <row r="4" spans="2:15" ht="27" customHeight="1" x14ac:dyDescent="0.25">
      <c r="C4" s="2">
        <v>10</v>
      </c>
      <c r="D4" s="28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E4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F4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G4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H4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I4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J4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K4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L4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M4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O4" s="40" t="s">
        <v>69</v>
      </c>
    </row>
    <row r="5" spans="2:15" ht="27" customHeight="1" x14ac:dyDescent="0.25">
      <c r="B5" s="26"/>
      <c r="C5" s="2">
        <v>9</v>
      </c>
      <c r="D5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E5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F5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G5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H5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I5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J5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K5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L5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M5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O5" s="37" t="s">
        <v>70</v>
      </c>
    </row>
    <row r="6" spans="2:15" ht="27" customHeight="1" x14ac:dyDescent="0.25">
      <c r="B6" s="26"/>
      <c r="C6" s="2">
        <v>8</v>
      </c>
      <c r="D6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E6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F6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G6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H6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I6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J6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K6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L6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M6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O6" s="38" t="s">
        <v>71</v>
      </c>
    </row>
    <row r="7" spans="2:15" ht="27" customHeight="1" x14ac:dyDescent="0.25">
      <c r="B7" s="41" t="s">
        <v>55</v>
      </c>
      <c r="C7" s="2">
        <v>7</v>
      </c>
      <c r="D7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E7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F7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G7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H7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I7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J7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K7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L7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M7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O7" s="39" t="s">
        <v>72</v>
      </c>
    </row>
    <row r="8" spans="2:15" ht="27" customHeight="1" x14ac:dyDescent="0.25">
      <c r="B8" s="41"/>
      <c r="C8" s="2">
        <v>6</v>
      </c>
      <c r="D8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E8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F8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G8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H8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I8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J8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K8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L8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M8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</row>
    <row r="9" spans="2:15" ht="27" customHeight="1" x14ac:dyDescent="0.25">
      <c r="B9" s="41"/>
      <c r="C9" s="2">
        <v>5</v>
      </c>
      <c r="D9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E9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F9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G9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H9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I9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J9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K9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L9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M9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</row>
    <row r="10" spans="2:15" ht="27" customHeight="1" x14ac:dyDescent="0.25">
      <c r="B10" s="41"/>
      <c r="C10" s="2">
        <v>4</v>
      </c>
      <c r="D10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E10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F10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G10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H10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I10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J10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K10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L10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M10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</row>
    <row r="11" spans="2:15" ht="27" customHeight="1" x14ac:dyDescent="0.25">
      <c r="B11" s="26"/>
      <c r="C11" s="2">
        <v>3</v>
      </c>
      <c r="D11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E11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F11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G11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H11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I11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J11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K11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L11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M11" s="29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</row>
    <row r="12" spans="2:15" ht="27" customHeight="1" x14ac:dyDescent="0.25">
      <c r="B12" s="26"/>
      <c r="C12" s="2">
        <v>2</v>
      </c>
      <c r="D12" s="30" t="str">
        <f>CONCATENATE((IF(AND('6.1'!E4=2,'6.1'!F4=1),"R1","")),(IF(AND('6.1'!E5=2,'6.1'!F5=1),"R2","")),(IF(AND('6.1'!E6=2,'6.1'!F6=1),"R3","")),(IF(AND('6.1'!E7=2,'6.1'!F7=1),"R4","")),(IF(AND('6.1'!E8=2,'6.1'!F8=1),"R5","")),(IF(AND('6.1'!E9=2,'6.1'!F9=1),"R6","")),(IF(AND('6.1'!E10=2,'6.1'!F10=1),"R7","")))</f>
        <v>R3</v>
      </c>
      <c r="E12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F12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G12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H12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I12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J12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K12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L12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  <c r="M12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</row>
    <row r="13" spans="2:15" ht="27" customHeight="1" x14ac:dyDescent="0.25">
      <c r="C13" s="2">
        <v>1</v>
      </c>
      <c r="D13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E13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F13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G13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H13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I13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J13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K13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L13" s="30" t="str">
        <f>CONCATENATE((IF(AND('6.1'!E4=1,'6.1'!F4=1),"R1","")),(IF(AND('6.1'!E5=1,'6.1'!F5=1),"R2","")),(IF(AND('6.1'!E6=1,'6.1'!F6=1),"R3","")),(IF(AND('6.1'!E7=1,'6.1'!F7=1),"R4","")),(IF(AND('6.1'!E8=1,'6.1'!F8=1),"R5","")),(IF(AND('6.1'!E9=1,'6.1'!F9=1),"R6","")),(IF(AND('6.1'!E10=1,'6.1'!F10=1),"R7","")))</f>
        <v>R1</v>
      </c>
      <c r="M13" s="28" t="str">
        <f>CONCATENATE((IF(AND('6.1'!F4=1,'6.1'!G4=1),"R1","")),(IF(AND('6.1'!F5=1,'6.1'!G5=1),"R2","")),(IF(AND('6.1'!F6=1,'6.1'!G6=1),"R3","")),(IF(AND('6.1'!F7=1,'6.1'!G7=1),"R4","")),(IF(AND('6.1'!F8=1,'6.1'!G8=1),"R5","")),(IF(AND('6.1'!F9=1,'6.1'!G9=1),"R6","")),(IF(AND('6.1'!F10=1,'6.1'!G10=1),"R7","")))</f>
        <v>R1</v>
      </c>
    </row>
    <row r="14" spans="2:15" s="31" customFormat="1" ht="24.75" customHeight="1" x14ac:dyDescent="0.25">
      <c r="C14" s="3"/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>
        <v>8</v>
      </c>
      <c r="L14" s="3">
        <v>9</v>
      </c>
      <c r="M14" s="3">
        <v>10</v>
      </c>
    </row>
    <row r="15" spans="2:15" ht="18.75" x14ac:dyDescent="0.3">
      <c r="H15" s="27" t="s">
        <v>56</v>
      </c>
    </row>
  </sheetData>
  <mergeCells count="1">
    <mergeCell ref="B7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287E-BD45-4DB9-9F1E-018BBD266E57}">
  <dimension ref="A1"/>
  <sheetViews>
    <sheetView showGridLines="0" workbookViewId="0">
      <selection activeCell="L35" sqref="L3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85" zoomScaleNormal="85" workbookViewId="0">
      <selection activeCell="R14" sqref="R14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0E8A-619E-4233-9AFB-E18CCA7A160C}">
  <dimension ref="A1"/>
  <sheetViews>
    <sheetView showGridLines="0" workbookViewId="0">
      <selection activeCell="E24" sqref="E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6.1.r</vt:lpstr>
      <vt:lpstr>6.1</vt:lpstr>
      <vt:lpstr>1</vt:lpstr>
      <vt:lpstr>Matriz</vt:lpstr>
      <vt:lpstr>ISO 31000</vt:lpstr>
      <vt:lpstr>COSO</vt:lpstr>
      <vt:lpstr>AMFE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2015-06-05T18:19:34Z</dcterms:created>
  <dcterms:modified xsi:type="dcterms:W3CDTF">2021-04-29T05:43:49Z</dcterms:modified>
</cp:coreProperties>
</file>