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F:\dayana\EXCAVACIONES CORREA MEJIA S.A.S\SGSST\REPORTE AUTOEVALUACION MINTRABAJO\2021\"/>
    </mc:Choice>
  </mc:AlternateContent>
  <xr:revisionPtr revIDLastSave="0" documentId="13_ncr:1_{32891616-A399-4424-B354-62C49FC87380}" xr6:coauthVersionLast="43" xr6:coauthVersionMax="43" xr10:uidLastSave="{00000000-0000-0000-0000-000000000000}"/>
  <bookViews>
    <workbookView xWindow="-120" yWindow="-120" windowWidth="20730" windowHeight="11160" tabRatio="584" activeTab="1" xr2:uid="{00000000-000D-0000-FFFF-FFFF00000000}"/>
  </bookViews>
  <sheets>
    <sheet name="Plan de Mejora SST" sheetId="5" r:id="rId1"/>
    <sheet name="Seguimiento Plan de Mejora" sheetId="6" r:id="rId2"/>
  </sheets>
  <definedNames>
    <definedName name="_xlnm.Print_Area" localSheetId="0">'Plan de Mejora SST'!$A$1:$U$53</definedName>
    <definedName name="_xlnm.Print_Area" localSheetId="1">'Seguimiento Plan de Mejora'!$A$1:$U$53</definedName>
    <definedName name="_xlnm.Print_Titles" localSheetId="0">'Plan de Mejora SST'!$14:$16</definedName>
    <definedName name="_xlnm.Print_Titles" localSheetId="1">'Seguimiento Plan de Mejora'!$14:$16</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W31" i="6" l="1"/>
  <c r="B57" i="6"/>
  <c r="B58" i="6"/>
  <c r="P32" i="6" l="1"/>
  <c r="P43" i="6" s="1"/>
  <c r="O32" i="6"/>
  <c r="O43" i="6" s="1"/>
  <c r="N32" i="6"/>
  <c r="N43" i="6" s="1"/>
  <c r="M32" i="6"/>
  <c r="M43" i="6" s="1"/>
  <c r="L32" i="6"/>
  <c r="L43" i="6" s="1"/>
  <c r="K32" i="6"/>
  <c r="K43" i="6" s="1"/>
  <c r="J32" i="6"/>
  <c r="J43" i="6" s="1"/>
  <c r="I32" i="6"/>
  <c r="I43" i="6" s="1"/>
  <c r="H32" i="6"/>
  <c r="H43" i="6" s="1"/>
  <c r="G32" i="6"/>
  <c r="G43" i="6" s="1"/>
  <c r="F32" i="6"/>
  <c r="F43" i="6" s="1"/>
  <c r="E32" i="6"/>
  <c r="E43" i="6" s="1"/>
  <c r="P31" i="6"/>
  <c r="P42" i="6" s="1"/>
  <c r="P44" i="6" s="1"/>
  <c r="O31" i="6"/>
  <c r="O42" i="6" s="1"/>
  <c r="O44" i="6" s="1"/>
  <c r="N31" i="6"/>
  <c r="N42" i="6" s="1"/>
  <c r="N44" i="6" s="1"/>
  <c r="M31" i="6"/>
  <c r="M42" i="6" s="1"/>
  <c r="M44" i="6" s="1"/>
  <c r="L31" i="6"/>
  <c r="L42" i="6" s="1"/>
  <c r="L44" i="6" s="1"/>
  <c r="K31" i="6"/>
  <c r="K42" i="6" s="1"/>
  <c r="K44" i="6" s="1"/>
  <c r="J31" i="6"/>
  <c r="J42" i="6" s="1"/>
  <c r="J44" i="6" s="1"/>
  <c r="I31" i="6"/>
  <c r="I42" i="6" s="1"/>
  <c r="I44" i="6" s="1"/>
  <c r="H31" i="6"/>
  <c r="H42" i="6" s="1"/>
  <c r="G31" i="6"/>
  <c r="G42" i="6" s="1"/>
  <c r="G44" i="6" s="1"/>
  <c r="F31" i="6"/>
  <c r="F42" i="6" s="1"/>
  <c r="F44" i="6" s="1"/>
  <c r="E31" i="6"/>
  <c r="Q29" i="6"/>
  <c r="Q27" i="6"/>
  <c r="Q25" i="6"/>
  <c r="Q23" i="6"/>
  <c r="Q21" i="6"/>
  <c r="Q19" i="6"/>
  <c r="Q17" i="6"/>
  <c r="R17" i="6" s="1"/>
  <c r="R21" i="6" l="1"/>
  <c r="H44" i="6"/>
  <c r="Q31" i="6"/>
  <c r="Q43" i="6"/>
  <c r="Q32" i="6"/>
  <c r="E42" i="6"/>
  <c r="Q25" i="5"/>
  <c r="Q27" i="5"/>
  <c r="Q29" i="5"/>
  <c r="Q23" i="5"/>
  <c r="Q21" i="5"/>
  <c r="E44" i="6" l="1"/>
  <c r="Q42" i="6"/>
  <c r="Q44" i="6" s="1"/>
  <c r="G31" i="5"/>
  <c r="E31" i="5"/>
  <c r="O32" i="5" l="1"/>
  <c r="O43" i="5" s="1"/>
  <c r="F31" i="5"/>
  <c r="F42" i="5" s="1"/>
  <c r="G42" i="5"/>
  <c r="H31" i="5"/>
  <c r="I31" i="5"/>
  <c r="I42" i="5" s="1"/>
  <c r="J31" i="5"/>
  <c r="J42" i="5" s="1"/>
  <c r="K31" i="5"/>
  <c r="K42" i="5" s="1"/>
  <c r="L31" i="5"/>
  <c r="L42" i="5" s="1"/>
  <c r="M31" i="5"/>
  <c r="M42" i="5" s="1"/>
  <c r="N31" i="5"/>
  <c r="N42" i="5" s="1"/>
  <c r="O31" i="5"/>
  <c r="O42" i="5" s="1"/>
  <c r="P31" i="5"/>
  <c r="P42" i="5" s="1"/>
  <c r="F32" i="5"/>
  <c r="F43" i="5" s="1"/>
  <c r="G32" i="5"/>
  <c r="G43" i="5" s="1"/>
  <c r="H32" i="5"/>
  <c r="I32" i="5"/>
  <c r="I43" i="5" s="1"/>
  <c r="J32" i="5"/>
  <c r="J43" i="5" s="1"/>
  <c r="K32" i="5"/>
  <c r="K43" i="5" s="1"/>
  <c r="L32" i="5"/>
  <c r="L43" i="5" s="1"/>
  <c r="M32" i="5"/>
  <c r="M43" i="5" s="1"/>
  <c r="N32" i="5"/>
  <c r="N43" i="5" s="1"/>
  <c r="P32" i="5"/>
  <c r="P43" i="5" s="1"/>
  <c r="E32" i="5"/>
  <c r="E43" i="5" s="1"/>
  <c r="E42" i="5"/>
  <c r="Q19" i="5"/>
  <c r="Q17" i="5"/>
  <c r="M44" i="5" l="1"/>
  <c r="N44" i="5"/>
  <c r="I44" i="5"/>
  <c r="K44" i="5"/>
  <c r="J44" i="5"/>
  <c r="P44" i="5"/>
  <c r="O44" i="5"/>
  <c r="G44" i="5"/>
  <c r="L44" i="5"/>
  <c r="H42" i="5"/>
  <c r="Q42" i="5" s="1"/>
  <c r="Q31" i="5"/>
  <c r="H43" i="5"/>
  <c r="Q43" i="5" s="1"/>
  <c r="Q32" i="5"/>
  <c r="R21" i="5"/>
  <c r="F44" i="5"/>
  <c r="R17" i="5"/>
  <c r="E44" i="5"/>
  <c r="Q44" i="5" l="1"/>
  <c r="H44"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TM2</author>
  </authors>
  <commentList>
    <comment ref="A14" authorId="0" shapeId="0" xr:uid="{00000000-0006-0000-0000-000001000000}">
      <text>
        <r>
          <rPr>
            <b/>
            <u/>
            <sz val="10"/>
            <color indexed="81"/>
            <rFont val="Tahoma"/>
            <family val="2"/>
          </rPr>
          <t>NUMERALES CORRESPONDIENTES AL PHVA</t>
        </r>
        <r>
          <rPr>
            <b/>
            <sz val="9"/>
            <color indexed="81"/>
            <rFont val="Tahoma"/>
            <family val="2"/>
          </rPr>
          <t xml:space="preserve">
PLANEAR:</t>
        </r>
        <r>
          <rPr>
            <sz val="9"/>
            <color indexed="81"/>
            <rFont val="Tahoma"/>
            <family val="2"/>
          </rPr>
          <t xml:space="preserve"> 
NUMERAL 1.1.1 Hasta 2.11.1 
</t>
        </r>
        <r>
          <rPr>
            <b/>
            <sz val="9"/>
            <color indexed="81"/>
            <rFont val="Tahoma"/>
            <family val="2"/>
          </rPr>
          <t xml:space="preserve">HACER:
</t>
        </r>
        <r>
          <rPr>
            <sz val="9"/>
            <color indexed="81"/>
            <rFont val="Tahoma"/>
            <family val="2"/>
          </rPr>
          <t xml:space="preserve">NUMERAL3.1.1 Hasta 5.1.2
</t>
        </r>
        <r>
          <rPr>
            <b/>
            <sz val="9"/>
            <color indexed="81"/>
            <rFont val="Tahoma"/>
            <family val="2"/>
          </rPr>
          <t>VERIFICAR:</t>
        </r>
        <r>
          <rPr>
            <sz val="9"/>
            <color indexed="81"/>
            <rFont val="Tahoma"/>
            <family val="2"/>
          </rPr>
          <t xml:space="preserve"> 
NUMERAL 6.1.1 Hasta 6.1.4
</t>
        </r>
        <r>
          <rPr>
            <b/>
            <sz val="9"/>
            <color indexed="81"/>
            <rFont val="Tahoma"/>
            <family val="2"/>
          </rPr>
          <t xml:space="preserve">ACTUAR:
</t>
        </r>
        <r>
          <rPr>
            <sz val="9"/>
            <color indexed="81"/>
            <rFont val="Tahoma"/>
            <family val="2"/>
          </rPr>
          <t>NUMERAL 6.1.1 Hasta 6.1.4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TM2</author>
  </authors>
  <commentList>
    <comment ref="A14" authorId="0" shapeId="0" xr:uid="{00000000-0006-0000-0100-000001000000}">
      <text>
        <r>
          <rPr>
            <b/>
            <u/>
            <sz val="10"/>
            <color indexed="81"/>
            <rFont val="Tahoma"/>
            <family val="2"/>
          </rPr>
          <t>NUMERALES CORRESPONDIENTES AL PHVA</t>
        </r>
        <r>
          <rPr>
            <b/>
            <sz val="9"/>
            <color indexed="81"/>
            <rFont val="Tahoma"/>
            <family val="2"/>
          </rPr>
          <t xml:space="preserve">
PLANEAR:</t>
        </r>
        <r>
          <rPr>
            <sz val="9"/>
            <color indexed="81"/>
            <rFont val="Tahoma"/>
            <family val="2"/>
          </rPr>
          <t xml:space="preserve"> 
NUMERAL 1.1.1 Hasta 2.11.1 
</t>
        </r>
        <r>
          <rPr>
            <b/>
            <sz val="9"/>
            <color indexed="81"/>
            <rFont val="Tahoma"/>
            <family val="2"/>
          </rPr>
          <t xml:space="preserve">HACER:
</t>
        </r>
        <r>
          <rPr>
            <sz val="9"/>
            <color indexed="81"/>
            <rFont val="Tahoma"/>
            <family val="2"/>
          </rPr>
          <t xml:space="preserve">NUMERAL3.1.1 Hasta 5.1.2
</t>
        </r>
        <r>
          <rPr>
            <b/>
            <sz val="9"/>
            <color indexed="81"/>
            <rFont val="Tahoma"/>
            <family val="2"/>
          </rPr>
          <t>VERIFICAR:</t>
        </r>
        <r>
          <rPr>
            <sz val="9"/>
            <color indexed="81"/>
            <rFont val="Tahoma"/>
            <family val="2"/>
          </rPr>
          <t xml:space="preserve"> 
NUMERAL 6.1.1 Hasta 6.1.4
</t>
        </r>
        <r>
          <rPr>
            <b/>
            <sz val="9"/>
            <color indexed="81"/>
            <rFont val="Tahoma"/>
            <family val="2"/>
          </rPr>
          <t xml:space="preserve">ACTUAR:
</t>
        </r>
        <r>
          <rPr>
            <sz val="9"/>
            <color indexed="81"/>
            <rFont val="Tahoma"/>
            <family val="2"/>
          </rPr>
          <t>NUMERAL 6.1.1 Hasta 6.1.4</t>
        </r>
      </text>
    </comment>
  </commentList>
</comments>
</file>

<file path=xl/sharedStrings.xml><?xml version="1.0" encoding="utf-8"?>
<sst xmlns="http://schemas.openxmlformats.org/spreadsheetml/2006/main" count="238" uniqueCount="91">
  <si>
    <t>OBSERVACIONES</t>
  </si>
  <si>
    <t>ENE</t>
  </si>
  <si>
    <t>FEB</t>
  </si>
  <si>
    <t>MAR</t>
  </si>
  <si>
    <t>ABR</t>
  </si>
  <si>
    <t>MAY</t>
  </si>
  <si>
    <t>JUN</t>
  </si>
  <si>
    <t>JUL</t>
  </si>
  <si>
    <t>AGO</t>
  </si>
  <si>
    <t>SEP</t>
  </si>
  <si>
    <t>OCT</t>
  </si>
  <si>
    <t>NOV</t>
  </si>
  <si>
    <t>DIC</t>
  </si>
  <si>
    <t>TOTAL</t>
  </si>
  <si>
    <t>TIPO DE RECURSOS</t>
  </si>
  <si>
    <t>DETALLE</t>
  </si>
  <si>
    <t>EVIDENCIAS</t>
  </si>
  <si>
    <t>ETAPA</t>
  </si>
  <si>
    <t>PLANEAR</t>
  </si>
  <si>
    <t>ACTIVIDAD A DESARROLLAR</t>
  </si>
  <si>
    <t>HACER</t>
  </si>
  <si>
    <t>Numeral del estándar</t>
  </si>
  <si>
    <t>% Cumplimiento actividad/fase</t>
  </si>
  <si>
    <t xml:space="preserve">1. OBJETIVO </t>
  </si>
  <si>
    <t xml:space="preserve">2. ALCANCE </t>
  </si>
  <si>
    <t>3. METAS</t>
  </si>
  <si>
    <t>FECHA PLANEADA DEL CUMPLIMIENTO DEL PLAN DE MEJORAMIENTO:</t>
  </si>
  <si>
    <t xml:space="preserve">RESPONSABLE (s) </t>
  </si>
  <si>
    <t>TOTAL PROGRAMADO</t>
  </si>
  <si>
    <t>TOTAL EJECUTADO</t>
  </si>
  <si>
    <t>P*</t>
  </si>
  <si>
    <t>E*</t>
  </si>
  <si>
    <t>5. RECURSOS ASIGNADOS</t>
  </si>
  <si>
    <t>6. MEDICIÒN Y SEGUIMIENTO</t>
  </si>
  <si>
    <t>CUMPLIMIENTO DEL PLAN DE MEJORAMIENTO</t>
  </si>
  <si>
    <t>VARIABLES</t>
  </si>
  <si>
    <t>FORMULA</t>
  </si>
  <si>
    <t>ACTIVIDADES EJECUTADAS</t>
  </si>
  <si>
    <t>RESULTADO</t>
  </si>
  <si>
    <t>META</t>
  </si>
  <si>
    <t>ANALISIS DE DATOS</t>
  </si>
  <si>
    <t>GRAFICA</t>
  </si>
  <si>
    <t>NOMBRE, NÚMERO DE RESOLUCIÓN DE LICENCIA DE SALUD OCUPACIONAL, Y NÚMERO DEL CERTIFICADO DEL CURSO DE 50, o  20 HORAS DE CAPACITACIÓN VIRTUAL, DEL RESPONSABLE SG-SST</t>
  </si>
  <si>
    <t>Cumplir el 90% de las actividades a desarrollar</t>
  </si>
  <si>
    <t>PLAZO DETERMINADO PARA SU CUMPLIMIENTO</t>
  </si>
  <si>
    <t>ACTIVIDADES A DESARROLLAR</t>
  </si>
  <si>
    <t xml:space="preserve">HOJA DE APOYO BASICA PARA PLANTEAR UN PLAN DE MEJORAMIENTO RELACIONADO CON " AUTOEVALUACIÓN DE LOS ESTÁNDARES MÍNIMOS SG-SST ", ESTABLECIDO EN EL ARTICULO 29 DE RESOLUCIÓN 0312 DE 2019 </t>
  </si>
  <si>
    <t>Aplica para todos los trabajadores, contratistas, desde la documentación requerida hasta la implementación del SG-SST.</t>
  </si>
  <si>
    <t>HUMANOS</t>
  </si>
  <si>
    <t xml:space="preserve"> TECNICOS</t>
  </si>
  <si>
    <t xml:space="preserve"> FINANCIEROS</t>
  </si>
  <si>
    <t>LOCATIVOS</t>
  </si>
  <si>
    <r>
      <t xml:space="preserve">Cuando se cumpla se marca con 1, en </t>
    </r>
    <r>
      <rPr>
        <b/>
        <sz val="11"/>
        <color indexed="10"/>
        <rFont val="Arial"/>
        <family val="2"/>
      </rPr>
      <t>P si es  (Planeado)</t>
    </r>
    <r>
      <rPr>
        <b/>
        <sz val="11"/>
        <color indexed="8"/>
        <rFont val="Arial"/>
        <family val="2"/>
      </rPr>
      <t xml:space="preserve"> o con </t>
    </r>
    <r>
      <rPr>
        <sz val="11"/>
        <color indexed="8"/>
        <rFont val="Arial"/>
        <family val="2"/>
      </rPr>
      <t xml:space="preserve">1 si es </t>
    </r>
    <r>
      <rPr>
        <b/>
        <sz val="11"/>
        <color indexed="21"/>
        <rFont val="Arial"/>
        <family val="2"/>
      </rPr>
      <t>(Ejecutado)</t>
    </r>
    <r>
      <rPr>
        <sz val="11"/>
        <color indexed="21"/>
        <rFont val="Arial"/>
        <family val="2"/>
      </rPr>
      <t xml:space="preserve"> </t>
    </r>
  </si>
  <si>
    <r>
      <rPr>
        <u/>
        <sz val="10"/>
        <rFont val="Arial"/>
        <family val="2"/>
      </rPr>
      <t>Actividades ejecutadas *100</t>
    </r>
    <r>
      <rPr>
        <sz val="10"/>
        <rFont val="Arial"/>
        <family val="2"/>
      </rPr>
      <t xml:space="preserve">
Actividades programadas</t>
    </r>
  </si>
  <si>
    <t>PLAZO PARA EL CUMPLIMIENTO Y EJECUCIÓN DEL PLAN DE MEJORAMIENTO</t>
  </si>
  <si>
    <t>LINA MARIA CORREA MEJIA</t>
  </si>
  <si>
    <t>Efectuar las acciones correctivas tendientes a la superación de las situaciones irregulares detectadas conforme a los requisitos de la resolución 0312 de 2019  actividades desarrolladas en Excavaciones Correa Mejía</t>
  </si>
  <si>
    <t>Gerencia y Trabajadores</t>
  </si>
  <si>
    <t xml:space="preserve">Computador, comunicación telefonica y movil, impresora, servicio de internet. </t>
  </si>
  <si>
    <t xml:space="preserve">Oficina de Excavaciones Correa Mejía </t>
  </si>
  <si>
    <t>Gerencia</t>
  </si>
  <si>
    <t>1.2.3 Responsables del Sistema de Gestión de Seguridad y Salud en el Trabajo SG-SST con curso virtual de 50 horas</t>
  </si>
  <si>
    <t>Inscribir a la gerente Lina María Correa Mejía al curso virtual de 50 horas en SST que ofrece la ARL.</t>
  </si>
  <si>
    <t>Certificado curso de 50 horas</t>
  </si>
  <si>
    <t>2.10.1 Evaluación y selección de proveedores y contratistas</t>
  </si>
  <si>
    <t>Procedimiento proveedores y contratista</t>
  </si>
  <si>
    <t>Establecer los criterios relacionados en SST a proveedores y contratistas (procedimiento)</t>
  </si>
  <si>
    <t>3.1.1 Descripción sociodemográfica y diagnóstico de condiciones de salud</t>
  </si>
  <si>
    <t>3.1.3 Información al médico de los perfiles de cargo</t>
  </si>
  <si>
    <t>4.1.4 Realización mediciones ambientales, químicos, físicos y biológicos</t>
  </si>
  <si>
    <t>4.2.2 Verificación de aplicación de medidas de prevención y control por parte de los trabajadores</t>
  </si>
  <si>
    <t xml:space="preserve">Actualizar matriz de la descripción sociodemográfica. </t>
  </si>
  <si>
    <t>Matriz actualizada</t>
  </si>
  <si>
    <t>Enviar a la IPS (convenio) que realiza los exámenes médicos ocupacional de ingreso y periódicos los perfiles de cargo para su análisis.</t>
  </si>
  <si>
    <t>Soporte correo electronico</t>
  </si>
  <si>
    <t xml:space="preserve">Realizar medición de higiene de acuerdo a la matriz de riesgo. </t>
  </si>
  <si>
    <t xml:space="preserve">Estudio de medicion y plan de mejoramiento según resultados. </t>
  </si>
  <si>
    <t>Realiza observaciones en campo con el fin de verificar el cumplimientos de las normas de seguridad de acuerdo al peligro de exposición</t>
  </si>
  <si>
    <t>Talento Humano - Gerencia</t>
  </si>
  <si>
    <t>Informes de observacion y plan de mejora según hallazgos detectados.</t>
  </si>
  <si>
    <t>5.1.2 Brigada de prevención conformada, capacitada y dotada</t>
  </si>
  <si>
    <t xml:space="preserve">Conformar brigada de emergencia.
Capacitar a la brigada </t>
  </si>
  <si>
    <t>Acta de conformación de la brigada
Soportes de asistencia a capacitación</t>
  </si>
  <si>
    <t>Se realiza inscripcion para realizar curso de 50 horas en SST de Lina Maria Correa y Fabio Andres Correa</t>
  </si>
  <si>
    <t>20/05/2022 se realiza envio del correo electronico</t>
  </si>
  <si>
    <t>En el mes de enero, la auxiliar administrativa que se encontraba en su momento realizó inscripción al curso de 50 horas en SST para Lina Correa y Fabio Correa, sin embargo a los correos no llegaron notificación del inicio del curso. Se realiza nuevamente la inscripción en el mes de Mayo 2022. Por otra parte, realizó conformación de la brigada de emergencia en el mes de abril, se cuenta con 3 brigadistas (Lider de emergencia, lider de evacuación, y lider de control de conato). Por ultimo, se enviaron los perfiles de cargos a nuestro proveedor OMNISALUD con el fin de dar cumplimiento a la Resolucion 0312 de 2019.</t>
  </si>
  <si>
    <t>ESTADO</t>
  </si>
  <si>
    <t>ABIERTO</t>
  </si>
  <si>
    <t>CERRADO</t>
  </si>
  <si>
    <t>CERRADA</t>
  </si>
  <si>
    <t>Se realiza conformación de la brigada (28/04/2022), el 5 de agosto de 2022 se capacita a la brigada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</si>
</sst>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 #,##0.00_-;\-&quot;$&quot;\ * #,##0.00_-;_-&quot;$&quot;\ * &quot;-&quot;??_-;_-@_-"/>
    <numFmt numFmtId="164" formatCode="_-[$€-2]* #,##0.00_-;\-[$€-2]* #,##0.00_-;_-[$€-2]* &quot;-&quot;??_-"/>
    <numFmt numFmtId="165" formatCode="[$-F800]dddd\,\ mmmm\ dd\,\ yyyy"/>
    <numFmt numFmtId="166" formatCode="_-&quot;$&quot;\ * #,##0_-;\-&quot;$&quot;\ * #,##0_-;_-&quot;$&quot;\ * &quot;-&quot;??_-;_-@_-"/>
  </numFmts>
  <fonts count="44" x14ac:knownFonts="1">
    <font>
      <sz val="10"/>
      <name val="Arial"/>
    </font>
    <font>
      <sz val="10"/>
      <name val="Arial"/>
      <family val="2"/>
    </font>
    <font>
      <sz val="11"/>
      <color indexed="8"/>
      <name val="Calibri"/>
      <family val="2"/>
    </font>
    <font>
      <sz val="11"/>
      <color indexed="9"/>
      <name val="Calibri"/>
      <family val="2"/>
    </font>
    <font>
      <sz val="11"/>
      <color indexed="52"/>
      <name val="Calibri"/>
      <family val="2"/>
    </font>
    <font>
      <b/>
      <sz val="11"/>
      <color indexed="56"/>
      <name val="Calibri"/>
      <family val="2"/>
    </font>
    <font>
      <sz val="11"/>
      <color indexed="62"/>
      <name val="Calibri"/>
      <family val="2"/>
    </font>
    <font>
      <sz val="10"/>
      <name val="Arial Narrow"/>
      <family val="2"/>
    </font>
    <font>
      <sz val="11"/>
      <color indexed="20"/>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8"/>
      <name val="Arial"/>
      <family val="2"/>
    </font>
    <font>
      <b/>
      <sz val="11"/>
      <name val="Arial"/>
      <family val="2"/>
    </font>
    <font>
      <b/>
      <sz val="18"/>
      <name val="Arial"/>
      <family val="2"/>
    </font>
    <font>
      <sz val="9"/>
      <name val="Arial"/>
      <family val="2"/>
    </font>
    <font>
      <b/>
      <sz val="11"/>
      <color indexed="10"/>
      <name val="Arial"/>
      <family val="2"/>
    </font>
    <font>
      <sz val="14"/>
      <name val="Arial"/>
      <family val="2"/>
    </font>
    <font>
      <sz val="11"/>
      <name val="Arial"/>
      <family val="2"/>
    </font>
    <font>
      <b/>
      <sz val="10"/>
      <name val="Arial"/>
      <family val="2"/>
    </font>
    <font>
      <sz val="11"/>
      <color indexed="8"/>
      <name val="Arial"/>
      <family val="2"/>
    </font>
    <font>
      <b/>
      <sz val="14"/>
      <name val="Arial"/>
      <family val="2"/>
    </font>
    <font>
      <sz val="9"/>
      <color indexed="81"/>
      <name val="Tahoma"/>
      <family val="2"/>
    </font>
    <font>
      <b/>
      <sz val="9"/>
      <color indexed="81"/>
      <name val="Tahoma"/>
      <family val="2"/>
    </font>
    <font>
      <sz val="11"/>
      <color indexed="21"/>
      <name val="Arial"/>
      <family val="2"/>
    </font>
    <font>
      <b/>
      <sz val="11"/>
      <color indexed="8"/>
      <name val="Arial"/>
      <family val="2"/>
    </font>
    <font>
      <b/>
      <sz val="11"/>
      <color indexed="21"/>
      <name val="Arial"/>
      <family val="2"/>
    </font>
    <font>
      <sz val="11"/>
      <color theme="1"/>
      <name val="Arial"/>
      <family val="2"/>
    </font>
    <font>
      <b/>
      <sz val="14"/>
      <color theme="0"/>
      <name val="Arial"/>
      <family val="2"/>
    </font>
    <font>
      <b/>
      <sz val="11"/>
      <color theme="0"/>
      <name val="Arial"/>
      <family val="2"/>
    </font>
    <font>
      <b/>
      <sz val="12"/>
      <color theme="0" tint="-4.9989318521683403E-2"/>
      <name val="Arial"/>
      <family val="2"/>
    </font>
    <font>
      <b/>
      <sz val="11"/>
      <color theme="0" tint="-4.9989318521683403E-2"/>
      <name val="Arial"/>
      <family val="2"/>
    </font>
    <font>
      <b/>
      <sz val="10"/>
      <color theme="0" tint="-4.9989318521683403E-2"/>
      <name val="Arial"/>
      <family val="2"/>
    </font>
    <font>
      <sz val="10"/>
      <color theme="2" tint="-0.89999084444715716"/>
      <name val="Arial"/>
      <family val="2"/>
    </font>
    <font>
      <sz val="11"/>
      <color theme="0"/>
      <name val="Arial"/>
      <family val="2"/>
    </font>
    <font>
      <b/>
      <sz val="11"/>
      <color theme="1"/>
      <name val="Arial"/>
      <family val="2"/>
    </font>
    <font>
      <b/>
      <sz val="14"/>
      <color theme="0" tint="-4.9989318521683403E-2"/>
      <name val="Arial"/>
      <family val="2"/>
    </font>
    <font>
      <b/>
      <sz val="14"/>
      <color theme="8" tint="0.79998168889431442"/>
      <name val="Arial"/>
      <family val="2"/>
    </font>
    <font>
      <b/>
      <u/>
      <sz val="10"/>
      <color indexed="81"/>
      <name val="Tahoma"/>
      <family val="2"/>
    </font>
    <font>
      <b/>
      <sz val="14"/>
      <color rgb="FF00B050"/>
      <name val="Arial"/>
      <family val="2"/>
    </font>
    <font>
      <u/>
      <sz val="10"/>
      <name val="Arial"/>
      <family val="2"/>
    </font>
    <font>
      <sz val="10"/>
      <name val="Arial"/>
      <family val="2"/>
    </font>
  </fonts>
  <fills count="3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rgb="FFFF0000"/>
        <bgColor indexed="64"/>
      </patternFill>
    </fill>
    <fill>
      <patternFill patternType="solid">
        <fgColor rgb="FF00B050"/>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theme="9" tint="0.59999389629810485"/>
        <bgColor indexed="64"/>
      </patternFill>
    </fill>
    <fill>
      <patternFill patternType="solid">
        <fgColor theme="0"/>
        <bgColor indexed="64"/>
      </patternFill>
    </fill>
    <fill>
      <patternFill patternType="solid">
        <fgColor rgb="FF3FEA36"/>
        <bgColor indexed="64"/>
      </patternFill>
    </fill>
    <fill>
      <patternFill patternType="solid">
        <fgColor rgb="FF00FFFF"/>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8" tint="0.39997558519241921"/>
        <bgColor indexed="64"/>
      </patternFill>
    </fill>
  </fills>
  <borders count="63">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thin">
        <color indexed="64"/>
      </top>
      <bottom style="medium">
        <color indexed="64"/>
      </bottom>
      <diagonal/>
    </border>
    <border>
      <left style="thin">
        <color indexed="64"/>
      </left>
      <right/>
      <top/>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thin">
        <color theme="0" tint="-0.249977111117893"/>
      </left>
      <right/>
      <top/>
      <bottom/>
      <diagonal/>
    </border>
    <border>
      <left/>
      <right style="thin">
        <color theme="0" tint="-0.249977111117893"/>
      </right>
      <top/>
      <bottom/>
      <diagonal/>
    </border>
    <border>
      <left style="medium">
        <color indexed="64"/>
      </left>
      <right/>
      <top style="thin">
        <color indexed="64"/>
      </top>
      <bottom style="thin">
        <color indexed="64"/>
      </bottom>
      <diagonal/>
    </border>
    <border>
      <left style="medium">
        <color indexed="64"/>
      </left>
      <right/>
      <top/>
      <bottom/>
      <diagonal/>
    </border>
  </borders>
  <cellStyleXfs count="38">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4" fillId="0" borderId="2" applyNumberFormat="0" applyFill="0" applyAlignment="0" applyProtection="0"/>
    <xf numFmtId="0" fontId="5" fillId="0" borderId="0" applyNumberFormat="0" applyFill="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20" borderId="0" applyNumberFormat="0" applyBorder="0" applyAlignment="0" applyProtection="0"/>
    <xf numFmtId="0" fontId="6" fillId="7" borderId="1" applyNumberFormat="0" applyAlignment="0" applyProtection="0"/>
    <xf numFmtId="164" fontId="7" fillId="0" borderId="0" applyFont="0" applyFill="0" applyBorder="0" applyAlignment="0" applyProtection="0"/>
    <xf numFmtId="0" fontId="8" fillId="3" borderId="0" applyNumberFormat="0" applyBorder="0" applyAlignment="0" applyProtection="0"/>
    <xf numFmtId="0" fontId="9" fillId="21" borderId="0" applyNumberFormat="0" applyBorder="0" applyAlignment="0" applyProtection="0"/>
    <xf numFmtId="17" fontId="10" fillId="0" borderId="0"/>
    <xf numFmtId="9" fontId="1" fillId="0" borderId="0" applyFont="0" applyFill="0" applyBorder="0" applyAlignment="0" applyProtection="0"/>
    <xf numFmtId="9" fontId="10" fillId="0" borderId="0" applyFont="0" applyFill="0" applyBorder="0" applyAlignment="0" applyProtection="0"/>
    <xf numFmtId="0" fontId="11" fillId="16" borderId="3" applyNumberFormat="0" applyAlignment="0" applyProtection="0"/>
    <xf numFmtId="0" fontId="12" fillId="0" borderId="0" applyNumberFormat="0" applyFill="0" applyBorder="0" applyAlignment="0" applyProtection="0"/>
    <xf numFmtId="0" fontId="13" fillId="0" borderId="4" applyNumberFormat="0" applyFill="0" applyAlignment="0" applyProtection="0"/>
    <xf numFmtId="44" fontId="43" fillId="0" borderId="0" applyFont="0" applyFill="0" applyBorder="0" applyAlignment="0" applyProtection="0"/>
  </cellStyleXfs>
  <cellXfs count="195">
    <xf numFmtId="0" fontId="0" fillId="0" borderId="0" xfId="0"/>
    <xf numFmtId="0" fontId="14" fillId="0" borderId="0" xfId="0" applyFont="1"/>
    <xf numFmtId="0" fontId="17" fillId="0" borderId="0" xfId="0" applyFont="1" applyBorder="1"/>
    <xf numFmtId="0" fontId="17" fillId="0" borderId="0" xfId="0" applyFont="1"/>
    <xf numFmtId="0" fontId="10" fillId="0" borderId="0" xfId="0" applyFont="1"/>
    <xf numFmtId="0" fontId="17" fillId="0" borderId="0" xfId="0" applyFont="1" applyAlignment="1">
      <alignment horizontal="center"/>
    </xf>
    <xf numFmtId="1" fontId="29" fillId="0" borderId="5" xfId="31" applyNumberFormat="1" applyFont="1" applyFill="1" applyBorder="1" applyAlignment="1" applyProtection="1">
      <alignment horizontal="center" vertical="center"/>
      <protection locked="0"/>
    </xf>
    <xf numFmtId="0" fontId="15" fillId="22" borderId="6" xfId="0" applyFont="1" applyFill="1" applyBorder="1" applyAlignment="1">
      <alignment horizontal="center" vertical="center" wrapText="1"/>
    </xf>
    <xf numFmtId="0" fontId="15" fillId="23" borderId="5" xfId="0" applyFont="1" applyFill="1" applyBorder="1" applyAlignment="1">
      <alignment horizontal="center" vertical="center" wrapText="1"/>
    </xf>
    <xf numFmtId="1" fontId="29" fillId="0" borderId="6" xfId="31" applyNumberFormat="1" applyFont="1" applyFill="1" applyBorder="1" applyAlignment="1" applyProtection="1">
      <alignment horizontal="center" vertical="center"/>
      <protection locked="0"/>
    </xf>
    <xf numFmtId="1" fontId="29" fillId="0" borderId="9" xfId="31" applyNumberFormat="1" applyFont="1" applyFill="1" applyBorder="1" applyAlignment="1" applyProtection="1">
      <alignment horizontal="center" vertical="center"/>
      <protection locked="0"/>
    </xf>
    <xf numFmtId="1" fontId="29" fillId="0" borderId="10" xfId="31" applyNumberFormat="1" applyFont="1" applyFill="1" applyBorder="1" applyAlignment="1" applyProtection="1">
      <alignment horizontal="center" vertical="center"/>
      <protection locked="0"/>
    </xf>
    <xf numFmtId="1" fontId="29" fillId="0" borderId="13" xfId="31" applyNumberFormat="1" applyFont="1" applyFill="1" applyBorder="1" applyAlignment="1" applyProtection="1">
      <alignment horizontal="center" vertical="center"/>
      <protection locked="0"/>
    </xf>
    <xf numFmtId="1" fontId="29" fillId="0" borderId="14" xfId="31" applyNumberFormat="1" applyFont="1" applyFill="1" applyBorder="1" applyAlignment="1" applyProtection="1">
      <alignment horizontal="center" vertical="center"/>
      <protection locked="0"/>
    </xf>
    <xf numFmtId="1" fontId="29" fillId="0" borderId="15" xfId="31" applyNumberFormat="1" applyFont="1" applyFill="1" applyBorder="1" applyAlignment="1" applyProtection="1">
      <alignment horizontal="center" vertical="center"/>
      <protection locked="0"/>
    </xf>
    <xf numFmtId="0" fontId="15" fillId="24" borderId="5" xfId="0" applyFont="1" applyFill="1" applyBorder="1" applyAlignment="1">
      <alignment horizontal="center" vertical="center" wrapText="1"/>
    </xf>
    <xf numFmtId="1" fontId="15" fillId="0" borderId="17" xfId="0" applyNumberFormat="1" applyFont="1" applyBorder="1" applyAlignment="1">
      <alignment horizontal="center" vertical="center" wrapText="1"/>
    </xf>
    <xf numFmtId="1" fontId="15" fillId="0" borderId="17" xfId="0" applyNumberFormat="1" applyFont="1" applyFill="1" applyBorder="1" applyAlignment="1">
      <alignment horizontal="center" vertical="center" wrapText="1"/>
    </xf>
    <xf numFmtId="9" fontId="20" fillId="24" borderId="5" xfId="0" applyNumberFormat="1" applyFont="1" applyFill="1" applyBorder="1" applyAlignment="1">
      <alignment horizontal="center" vertical="center"/>
    </xf>
    <xf numFmtId="0" fontId="39" fillId="30" borderId="10" xfId="0" applyFont="1" applyFill="1" applyBorder="1" applyAlignment="1">
      <alignment horizontal="right" vertical="center" wrapText="1"/>
    </xf>
    <xf numFmtId="0" fontId="39" fillId="30" borderId="24" xfId="0" applyFont="1" applyFill="1" applyBorder="1" applyAlignment="1">
      <alignment horizontal="right" vertical="center" wrapText="1"/>
    </xf>
    <xf numFmtId="0" fontId="15" fillId="22" borderId="5" xfId="0" applyFont="1" applyFill="1" applyBorder="1" applyAlignment="1">
      <alignment horizontal="center" vertical="center" wrapText="1"/>
    </xf>
    <xf numFmtId="0" fontId="15" fillId="24" borderId="5" xfId="0" applyFont="1" applyFill="1" applyBorder="1" applyAlignment="1">
      <alignment horizontal="center" vertical="center" wrapText="1"/>
    </xf>
    <xf numFmtId="9" fontId="20" fillId="24" borderId="5" xfId="0" applyNumberFormat="1" applyFont="1" applyFill="1" applyBorder="1" applyAlignment="1">
      <alignment horizontal="center" vertical="center"/>
    </xf>
    <xf numFmtId="0" fontId="39" fillId="30" borderId="10" xfId="0" applyFont="1" applyFill="1" applyBorder="1" applyAlignment="1">
      <alignment horizontal="right" vertical="center" wrapText="1"/>
    </xf>
    <xf numFmtId="0" fontId="39" fillId="30" borderId="24" xfId="0" applyFont="1" applyFill="1" applyBorder="1" applyAlignment="1">
      <alignment horizontal="right" vertical="center" wrapText="1"/>
    </xf>
    <xf numFmtId="0" fontId="16" fillId="31" borderId="12" xfId="0" applyFont="1" applyFill="1" applyBorder="1" applyAlignment="1">
      <alignment horizontal="center" vertical="center" wrapText="1"/>
    </xf>
    <xf numFmtId="0" fontId="16" fillId="31" borderId="26" xfId="0" applyFont="1" applyFill="1" applyBorder="1" applyAlignment="1">
      <alignment horizontal="center" vertical="center" wrapText="1"/>
    </xf>
    <xf numFmtId="0" fontId="16" fillId="31" borderId="27" xfId="0" applyFont="1" applyFill="1" applyBorder="1" applyAlignment="1">
      <alignment horizontal="center" vertical="center" wrapText="1"/>
    </xf>
    <xf numFmtId="0" fontId="16" fillId="31" borderId="31" xfId="0" applyFont="1" applyFill="1" applyBorder="1" applyAlignment="1">
      <alignment horizontal="center" vertical="center" wrapText="1"/>
    </xf>
    <xf numFmtId="0" fontId="16" fillId="31" borderId="0" xfId="0" applyFont="1" applyFill="1" applyBorder="1" applyAlignment="1">
      <alignment horizontal="center" vertical="center" wrapText="1"/>
    </xf>
    <xf numFmtId="0" fontId="16" fillId="31" borderId="32" xfId="0" applyFont="1" applyFill="1" applyBorder="1" applyAlignment="1">
      <alignment horizontal="center" vertical="center" wrapText="1"/>
    </xf>
    <xf numFmtId="0" fontId="15" fillId="24" borderId="61" xfId="0" applyFont="1" applyFill="1" applyBorder="1" applyAlignment="1">
      <alignment horizontal="center" vertical="center" wrapText="1"/>
    </xf>
    <xf numFmtId="0" fontId="15" fillId="24" borderId="25" xfId="0" applyFont="1" applyFill="1" applyBorder="1" applyAlignment="1">
      <alignment horizontal="center" vertical="center" wrapText="1"/>
    </xf>
    <xf numFmtId="0" fontId="20" fillId="0" borderId="5" xfId="0" applyFont="1" applyBorder="1" applyAlignment="1">
      <alignment horizontal="center" vertical="center" wrapText="1"/>
    </xf>
    <xf numFmtId="17" fontId="32" fillId="25" borderId="8" xfId="31" applyFont="1" applyFill="1" applyBorder="1" applyAlignment="1" applyProtection="1">
      <alignment horizontal="center" vertical="center" wrapText="1"/>
    </xf>
    <xf numFmtId="17" fontId="32" fillId="25" borderId="34" xfId="31" applyFont="1" applyFill="1" applyBorder="1" applyAlignment="1" applyProtection="1">
      <alignment horizontal="center" vertical="center" wrapText="1"/>
    </xf>
    <xf numFmtId="0" fontId="23" fillId="27" borderId="54" xfId="0" applyFont="1" applyFill="1" applyBorder="1" applyAlignment="1">
      <alignment horizontal="center" vertical="center" textRotation="90" wrapText="1"/>
    </xf>
    <xf numFmtId="0" fontId="23" fillId="27" borderId="55" xfId="0" applyFont="1" applyFill="1" applyBorder="1" applyAlignment="1">
      <alignment horizontal="center" vertical="center" textRotation="90" wrapText="1"/>
    </xf>
    <xf numFmtId="17" fontId="32" fillId="25" borderId="8" xfId="31" applyFont="1" applyFill="1" applyBorder="1" applyAlignment="1" applyProtection="1">
      <alignment horizontal="center" vertical="center" textRotation="90" wrapText="1"/>
    </xf>
    <xf numFmtId="17" fontId="32" fillId="25" borderId="34" xfId="31" applyFont="1" applyFill="1" applyBorder="1" applyAlignment="1" applyProtection="1">
      <alignment horizontal="center" vertical="center" textRotation="90" wrapText="1"/>
    </xf>
    <xf numFmtId="0" fontId="41" fillId="27" borderId="54" xfId="0" applyFont="1" applyFill="1" applyBorder="1" applyAlignment="1">
      <alignment horizontal="center" vertical="center" textRotation="90" wrapText="1"/>
    </xf>
    <xf numFmtId="0" fontId="41" fillId="27" borderId="55" xfId="0" applyFont="1" applyFill="1" applyBorder="1" applyAlignment="1">
      <alignment horizontal="center" vertical="center" textRotation="90" wrapText="1"/>
    </xf>
    <xf numFmtId="17" fontId="35" fillId="0" borderId="5" xfId="31" applyFont="1" applyFill="1" applyBorder="1" applyAlignment="1" applyProtection="1">
      <alignment horizontal="center" vertical="center" wrapText="1"/>
      <protection locked="0"/>
    </xf>
    <xf numFmtId="9" fontId="29" fillId="0" borderId="29" xfId="32" applyFont="1" applyFill="1" applyBorder="1" applyAlignment="1" applyProtection="1">
      <alignment horizontal="center" vertical="center"/>
      <protection locked="0"/>
    </xf>
    <xf numFmtId="9" fontId="29" fillId="0" borderId="41" xfId="32" applyFont="1" applyFill="1" applyBorder="1" applyAlignment="1" applyProtection="1">
      <alignment horizontal="center" vertical="center"/>
      <protection locked="0"/>
    </xf>
    <xf numFmtId="0" fontId="15" fillId="24" borderId="5" xfId="0" applyFont="1" applyFill="1" applyBorder="1" applyAlignment="1">
      <alignment horizontal="center" vertical="center" wrapText="1"/>
    </xf>
    <xf numFmtId="0" fontId="20" fillId="0" borderId="8" xfId="0" applyFont="1" applyBorder="1" applyAlignment="1">
      <alignment horizontal="center" vertical="center" wrapText="1"/>
    </xf>
    <xf numFmtId="0" fontId="30" fillId="25" borderId="42" xfId="0" applyFont="1" applyFill="1" applyBorder="1" applyAlignment="1">
      <alignment horizontal="center" vertical="center"/>
    </xf>
    <xf numFmtId="0" fontId="30" fillId="25" borderId="43" xfId="0" applyFont="1" applyFill="1" applyBorder="1" applyAlignment="1">
      <alignment horizontal="center" vertical="center"/>
    </xf>
    <xf numFmtId="0" fontId="30" fillId="25" borderId="15" xfId="0" applyFont="1" applyFill="1" applyBorder="1" applyAlignment="1">
      <alignment horizontal="center" vertical="center"/>
    </xf>
    <xf numFmtId="0" fontId="37" fillId="24" borderId="47" xfId="0" applyFont="1" applyFill="1" applyBorder="1" applyAlignment="1">
      <alignment horizontal="center" vertical="center"/>
    </xf>
    <xf numFmtId="0" fontId="37" fillId="24" borderId="43" xfId="0" applyFont="1" applyFill="1" applyBorder="1" applyAlignment="1">
      <alignment horizontal="center" vertical="center"/>
    </xf>
    <xf numFmtId="0" fontId="37" fillId="24" borderId="15" xfId="0" applyFont="1" applyFill="1" applyBorder="1" applyAlignment="1">
      <alignment horizontal="center" vertical="center"/>
    </xf>
    <xf numFmtId="0" fontId="30" fillId="0" borderId="13" xfId="0" applyFont="1" applyFill="1" applyBorder="1" applyAlignment="1">
      <alignment horizontal="center" vertical="center"/>
    </xf>
    <xf numFmtId="0" fontId="30" fillId="0" borderId="6" xfId="0" applyFont="1" applyFill="1" applyBorder="1" applyAlignment="1">
      <alignment horizontal="center" vertical="center"/>
    </xf>
    <xf numFmtId="0" fontId="30" fillId="0" borderId="48" xfId="0" applyFont="1" applyFill="1" applyBorder="1" applyAlignment="1">
      <alignment horizontal="center" vertical="center"/>
    </xf>
    <xf numFmtId="0" fontId="30" fillId="0" borderId="16" xfId="0" applyFont="1" applyFill="1" applyBorder="1" applyAlignment="1">
      <alignment horizontal="center" vertical="center"/>
    </xf>
    <xf numFmtId="0" fontId="30" fillId="0" borderId="5" xfId="0" applyFont="1" applyFill="1" applyBorder="1" applyAlignment="1">
      <alignment horizontal="center" vertical="center"/>
    </xf>
    <xf numFmtId="0" fontId="30" fillId="0" borderId="49" xfId="0" applyFont="1" applyFill="1" applyBorder="1" applyAlignment="1">
      <alignment horizontal="center" vertical="center"/>
    </xf>
    <xf numFmtId="0" fontId="30" fillId="0" borderId="40" xfId="0" applyFont="1" applyFill="1" applyBorder="1" applyAlignment="1">
      <alignment horizontal="center" vertical="center"/>
    </xf>
    <xf numFmtId="0" fontId="30" fillId="0" borderId="7" xfId="0" applyFont="1" applyFill="1" applyBorder="1" applyAlignment="1">
      <alignment horizontal="center" vertical="center"/>
    </xf>
    <xf numFmtId="0" fontId="30" fillId="0" borderId="50" xfId="0" applyFont="1" applyFill="1" applyBorder="1" applyAlignment="1">
      <alignment horizontal="center" vertical="center"/>
    </xf>
    <xf numFmtId="0" fontId="15" fillId="24" borderId="16" xfId="0" applyFont="1" applyFill="1" applyBorder="1" applyAlignment="1">
      <alignment horizontal="center" vertical="center"/>
    </xf>
    <xf numFmtId="0" fontId="15" fillId="24" borderId="5" xfId="0" applyFont="1" applyFill="1" applyBorder="1" applyAlignment="1">
      <alignment horizontal="center" vertical="center"/>
    </xf>
    <xf numFmtId="0" fontId="15" fillId="24" borderId="10" xfId="0" applyFont="1" applyFill="1" applyBorder="1" applyAlignment="1">
      <alignment horizontal="center" vertical="center"/>
    </xf>
    <xf numFmtId="0" fontId="17" fillId="0" borderId="16" xfId="0" applyFont="1" applyBorder="1" applyAlignment="1">
      <alignment horizontal="center"/>
    </xf>
    <xf numFmtId="0" fontId="17" fillId="0" borderId="5" xfId="0" applyFont="1" applyBorder="1" applyAlignment="1">
      <alignment horizontal="center"/>
    </xf>
    <xf numFmtId="0" fontId="17" fillId="0" borderId="10" xfId="0" applyFont="1" applyBorder="1" applyAlignment="1">
      <alignment horizontal="center"/>
    </xf>
    <xf numFmtId="0" fontId="17" fillId="0" borderId="40" xfId="0" applyFont="1" applyBorder="1" applyAlignment="1">
      <alignment horizontal="center"/>
    </xf>
    <xf numFmtId="0" fontId="17" fillId="0" borderId="7" xfId="0" applyFont="1" applyBorder="1" applyAlignment="1">
      <alignment horizontal="center"/>
    </xf>
    <xf numFmtId="0" fontId="17" fillId="0" borderId="11" xfId="0" applyFont="1" applyBorder="1" applyAlignment="1">
      <alignment horizontal="center"/>
    </xf>
    <xf numFmtId="0" fontId="15" fillId="24" borderId="10" xfId="0" applyFont="1" applyFill="1" applyBorder="1" applyAlignment="1">
      <alignment horizontal="center" vertical="center" wrapText="1"/>
    </xf>
    <xf numFmtId="0" fontId="37" fillId="24" borderId="44" xfId="0" applyFont="1" applyFill="1" applyBorder="1" applyAlignment="1">
      <alignment horizontal="center" vertical="center"/>
    </xf>
    <xf numFmtId="0" fontId="37" fillId="24" borderId="45" xfId="0" applyFont="1" applyFill="1" applyBorder="1" applyAlignment="1">
      <alignment horizontal="center" vertical="center"/>
    </xf>
    <xf numFmtId="0" fontId="37" fillId="24" borderId="46" xfId="0" applyFont="1" applyFill="1" applyBorder="1" applyAlignment="1">
      <alignment horizontal="center" vertical="center"/>
    </xf>
    <xf numFmtId="0" fontId="15" fillId="24" borderId="25" xfId="0" applyFont="1" applyFill="1" applyBorder="1" applyAlignment="1">
      <alignment horizontal="center" vertical="center"/>
    </xf>
    <xf numFmtId="0" fontId="21" fillId="28" borderId="8" xfId="0" applyFont="1" applyFill="1" applyBorder="1" applyAlignment="1">
      <alignment horizontal="left" vertical="center" wrapText="1"/>
    </xf>
    <xf numFmtId="0" fontId="21" fillId="28" borderId="17" xfId="0" applyFont="1" applyFill="1" applyBorder="1" applyAlignment="1">
      <alignment horizontal="left" vertical="center" wrapText="1"/>
    </xf>
    <xf numFmtId="17" fontId="35" fillId="27" borderId="5" xfId="31" applyFont="1" applyFill="1" applyBorder="1" applyAlignment="1" applyProtection="1">
      <alignment horizontal="center" vertical="center" wrapText="1"/>
      <protection locked="0"/>
    </xf>
    <xf numFmtId="0" fontId="10" fillId="0" borderId="5" xfId="0" applyFont="1" applyBorder="1" applyAlignment="1">
      <alignment horizontal="center" vertical="center" wrapText="1"/>
    </xf>
    <xf numFmtId="0" fontId="15" fillId="0" borderId="16" xfId="0" applyFont="1" applyBorder="1" applyAlignment="1">
      <alignment horizontal="center" vertical="center" wrapText="1"/>
    </xf>
    <xf numFmtId="9" fontId="20" fillId="24" borderId="10" xfId="0" applyNumberFormat="1" applyFont="1" applyFill="1" applyBorder="1" applyAlignment="1">
      <alignment horizontal="center" vertical="center" wrapText="1"/>
    </xf>
    <xf numFmtId="9" fontId="20" fillId="24" borderId="24" xfId="0" applyNumberFormat="1" applyFont="1" applyFill="1" applyBorder="1" applyAlignment="1">
      <alignment horizontal="center" vertical="center" wrapText="1"/>
    </xf>
    <xf numFmtId="9" fontId="20" fillId="24" borderId="5" xfId="0" applyNumberFormat="1" applyFont="1" applyFill="1" applyBorder="1" applyAlignment="1">
      <alignment horizontal="center" vertical="center"/>
    </xf>
    <xf numFmtId="0" fontId="20" fillId="24" borderId="10" xfId="0" applyFont="1" applyFill="1" applyBorder="1" applyAlignment="1">
      <alignment horizontal="center" vertical="center"/>
    </xf>
    <xf numFmtId="0" fontId="15" fillId="0" borderId="10" xfId="0" applyFont="1" applyBorder="1" applyAlignment="1">
      <alignment horizontal="center" vertical="center" wrapText="1"/>
    </xf>
    <xf numFmtId="0" fontId="15" fillId="0" borderId="25" xfId="0" applyFont="1" applyBorder="1" applyAlignment="1">
      <alignment horizontal="center" vertical="center" wrapText="1"/>
    </xf>
    <xf numFmtId="0" fontId="15" fillId="0" borderId="10" xfId="0" applyFont="1" applyFill="1" applyBorder="1" applyAlignment="1">
      <alignment horizontal="center" vertical="center" wrapText="1"/>
    </xf>
    <xf numFmtId="0" fontId="15" fillId="0" borderId="25" xfId="0" applyFont="1" applyFill="1" applyBorder="1" applyAlignment="1">
      <alignment horizontal="center" vertical="center" wrapText="1"/>
    </xf>
    <xf numFmtId="1" fontId="20" fillId="0" borderId="10" xfId="0" applyNumberFormat="1" applyFont="1" applyFill="1" applyBorder="1" applyAlignment="1">
      <alignment horizontal="center" vertical="center" wrapText="1"/>
    </xf>
    <xf numFmtId="0" fontId="20" fillId="0" borderId="24" xfId="0" applyFont="1" applyFill="1" applyBorder="1" applyAlignment="1">
      <alignment horizontal="center" vertical="center" wrapText="1"/>
    </xf>
    <xf numFmtId="1" fontId="20" fillId="0" borderId="10" xfId="0" applyNumberFormat="1" applyFont="1" applyBorder="1" applyAlignment="1">
      <alignment horizontal="center" vertical="center" wrapText="1"/>
    </xf>
    <xf numFmtId="0" fontId="20" fillId="0" borderId="24" xfId="0" applyFont="1" applyBorder="1" applyAlignment="1">
      <alignment horizontal="center" vertical="center" wrapText="1"/>
    </xf>
    <xf numFmtId="9" fontId="36" fillId="0" borderId="14" xfId="32" applyFont="1" applyFill="1" applyBorder="1" applyAlignment="1" applyProtection="1">
      <alignment horizontal="center" vertical="center"/>
      <protection locked="0"/>
    </xf>
    <xf numFmtId="9" fontId="36" fillId="0" borderId="39" xfId="32" applyFont="1" applyFill="1" applyBorder="1" applyAlignment="1" applyProtection="1">
      <alignment horizontal="center" vertical="center"/>
      <protection locked="0"/>
    </xf>
    <xf numFmtId="9" fontId="36" fillId="0" borderId="62" xfId="32" applyFont="1" applyFill="1" applyBorder="1" applyAlignment="1" applyProtection="1">
      <alignment horizontal="center" vertical="center"/>
      <protection locked="0"/>
    </xf>
    <xf numFmtId="1" fontId="29" fillId="0" borderId="44" xfId="32" applyNumberFormat="1" applyFont="1" applyFill="1" applyBorder="1" applyAlignment="1" applyProtection="1">
      <alignment horizontal="center" vertical="center"/>
      <protection locked="0"/>
    </xf>
    <xf numFmtId="1" fontId="29" fillId="0" borderId="56" xfId="32" applyNumberFormat="1" applyFont="1" applyFill="1" applyBorder="1" applyAlignment="1" applyProtection="1">
      <alignment horizontal="center" vertical="center"/>
      <protection locked="0"/>
    </xf>
    <xf numFmtId="1" fontId="29" fillId="0" borderId="57" xfId="32" applyNumberFormat="1" applyFont="1" applyFill="1" applyBorder="1" applyAlignment="1" applyProtection="1">
      <alignment horizontal="center" vertical="center"/>
      <protection locked="0"/>
    </xf>
    <xf numFmtId="1" fontId="29" fillId="0" borderId="58" xfId="32" applyNumberFormat="1" applyFont="1" applyFill="1" applyBorder="1" applyAlignment="1" applyProtection="1">
      <alignment horizontal="center" vertical="center"/>
      <protection locked="0"/>
    </xf>
    <xf numFmtId="0" fontId="31" fillId="25" borderId="51" xfId="0" applyFont="1" applyFill="1" applyBorder="1" applyAlignment="1">
      <alignment horizontal="center" vertical="center" wrapText="1"/>
    </xf>
    <xf numFmtId="0" fontId="31" fillId="25" borderId="52" xfId="0" applyFont="1" applyFill="1" applyBorder="1" applyAlignment="1">
      <alignment horizontal="center" vertical="center" wrapText="1"/>
    </xf>
    <xf numFmtId="0" fontId="31" fillId="25" borderId="53" xfId="0" applyFont="1" applyFill="1" applyBorder="1" applyAlignment="1">
      <alignment horizontal="center" vertical="center" wrapText="1"/>
    </xf>
    <xf numFmtId="0" fontId="21" fillId="28" borderId="6" xfId="0" applyFont="1" applyFill="1" applyBorder="1" applyAlignment="1">
      <alignment horizontal="left" vertical="center" wrapText="1"/>
    </xf>
    <xf numFmtId="0" fontId="21" fillId="28" borderId="5" xfId="0" applyFont="1" applyFill="1" applyBorder="1" applyAlignment="1">
      <alignment horizontal="left" vertical="center" wrapText="1"/>
    </xf>
    <xf numFmtId="0" fontId="20" fillId="0" borderId="36" xfId="0" applyFont="1" applyFill="1" applyBorder="1" applyAlignment="1">
      <alignment horizontal="left" vertical="center" wrapText="1"/>
    </xf>
    <xf numFmtId="0" fontId="20" fillId="0" borderId="17" xfId="0" applyFont="1" applyFill="1" applyBorder="1" applyAlignment="1">
      <alignment horizontal="left" vertical="center" wrapText="1"/>
    </xf>
    <xf numFmtId="0" fontId="20" fillId="0" borderId="5" xfId="0" applyFont="1" applyFill="1" applyBorder="1" applyAlignment="1">
      <alignment horizontal="left" vertical="center" wrapText="1"/>
    </xf>
    <xf numFmtId="9" fontId="29" fillId="0" borderId="28" xfId="32" applyFont="1" applyFill="1" applyBorder="1" applyAlignment="1" applyProtection="1">
      <alignment horizontal="center" vertical="center"/>
      <protection locked="0"/>
    </xf>
    <xf numFmtId="0" fontId="38" fillId="25" borderId="5" xfId="0" applyFont="1" applyFill="1" applyBorder="1" applyAlignment="1">
      <alignment horizontal="center" vertical="center"/>
    </xf>
    <xf numFmtId="0" fontId="15" fillId="25" borderId="5" xfId="0" applyFont="1" applyFill="1" applyBorder="1" applyAlignment="1">
      <alignment horizontal="center" vertical="center"/>
    </xf>
    <xf numFmtId="0" fontId="10" fillId="0" borderId="59" xfId="0" applyFont="1" applyBorder="1" applyAlignment="1">
      <alignment horizontal="center" wrapText="1"/>
    </xf>
    <xf numFmtId="0" fontId="10" fillId="0" borderId="0" xfId="0" applyFont="1" applyBorder="1" applyAlignment="1">
      <alignment horizontal="center" wrapText="1"/>
    </xf>
    <xf numFmtId="0" fontId="10" fillId="0" borderId="60" xfId="0" applyFont="1" applyBorder="1" applyAlignment="1">
      <alignment horizontal="center" wrapText="1"/>
    </xf>
    <xf numFmtId="0" fontId="33" fillId="25" borderId="5" xfId="0" applyFont="1" applyFill="1" applyBorder="1" applyAlignment="1">
      <alignment horizontal="center" vertical="center"/>
    </xf>
    <xf numFmtId="0" fontId="39" fillId="30" borderId="10" xfId="0" applyFont="1" applyFill="1" applyBorder="1" applyAlignment="1">
      <alignment horizontal="right" vertical="center" wrapText="1"/>
    </xf>
    <xf numFmtId="0" fontId="39" fillId="30" borderId="24" xfId="0" applyFont="1" applyFill="1" applyBorder="1" applyAlignment="1">
      <alignment horizontal="right" vertical="center" wrapText="1"/>
    </xf>
    <xf numFmtId="0" fontId="23" fillId="32" borderId="24" xfId="0" applyFont="1" applyFill="1" applyBorder="1" applyAlignment="1">
      <alignment horizontal="center" vertical="center" wrapText="1"/>
    </xf>
    <xf numFmtId="0" fontId="23" fillId="32" borderId="25" xfId="0" applyFont="1" applyFill="1" applyBorder="1" applyAlignment="1">
      <alignment horizontal="center" vertical="center" wrapText="1"/>
    </xf>
    <xf numFmtId="0" fontId="21" fillId="29" borderId="6" xfId="0" applyFont="1" applyFill="1" applyBorder="1" applyAlignment="1">
      <alignment horizontal="left" vertical="center" wrapText="1"/>
    </xf>
    <xf numFmtId="0" fontId="21" fillId="29" borderId="5" xfId="0" applyFont="1" applyFill="1" applyBorder="1" applyAlignment="1">
      <alignment horizontal="left" vertical="center" wrapText="1"/>
    </xf>
    <xf numFmtId="0" fontId="20" fillId="0" borderId="6" xfId="0" applyFont="1" applyFill="1" applyBorder="1" applyAlignment="1">
      <alignment horizontal="left" vertical="center" wrapText="1"/>
    </xf>
    <xf numFmtId="0" fontId="32" fillId="25" borderId="10" xfId="0" applyFont="1" applyFill="1" applyBorder="1" applyAlignment="1">
      <alignment horizontal="center" vertical="center" wrapText="1"/>
    </xf>
    <xf numFmtId="0" fontId="32" fillId="25" borderId="24" xfId="0" applyFont="1" applyFill="1" applyBorder="1" applyAlignment="1">
      <alignment horizontal="center" vertical="center" wrapText="1"/>
    </xf>
    <xf numFmtId="0" fontId="32" fillId="25" borderId="25" xfId="0" applyFont="1" applyFill="1" applyBorder="1" applyAlignment="1">
      <alignment horizontal="center" vertical="center" wrapText="1"/>
    </xf>
    <xf numFmtId="165" fontId="19" fillId="26" borderId="10" xfId="0" applyNumberFormat="1" applyFont="1" applyFill="1" applyBorder="1" applyAlignment="1">
      <alignment horizontal="center" vertical="center" wrapText="1"/>
    </xf>
    <xf numFmtId="165" fontId="19" fillId="26" borderId="24" xfId="0" applyNumberFormat="1" applyFont="1" applyFill="1" applyBorder="1" applyAlignment="1">
      <alignment horizontal="center" vertical="center" wrapText="1"/>
    </xf>
    <xf numFmtId="165" fontId="19" fillId="26" borderId="25" xfId="0" applyNumberFormat="1" applyFont="1" applyFill="1" applyBorder="1" applyAlignment="1">
      <alignment horizontal="center" vertical="center" wrapText="1"/>
    </xf>
    <xf numFmtId="17" fontId="34" fillId="25" borderId="5" xfId="31" applyFont="1" applyFill="1" applyBorder="1" applyAlignment="1" applyProtection="1">
      <alignment horizontal="center" vertical="center"/>
    </xf>
    <xf numFmtId="17" fontId="33" fillId="25" borderId="8" xfId="31" applyFont="1" applyFill="1" applyBorder="1" applyAlignment="1" applyProtection="1">
      <alignment horizontal="center" vertical="center"/>
    </xf>
    <xf numFmtId="17" fontId="33" fillId="25" borderId="34" xfId="31" applyFont="1" applyFill="1" applyBorder="1" applyAlignment="1" applyProtection="1">
      <alignment horizontal="center" vertical="center"/>
    </xf>
    <xf numFmtId="17" fontId="33" fillId="25" borderId="35" xfId="31" applyFont="1" applyFill="1" applyBorder="1" applyAlignment="1" applyProtection="1">
      <alignment horizontal="center" vertical="center"/>
    </xf>
    <xf numFmtId="0" fontId="20" fillId="0" borderId="5" xfId="0" applyFont="1" applyBorder="1" applyAlignment="1">
      <alignment horizontal="center" vertical="center"/>
    </xf>
    <xf numFmtId="17" fontId="35" fillId="0" borderId="37" xfId="31" applyFont="1" applyFill="1" applyBorder="1" applyAlignment="1" applyProtection="1">
      <alignment horizontal="center" vertical="center" wrapText="1"/>
      <protection locked="0"/>
    </xf>
    <xf numFmtId="17" fontId="35" fillId="0" borderId="23" xfId="31" applyFont="1" applyFill="1" applyBorder="1" applyAlignment="1" applyProtection="1">
      <alignment horizontal="center" vertical="center" wrapText="1"/>
      <protection locked="0"/>
    </xf>
    <xf numFmtId="17" fontId="35" fillId="27" borderId="5" xfId="31" applyFont="1" applyFill="1" applyBorder="1" applyAlignment="1" applyProtection="1">
      <alignment horizontal="left" vertical="center" wrapText="1"/>
      <protection locked="0"/>
    </xf>
    <xf numFmtId="17" fontId="35" fillId="27" borderId="36" xfId="31" applyFont="1" applyFill="1" applyBorder="1" applyAlignment="1" applyProtection="1">
      <alignment horizontal="center" vertical="center" wrapText="1"/>
      <protection locked="0"/>
    </xf>
    <xf numFmtId="17" fontId="35" fillId="27" borderId="17" xfId="31" applyFont="1" applyFill="1" applyBorder="1" applyAlignment="1" applyProtection="1">
      <alignment horizontal="center" vertical="center" wrapText="1"/>
      <protection locked="0"/>
    </xf>
    <xf numFmtId="0" fontId="20" fillId="0" borderId="36" xfId="0" applyFont="1" applyBorder="1" applyAlignment="1">
      <alignment horizontal="center" vertical="center" wrapText="1"/>
    </xf>
    <xf numFmtId="0" fontId="20" fillId="0" borderId="17" xfId="0" applyFont="1" applyBorder="1" applyAlignment="1">
      <alignment horizontal="center" vertical="center" wrapText="1"/>
    </xf>
    <xf numFmtId="17" fontId="35" fillId="27" borderId="8" xfId="31" applyFont="1" applyFill="1" applyBorder="1" applyAlignment="1" applyProtection="1">
      <alignment horizontal="center" vertical="center" wrapText="1"/>
      <protection locked="0"/>
    </xf>
    <xf numFmtId="0" fontId="20" fillId="0" borderId="8" xfId="0" applyFont="1" applyBorder="1" applyAlignment="1">
      <alignment horizontal="center" vertical="center"/>
    </xf>
    <xf numFmtId="0" fontId="20" fillId="0" borderId="17" xfId="0" applyFont="1" applyBorder="1" applyAlignment="1">
      <alignment horizontal="center" vertical="center"/>
    </xf>
    <xf numFmtId="17" fontId="32" fillId="25" borderId="12" xfId="31" applyFont="1" applyFill="1" applyBorder="1" applyAlignment="1" applyProtection="1">
      <alignment horizontal="center" vertical="center" wrapText="1"/>
    </xf>
    <xf numFmtId="17" fontId="32" fillId="25" borderId="27" xfId="31" applyFont="1" applyFill="1" applyBorder="1" applyAlignment="1" applyProtection="1">
      <alignment horizontal="center" vertical="center" wrapText="1"/>
    </xf>
    <xf numFmtId="17" fontId="32" fillId="25" borderId="31" xfId="31" applyFont="1" applyFill="1" applyBorder="1" applyAlignment="1" applyProtection="1">
      <alignment horizontal="center" vertical="center" wrapText="1"/>
    </xf>
    <xf numFmtId="17" fontId="32" fillId="25" borderId="32" xfId="31" applyFont="1" applyFill="1" applyBorder="1" applyAlignment="1" applyProtection="1">
      <alignment horizontal="center" vertical="center" wrapText="1"/>
    </xf>
    <xf numFmtId="17" fontId="32" fillId="25" borderId="38" xfId="31" applyFont="1" applyFill="1" applyBorder="1" applyAlignment="1" applyProtection="1">
      <alignment horizontal="center" vertical="center" wrapText="1"/>
    </xf>
    <xf numFmtId="17" fontId="32" fillId="25" borderId="33" xfId="31" applyFont="1" applyFill="1" applyBorder="1" applyAlignment="1" applyProtection="1">
      <alignment horizontal="center" vertical="center" wrapText="1"/>
    </xf>
    <xf numFmtId="1" fontId="29" fillId="0" borderId="11" xfId="31" applyNumberFormat="1" applyFont="1" applyFill="1" applyBorder="1" applyAlignment="1" applyProtection="1">
      <alignment horizontal="center" vertical="center" wrapText="1"/>
      <protection locked="0"/>
    </xf>
    <xf numFmtId="1" fontId="29" fillId="0" borderId="30" xfId="31" applyNumberFormat="1" applyFont="1" applyFill="1" applyBorder="1" applyAlignment="1" applyProtection="1">
      <alignment horizontal="center" vertical="center" wrapText="1"/>
      <protection locked="0"/>
    </xf>
    <xf numFmtId="0" fontId="30" fillId="25" borderId="18" xfId="0" applyFont="1" applyFill="1" applyBorder="1" applyAlignment="1">
      <alignment horizontal="center" vertical="center" wrapText="1"/>
    </xf>
    <xf numFmtId="0" fontId="30" fillId="25" borderId="19" xfId="0" applyFont="1" applyFill="1" applyBorder="1" applyAlignment="1">
      <alignment horizontal="center" vertical="center" wrapText="1"/>
    </xf>
    <xf numFmtId="0" fontId="30" fillId="25" borderId="20" xfId="0" applyFont="1" applyFill="1" applyBorder="1" applyAlignment="1">
      <alignment horizontal="center" vertical="center" wrapText="1"/>
    </xf>
    <xf numFmtId="17" fontId="35" fillId="0" borderId="25" xfId="31" applyFont="1" applyFill="1" applyBorder="1" applyAlignment="1" applyProtection="1">
      <alignment horizontal="center" vertical="center" wrapText="1"/>
      <protection locked="0"/>
    </xf>
    <xf numFmtId="17" fontId="35" fillId="0" borderId="27" xfId="31" applyFont="1" applyFill="1" applyBorder="1" applyAlignment="1" applyProtection="1">
      <alignment horizontal="center" vertical="center" wrapText="1"/>
      <protection locked="0"/>
    </xf>
    <xf numFmtId="17" fontId="35" fillId="0" borderId="8" xfId="31" applyFont="1" applyFill="1" applyBorder="1" applyAlignment="1" applyProtection="1">
      <alignment horizontal="center" vertical="center" wrapText="1"/>
      <protection locked="0"/>
    </xf>
    <xf numFmtId="0" fontId="31" fillId="25" borderId="42" xfId="0" applyFont="1" applyFill="1" applyBorder="1" applyAlignment="1">
      <alignment horizontal="center" vertical="center" wrapText="1"/>
    </xf>
    <xf numFmtId="0" fontId="31" fillId="25" borderId="43" xfId="0" applyFont="1" applyFill="1" applyBorder="1" applyAlignment="1">
      <alignment horizontal="center" vertical="center" wrapText="1"/>
    </xf>
    <xf numFmtId="0" fontId="31" fillId="25" borderId="15" xfId="0" applyFont="1" applyFill="1" applyBorder="1" applyAlignment="1">
      <alignment horizontal="center" vertical="center" wrapText="1"/>
    </xf>
    <xf numFmtId="0" fontId="31" fillId="25" borderId="17" xfId="0" applyFont="1" applyFill="1" applyBorder="1" applyAlignment="1">
      <alignment horizontal="center" vertical="center" wrapText="1"/>
    </xf>
    <xf numFmtId="0" fontId="20" fillId="0" borderId="12" xfId="0" applyFont="1" applyBorder="1" applyAlignment="1">
      <alignment horizontal="center" vertical="center" wrapText="1"/>
    </xf>
    <xf numFmtId="0" fontId="20" fillId="0" borderId="26" xfId="0" applyFont="1" applyBorder="1" applyAlignment="1">
      <alignment horizontal="center" vertical="center" wrapText="1"/>
    </xf>
    <xf numFmtId="0" fontId="20" fillId="0" borderId="27" xfId="0" applyFont="1" applyBorder="1" applyAlignment="1">
      <alignment horizontal="center" vertical="center" wrapText="1"/>
    </xf>
    <xf numFmtId="0" fontId="31" fillId="25" borderId="21" xfId="0" applyFont="1" applyFill="1" applyBorder="1" applyAlignment="1">
      <alignment horizontal="center" vertical="center" wrapText="1"/>
    </xf>
    <xf numFmtId="0" fontId="31" fillId="25" borderId="22" xfId="0" applyFont="1" applyFill="1" applyBorder="1" applyAlignment="1">
      <alignment horizontal="center" vertical="center" wrapText="1"/>
    </xf>
    <xf numFmtId="0" fontId="31" fillId="25" borderId="23" xfId="0" applyFont="1" applyFill="1" applyBorder="1" applyAlignment="1">
      <alignment horizontal="center" vertical="center" wrapText="1"/>
    </xf>
    <xf numFmtId="0" fontId="20" fillId="0" borderId="10" xfId="0" applyFont="1" applyBorder="1" applyAlignment="1">
      <alignment horizontal="right" vertical="center" wrapText="1"/>
    </xf>
    <xf numFmtId="0" fontId="20" fillId="0" borderId="24" xfId="0" applyFont="1" applyBorder="1" applyAlignment="1">
      <alignment horizontal="right" vertical="center" wrapText="1"/>
    </xf>
    <xf numFmtId="0" fontId="20" fillId="0" borderId="25" xfId="0" applyFont="1" applyBorder="1" applyAlignment="1">
      <alignment horizontal="right" vertical="center" wrapText="1"/>
    </xf>
    <xf numFmtId="0" fontId="20" fillId="0" borderId="10" xfId="0" applyFont="1" applyBorder="1" applyAlignment="1">
      <alignment horizontal="right" vertical="center"/>
    </xf>
    <xf numFmtId="0" fontId="20" fillId="0" borderId="24" xfId="0" applyFont="1" applyBorder="1" applyAlignment="1">
      <alignment horizontal="right" vertical="center"/>
    </xf>
    <xf numFmtId="0" fontId="20" fillId="0" borderId="25" xfId="0" applyFont="1" applyBorder="1" applyAlignment="1">
      <alignment horizontal="right" vertical="center"/>
    </xf>
    <xf numFmtId="0" fontId="20" fillId="0" borderId="12" xfId="0" applyFont="1" applyBorder="1" applyAlignment="1">
      <alignment horizontal="right" vertical="center" wrapText="1"/>
    </xf>
    <xf numFmtId="0" fontId="20" fillId="0" borderId="26" xfId="0" applyFont="1" applyBorder="1" applyAlignment="1">
      <alignment horizontal="right" vertical="center" wrapText="1"/>
    </xf>
    <xf numFmtId="0" fontId="20" fillId="0" borderId="27" xfId="0" applyFont="1" applyBorder="1" applyAlignment="1">
      <alignment horizontal="right" vertical="center" wrapText="1"/>
    </xf>
    <xf numFmtId="0" fontId="20" fillId="0" borderId="10" xfId="0" applyFont="1" applyBorder="1" applyAlignment="1">
      <alignment horizontal="center" vertical="center" wrapText="1"/>
    </xf>
    <xf numFmtId="0" fontId="20" fillId="0" borderId="25" xfId="0" applyFont="1" applyBorder="1" applyAlignment="1">
      <alignment horizontal="center" vertical="center" wrapText="1"/>
    </xf>
    <xf numFmtId="166" fontId="20" fillId="0" borderId="10" xfId="37" applyNumberFormat="1" applyFont="1" applyBorder="1" applyAlignment="1">
      <alignment horizontal="center" vertical="center" wrapText="1"/>
    </xf>
    <xf numFmtId="166" fontId="20" fillId="0" borderId="24" xfId="37" applyNumberFormat="1" applyFont="1" applyBorder="1" applyAlignment="1">
      <alignment horizontal="center" vertical="center" wrapText="1"/>
    </xf>
    <xf numFmtId="166" fontId="20" fillId="0" borderId="25" xfId="37" applyNumberFormat="1" applyFont="1" applyBorder="1" applyAlignment="1">
      <alignment horizontal="center" vertical="center" wrapText="1"/>
    </xf>
    <xf numFmtId="0" fontId="17" fillId="0" borderId="16" xfId="0" applyFont="1" applyBorder="1" applyAlignment="1">
      <alignment horizontal="left" vertical="center" wrapText="1"/>
    </xf>
    <xf numFmtId="0" fontId="17" fillId="0" borderId="5" xfId="0" applyFont="1" applyBorder="1" applyAlignment="1">
      <alignment horizontal="left" vertical="center" wrapText="1"/>
    </xf>
    <xf numFmtId="0" fontId="17" fillId="0" borderId="10" xfId="0" applyFont="1" applyBorder="1" applyAlignment="1">
      <alignment horizontal="left" vertical="center" wrapText="1"/>
    </xf>
    <xf numFmtId="0" fontId="17" fillId="0" borderId="40" xfId="0" applyFont="1" applyBorder="1" applyAlignment="1">
      <alignment horizontal="left" vertical="center" wrapText="1"/>
    </xf>
    <xf numFmtId="0" fontId="17" fillId="0" borderId="7" xfId="0" applyFont="1" applyBorder="1" applyAlignment="1">
      <alignment horizontal="left" vertical="center" wrapText="1"/>
    </xf>
    <xf numFmtId="0" fontId="17" fillId="0" borderId="11" xfId="0" applyFont="1" applyBorder="1" applyAlignment="1">
      <alignment horizontal="left" vertical="center" wrapText="1"/>
    </xf>
    <xf numFmtId="0" fontId="17" fillId="0" borderId="0" xfId="0" applyFont="1" applyBorder="1" applyAlignment="1">
      <alignment horizontal="center" vertical="center"/>
    </xf>
    <xf numFmtId="0" fontId="17" fillId="0" borderId="0" xfId="0" applyFont="1" applyAlignment="1">
      <alignment horizontal="center" vertical="center"/>
    </xf>
    <xf numFmtId="0" fontId="14" fillId="0" borderId="0" xfId="0" applyFont="1" applyAlignment="1">
      <alignment horizontal="center" vertical="center"/>
    </xf>
    <xf numFmtId="0" fontId="20" fillId="0" borderId="35" xfId="0" applyFont="1" applyBorder="1" applyAlignment="1">
      <alignment horizontal="center" vertical="center"/>
    </xf>
    <xf numFmtId="1" fontId="17" fillId="0" borderId="0" xfId="0" applyNumberFormat="1" applyFont="1"/>
    <xf numFmtId="9" fontId="20" fillId="0" borderId="36" xfId="0" applyNumberFormat="1" applyFont="1" applyBorder="1" applyAlignment="1">
      <alignment horizontal="center" vertical="center" wrapText="1"/>
    </xf>
    <xf numFmtId="9" fontId="20" fillId="0" borderId="8" xfId="0" applyNumberFormat="1" applyFont="1" applyBorder="1" applyAlignment="1">
      <alignment horizontal="center" vertical="center"/>
    </xf>
  </cellXfs>
  <cellStyles count="38">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elda vinculada" xfId="19" builtinId="24" customBuiltin="1"/>
    <cellStyle name="Encabezado 4" xfId="20" builtinId="19" customBuiltin="1"/>
    <cellStyle name="Énfasis1" xfId="21" builtinId="29" customBuiltin="1"/>
    <cellStyle name="Énfasis2" xfId="22" builtinId="33" customBuiltin="1"/>
    <cellStyle name="Énfasis3" xfId="23" builtinId="37" customBuiltin="1"/>
    <cellStyle name="Énfasis4" xfId="24" builtinId="41" customBuiltin="1"/>
    <cellStyle name="Énfasis5" xfId="25" builtinId="45" customBuiltin="1"/>
    <cellStyle name="Énfasis6" xfId="26" builtinId="49" customBuiltin="1"/>
    <cellStyle name="Entrada" xfId="27" builtinId="20" customBuiltin="1"/>
    <cellStyle name="Euro" xfId="28" xr:uid="{00000000-0005-0000-0000-00001B000000}"/>
    <cellStyle name="Incorrecto" xfId="29" builtinId="27" customBuiltin="1"/>
    <cellStyle name="Moneda" xfId="37" builtinId="4"/>
    <cellStyle name="Neutral" xfId="30" builtinId="28" customBuiltin="1"/>
    <cellStyle name="Normal" xfId="0" builtinId="0"/>
    <cellStyle name="Normal 3" xfId="31" xr:uid="{00000000-0005-0000-0000-000020000000}"/>
    <cellStyle name="Porcentaje" xfId="32" builtinId="5"/>
    <cellStyle name="Porcentual 2" xfId="33" xr:uid="{00000000-0005-0000-0000-000022000000}"/>
    <cellStyle name="Salida" xfId="34" builtinId="21" customBuiltin="1"/>
    <cellStyle name="Título" xfId="35" builtinId="15" customBuiltin="1"/>
    <cellStyle name="Total" xfId="36" builtinId="25" customBuiltin="1"/>
  </cellStyles>
  <dxfs count="66">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'Plan de Mejora SST'!$C$44:$D$44</c:f>
              <c:strCache>
                <c:ptCount val="2"/>
                <c:pt idx="0">
                  <c:v>RESULTADO</c:v>
                </c:pt>
              </c:strCache>
            </c:strRef>
          </c:tx>
          <c:spPr>
            <a:solidFill>
              <a:srgbClr val="4F81BD"/>
            </a:solidFill>
            <a:ln w="25400">
              <a:noFill/>
            </a:ln>
          </c:spPr>
          <c:invertIfNegative val="0"/>
          <c:cat>
            <c:strRef>
              <c:f>'Plan de Mejora SST'!$E$41:$R$41</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TOTAL</c:v>
                </c:pt>
              </c:strCache>
            </c:strRef>
          </c:cat>
          <c:val>
            <c:numRef>
              <c:f>'Plan de Mejora SST'!$E$44:$R$44</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FEDA-42DA-8BAD-CB011576380B}"/>
            </c:ext>
          </c:extLst>
        </c:ser>
        <c:dLbls>
          <c:showLegendKey val="0"/>
          <c:showVal val="0"/>
          <c:showCatName val="0"/>
          <c:showSerName val="0"/>
          <c:showPercent val="0"/>
          <c:showBubbleSize val="0"/>
        </c:dLbls>
        <c:gapWidth val="219"/>
        <c:overlap val="-27"/>
        <c:axId val="-1258933920"/>
        <c:axId val="-1258938816"/>
      </c:barChart>
      <c:lineChart>
        <c:grouping val="standard"/>
        <c:varyColors val="0"/>
        <c:ser>
          <c:idx val="1"/>
          <c:order val="1"/>
          <c:tx>
            <c:strRef>
              <c:f>'Plan de Mejora SST'!$C$45:$D$45</c:f>
              <c:strCache>
                <c:ptCount val="2"/>
                <c:pt idx="0">
                  <c:v>META</c:v>
                </c:pt>
              </c:strCache>
            </c:strRef>
          </c:tx>
          <c:spPr>
            <a:ln w="28575" cap="rnd">
              <a:solidFill>
                <a:schemeClr val="accent2"/>
              </a:solidFill>
              <a:round/>
            </a:ln>
            <a:effectLst/>
          </c:spPr>
          <c:marker>
            <c:symbol val="none"/>
          </c:marker>
          <c:cat>
            <c:strRef>
              <c:f>'Plan de Mejora SST'!$E$41:$R$41</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TOTAL</c:v>
                </c:pt>
              </c:strCache>
            </c:strRef>
          </c:cat>
          <c:val>
            <c:numRef>
              <c:f>'Plan de Mejora SST'!$E$45:$R$45</c:f>
              <c:numCache>
                <c:formatCode>0%</c:formatCode>
                <c:ptCount val="14"/>
                <c:pt idx="0">
                  <c:v>0.9</c:v>
                </c:pt>
                <c:pt idx="1">
                  <c:v>0.9</c:v>
                </c:pt>
                <c:pt idx="2">
                  <c:v>0.9</c:v>
                </c:pt>
                <c:pt idx="3">
                  <c:v>0.9</c:v>
                </c:pt>
                <c:pt idx="4">
                  <c:v>0.9</c:v>
                </c:pt>
                <c:pt idx="5">
                  <c:v>0.9</c:v>
                </c:pt>
                <c:pt idx="6">
                  <c:v>0.9</c:v>
                </c:pt>
                <c:pt idx="7">
                  <c:v>0.9</c:v>
                </c:pt>
                <c:pt idx="8">
                  <c:v>0.9</c:v>
                </c:pt>
                <c:pt idx="9">
                  <c:v>0.9</c:v>
                </c:pt>
                <c:pt idx="10">
                  <c:v>0.9</c:v>
                </c:pt>
                <c:pt idx="11">
                  <c:v>0.9</c:v>
                </c:pt>
                <c:pt idx="12">
                  <c:v>0.9</c:v>
                </c:pt>
              </c:numCache>
            </c:numRef>
          </c:val>
          <c:smooth val="0"/>
          <c:extLst>
            <c:ext xmlns:c16="http://schemas.microsoft.com/office/drawing/2014/chart" uri="{C3380CC4-5D6E-409C-BE32-E72D297353CC}">
              <c16:uniqueId val="{00000001-FEDA-42DA-8BAD-CB011576380B}"/>
            </c:ext>
          </c:extLst>
        </c:ser>
        <c:dLbls>
          <c:showLegendKey val="0"/>
          <c:showVal val="0"/>
          <c:showCatName val="0"/>
          <c:showSerName val="0"/>
          <c:showPercent val="0"/>
          <c:showBubbleSize val="0"/>
        </c:dLbls>
        <c:marker val="1"/>
        <c:smooth val="0"/>
        <c:axId val="-1258933920"/>
        <c:axId val="-1258938816"/>
      </c:lineChart>
      <c:catAx>
        <c:axId val="-1258933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258938816"/>
        <c:crosses val="autoZero"/>
        <c:auto val="1"/>
        <c:lblAlgn val="ctr"/>
        <c:lblOffset val="100"/>
        <c:noMultiLvlLbl val="0"/>
      </c:catAx>
      <c:valAx>
        <c:axId val="-12589388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ln w="9525">
            <a:noFill/>
          </a:ln>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258933920"/>
        <c:crosses val="autoZero"/>
        <c:crossBetween val="between"/>
      </c:valAx>
      <c:spPr>
        <a:noFill/>
        <a:ln w="25400">
          <a:noFill/>
        </a:ln>
      </c:spPr>
    </c:plotArea>
    <c:legend>
      <c:legendPos val="r"/>
      <c:layout>
        <c:manualLayout>
          <c:xMode val="edge"/>
          <c:yMode val="edge"/>
          <c:x val="0.31566011380916664"/>
          <c:y val="0.88708767884869877"/>
          <c:w val="0.3634070217803011"/>
          <c:h val="7.7649584620708381E-2"/>
        </c:manualLayout>
      </c:layout>
      <c:overlay val="0"/>
      <c:spPr>
        <a:noFill/>
        <a:ln w="25400">
          <a:noFill/>
        </a:ln>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'Seguimiento Plan de Mejora'!$C$44:$D$44</c:f>
              <c:strCache>
                <c:ptCount val="2"/>
                <c:pt idx="0">
                  <c:v>RESULTADO</c:v>
                </c:pt>
              </c:strCache>
            </c:strRef>
          </c:tx>
          <c:spPr>
            <a:solidFill>
              <a:srgbClr val="4F81BD"/>
            </a:solidFill>
            <a:ln w="25400">
              <a:noFill/>
            </a:ln>
          </c:spPr>
          <c:invertIfNegative val="0"/>
          <c:cat>
            <c:strRef>
              <c:f>'Seguimiento Plan de Mejora'!$E$41:$R$41</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TOTAL</c:v>
                </c:pt>
              </c:strCache>
            </c:strRef>
          </c:cat>
          <c:val>
            <c:numRef>
              <c:f>'Seguimiento Plan de Mejora'!$E$44:$R$44</c:f>
              <c:numCache>
                <c:formatCode>0%</c:formatCode>
                <c:ptCount val="14"/>
                <c:pt idx="0">
                  <c:v>0</c:v>
                </c:pt>
                <c:pt idx="1">
                  <c:v>0</c:v>
                </c:pt>
                <c:pt idx="2">
                  <c:v>0</c:v>
                </c:pt>
                <c:pt idx="3">
                  <c:v>1</c:v>
                </c:pt>
                <c:pt idx="4">
                  <c:v>1</c:v>
                </c:pt>
                <c:pt idx="5">
                  <c:v>1</c:v>
                </c:pt>
                <c:pt idx="6">
                  <c:v>0</c:v>
                </c:pt>
                <c:pt idx="7">
                  <c:v>0</c:v>
                </c:pt>
                <c:pt idx="8">
                  <c:v>0</c:v>
                </c:pt>
                <c:pt idx="9">
                  <c:v>0</c:v>
                </c:pt>
                <c:pt idx="10">
                  <c:v>0</c:v>
                </c:pt>
                <c:pt idx="11">
                  <c:v>0</c:v>
                </c:pt>
                <c:pt idx="12">
                  <c:v>0.5</c:v>
                </c:pt>
              </c:numCache>
            </c:numRef>
          </c:val>
          <c:extLst>
            <c:ext xmlns:c16="http://schemas.microsoft.com/office/drawing/2014/chart" uri="{C3380CC4-5D6E-409C-BE32-E72D297353CC}">
              <c16:uniqueId val="{00000000-FEDA-42DA-8BAD-CB011576380B}"/>
            </c:ext>
          </c:extLst>
        </c:ser>
        <c:dLbls>
          <c:showLegendKey val="0"/>
          <c:showVal val="0"/>
          <c:showCatName val="0"/>
          <c:showSerName val="0"/>
          <c:showPercent val="0"/>
          <c:showBubbleSize val="0"/>
        </c:dLbls>
        <c:gapWidth val="219"/>
        <c:overlap val="-27"/>
        <c:axId val="-1258939904"/>
        <c:axId val="-1258939360"/>
      </c:barChart>
      <c:lineChart>
        <c:grouping val="standard"/>
        <c:varyColors val="0"/>
        <c:ser>
          <c:idx val="1"/>
          <c:order val="1"/>
          <c:tx>
            <c:strRef>
              <c:f>'Seguimiento Plan de Mejora'!$C$45:$D$45</c:f>
              <c:strCache>
                <c:ptCount val="2"/>
                <c:pt idx="0">
                  <c:v>META</c:v>
                </c:pt>
              </c:strCache>
            </c:strRef>
          </c:tx>
          <c:spPr>
            <a:ln w="28575" cap="rnd">
              <a:solidFill>
                <a:schemeClr val="accent2"/>
              </a:solidFill>
              <a:round/>
            </a:ln>
            <a:effectLst/>
          </c:spPr>
          <c:marker>
            <c:symbol val="none"/>
          </c:marker>
          <c:cat>
            <c:strRef>
              <c:f>'Seguimiento Plan de Mejora'!$E$41:$R$41</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TOTAL</c:v>
                </c:pt>
              </c:strCache>
            </c:strRef>
          </c:cat>
          <c:val>
            <c:numRef>
              <c:f>'Seguimiento Plan de Mejora'!$E$45:$R$45</c:f>
              <c:numCache>
                <c:formatCode>0%</c:formatCode>
                <c:ptCount val="14"/>
                <c:pt idx="0">
                  <c:v>0.9</c:v>
                </c:pt>
                <c:pt idx="1">
                  <c:v>0.9</c:v>
                </c:pt>
                <c:pt idx="2">
                  <c:v>0.9</c:v>
                </c:pt>
                <c:pt idx="3">
                  <c:v>0.9</c:v>
                </c:pt>
                <c:pt idx="4">
                  <c:v>0.9</c:v>
                </c:pt>
                <c:pt idx="5">
                  <c:v>0.9</c:v>
                </c:pt>
                <c:pt idx="6">
                  <c:v>0.9</c:v>
                </c:pt>
                <c:pt idx="7">
                  <c:v>0.9</c:v>
                </c:pt>
                <c:pt idx="8">
                  <c:v>0.9</c:v>
                </c:pt>
                <c:pt idx="9">
                  <c:v>0.9</c:v>
                </c:pt>
                <c:pt idx="10">
                  <c:v>0.9</c:v>
                </c:pt>
                <c:pt idx="11">
                  <c:v>0.9</c:v>
                </c:pt>
                <c:pt idx="12">
                  <c:v>0.9</c:v>
                </c:pt>
              </c:numCache>
            </c:numRef>
          </c:val>
          <c:smooth val="0"/>
          <c:extLst>
            <c:ext xmlns:c16="http://schemas.microsoft.com/office/drawing/2014/chart" uri="{C3380CC4-5D6E-409C-BE32-E72D297353CC}">
              <c16:uniqueId val="{00000001-FEDA-42DA-8BAD-CB011576380B}"/>
            </c:ext>
          </c:extLst>
        </c:ser>
        <c:dLbls>
          <c:showLegendKey val="0"/>
          <c:showVal val="0"/>
          <c:showCatName val="0"/>
          <c:showSerName val="0"/>
          <c:showPercent val="0"/>
          <c:showBubbleSize val="0"/>
        </c:dLbls>
        <c:marker val="1"/>
        <c:smooth val="0"/>
        <c:axId val="-1258939904"/>
        <c:axId val="-1258939360"/>
      </c:lineChart>
      <c:catAx>
        <c:axId val="-125893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258939360"/>
        <c:crosses val="autoZero"/>
        <c:auto val="1"/>
        <c:lblAlgn val="ctr"/>
        <c:lblOffset val="100"/>
        <c:noMultiLvlLbl val="0"/>
      </c:catAx>
      <c:valAx>
        <c:axId val="-12589393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ln w="9525">
            <a:noFill/>
          </a:ln>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258939904"/>
        <c:crosses val="autoZero"/>
        <c:crossBetween val="between"/>
      </c:valAx>
      <c:spPr>
        <a:noFill/>
        <a:ln w="25400">
          <a:noFill/>
        </a:ln>
      </c:spPr>
    </c:plotArea>
    <c:legend>
      <c:legendPos val="r"/>
      <c:layout>
        <c:manualLayout>
          <c:xMode val="edge"/>
          <c:yMode val="edge"/>
          <c:x val="0.31566011380916664"/>
          <c:y val="0.88708767884869877"/>
          <c:w val="0.3634070217803011"/>
          <c:h val="7.7649584620708381E-2"/>
        </c:manualLayout>
      </c:layout>
      <c:overlay val="0"/>
      <c:spPr>
        <a:noFill/>
        <a:ln w="25400">
          <a:noFill/>
        </a:ln>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18</xdr:col>
      <xdr:colOff>406400</xdr:colOff>
      <xdr:row>40</xdr:row>
      <xdr:rowOff>114300</xdr:rowOff>
    </xdr:from>
    <xdr:to>
      <xdr:col>20</xdr:col>
      <xdr:colOff>2273300</xdr:colOff>
      <xdr:row>52</xdr:row>
      <xdr:rowOff>6350</xdr:rowOff>
    </xdr:to>
    <xdr:graphicFrame macro="">
      <xdr:nvGraphicFramePr>
        <xdr:cNvPr id="1030" name="Gráfico 1">
          <a:extLst>
            <a:ext uri="{FF2B5EF4-FFF2-40B4-BE49-F238E27FC236}">
              <a16:creationId xmlns:a16="http://schemas.microsoft.com/office/drawing/2014/main" id="{00000000-0008-0000-0000-000006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406400</xdr:colOff>
      <xdr:row>40</xdr:row>
      <xdr:rowOff>114300</xdr:rowOff>
    </xdr:from>
    <xdr:to>
      <xdr:col>20</xdr:col>
      <xdr:colOff>2273300</xdr:colOff>
      <xdr:row>52</xdr:row>
      <xdr:rowOff>6350</xdr:rowOff>
    </xdr:to>
    <xdr:graphicFrame macro="">
      <xdr:nvGraphicFramePr>
        <xdr:cNvPr id="2" name="Gráfico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249977111117893"/>
    <pageSetUpPr fitToPage="1"/>
  </sheetPr>
  <dimension ref="A1:W53"/>
  <sheetViews>
    <sheetView showGridLines="0" topLeftCell="A4" zoomScaleNormal="100" zoomScaleSheetLayoutView="55" zoomScalePageLayoutView="70" workbookViewId="0">
      <selection activeCell="U17" sqref="U17:U18"/>
    </sheetView>
  </sheetViews>
  <sheetFormatPr baseColWidth="10" defaultColWidth="11.42578125" defaultRowHeight="12" x14ac:dyDescent="0.2"/>
  <cols>
    <col min="1" max="1" width="12.28515625" style="3" customWidth="1"/>
    <col min="2" max="2" width="62.85546875" style="3" customWidth="1"/>
    <col min="3" max="3" width="47.42578125" style="3" customWidth="1"/>
    <col min="4" max="4" width="5.7109375" style="3" customWidth="1"/>
    <col min="5" max="16" width="6.7109375" style="3" customWidth="1"/>
    <col min="17" max="18" width="9.28515625" style="3" customWidth="1"/>
    <col min="19" max="19" width="21.5703125" style="5" customWidth="1"/>
    <col min="20" max="20" width="35.7109375" style="5" customWidth="1"/>
    <col min="21" max="21" width="49.28515625" style="3" customWidth="1"/>
    <col min="22" max="16384" width="11.42578125" style="3"/>
  </cols>
  <sheetData>
    <row r="1" spans="1:23" ht="24.75" customHeight="1" x14ac:dyDescent="0.2">
      <c r="A1" s="26" t="s">
        <v>46</v>
      </c>
      <c r="B1" s="27"/>
      <c r="C1" s="27"/>
      <c r="D1" s="27"/>
      <c r="E1" s="27"/>
      <c r="F1" s="27"/>
      <c r="G1" s="27"/>
      <c r="H1" s="27"/>
      <c r="I1" s="27"/>
      <c r="J1" s="27"/>
      <c r="K1" s="27"/>
      <c r="L1" s="27"/>
      <c r="M1" s="27"/>
      <c r="N1" s="27"/>
      <c r="O1" s="27"/>
      <c r="P1" s="27"/>
      <c r="Q1" s="27"/>
      <c r="R1" s="27"/>
      <c r="S1" s="27"/>
      <c r="T1" s="27"/>
      <c r="U1" s="28"/>
      <c r="V1" s="2"/>
    </row>
    <row r="2" spans="1:23" ht="24.75" customHeight="1" x14ac:dyDescent="0.2">
      <c r="A2" s="29"/>
      <c r="B2" s="30"/>
      <c r="C2" s="30"/>
      <c r="D2" s="30"/>
      <c r="E2" s="30"/>
      <c r="F2" s="30"/>
      <c r="G2" s="30"/>
      <c r="H2" s="30"/>
      <c r="I2" s="30"/>
      <c r="J2" s="30"/>
      <c r="K2" s="30"/>
      <c r="L2" s="30"/>
      <c r="M2" s="30"/>
      <c r="N2" s="30"/>
      <c r="O2" s="30"/>
      <c r="P2" s="30"/>
      <c r="Q2" s="30"/>
      <c r="R2" s="30"/>
      <c r="S2" s="30"/>
      <c r="T2" s="30"/>
      <c r="U2" s="31"/>
      <c r="V2" s="2"/>
    </row>
    <row r="3" spans="1:23" ht="10.5" customHeight="1" x14ac:dyDescent="0.2">
      <c r="A3" s="112"/>
      <c r="B3" s="113"/>
      <c r="C3" s="113"/>
      <c r="D3" s="113"/>
      <c r="E3" s="113"/>
      <c r="F3" s="113"/>
      <c r="G3" s="113"/>
      <c r="H3" s="113"/>
      <c r="I3" s="113"/>
      <c r="J3" s="113"/>
      <c r="K3" s="113"/>
      <c r="L3" s="113"/>
      <c r="M3" s="113"/>
      <c r="N3" s="113"/>
      <c r="O3" s="113"/>
      <c r="P3" s="113"/>
      <c r="Q3" s="113"/>
      <c r="R3" s="113"/>
      <c r="S3" s="113"/>
      <c r="T3" s="113"/>
      <c r="U3" s="114"/>
    </row>
    <row r="4" spans="1:23" ht="68.45" customHeight="1" x14ac:dyDescent="0.2">
      <c r="A4" s="116" t="s">
        <v>42</v>
      </c>
      <c r="B4" s="117"/>
      <c r="C4" s="117"/>
      <c r="D4" s="117"/>
      <c r="E4" s="117"/>
      <c r="F4" s="117"/>
      <c r="G4" s="117"/>
      <c r="H4" s="117"/>
      <c r="I4" s="117"/>
      <c r="J4" s="117"/>
      <c r="K4" s="118" t="s">
        <v>55</v>
      </c>
      <c r="L4" s="118"/>
      <c r="M4" s="118"/>
      <c r="N4" s="118"/>
      <c r="O4" s="118"/>
      <c r="P4" s="118"/>
      <c r="Q4" s="118"/>
      <c r="R4" s="118"/>
      <c r="S4" s="118"/>
      <c r="T4" s="118"/>
      <c r="U4" s="119"/>
    </row>
    <row r="5" spans="1:23" ht="4.9000000000000004" customHeight="1" x14ac:dyDescent="0.2">
      <c r="A5" s="19"/>
      <c r="B5" s="20"/>
      <c r="S5" s="3"/>
      <c r="T5" s="3"/>
    </row>
    <row r="6" spans="1:23" ht="27.6" customHeight="1" x14ac:dyDescent="0.2">
      <c r="A6" s="110" t="s">
        <v>23</v>
      </c>
      <c r="B6" s="111"/>
      <c r="C6" s="111"/>
      <c r="D6" s="111"/>
      <c r="E6" s="111"/>
      <c r="F6" s="111"/>
      <c r="G6" s="111"/>
      <c r="H6" s="111"/>
      <c r="I6" s="111"/>
      <c r="J6" s="111"/>
      <c r="K6" s="111"/>
      <c r="L6" s="111"/>
      <c r="M6" s="111"/>
      <c r="N6" s="111"/>
      <c r="O6" s="111"/>
      <c r="P6" s="111"/>
      <c r="Q6" s="111"/>
      <c r="R6" s="111"/>
      <c r="S6" s="111"/>
      <c r="T6" s="111"/>
      <c r="U6" s="111"/>
    </row>
    <row r="7" spans="1:23" ht="52.9" customHeight="1" x14ac:dyDescent="0.2">
      <c r="A7" s="34" t="s">
        <v>56</v>
      </c>
      <c r="B7" s="34"/>
      <c r="C7" s="34"/>
      <c r="D7" s="34"/>
      <c r="E7" s="34"/>
      <c r="F7" s="34"/>
      <c r="G7" s="34"/>
      <c r="H7" s="34"/>
      <c r="I7" s="34"/>
      <c r="J7" s="34"/>
      <c r="K7" s="34"/>
      <c r="L7" s="34"/>
      <c r="M7" s="34"/>
      <c r="N7" s="34"/>
      <c r="O7" s="34"/>
      <c r="P7" s="34"/>
      <c r="Q7" s="34"/>
      <c r="R7" s="34"/>
      <c r="S7" s="34"/>
      <c r="T7" s="34"/>
      <c r="U7" s="34"/>
      <c r="W7" s="4"/>
    </row>
    <row r="8" spans="1:23" ht="24" customHeight="1" x14ac:dyDescent="0.2">
      <c r="A8" s="110" t="s">
        <v>24</v>
      </c>
      <c r="B8" s="111"/>
      <c r="C8" s="111"/>
      <c r="D8" s="111"/>
      <c r="E8" s="111"/>
      <c r="F8" s="111"/>
      <c r="G8" s="111"/>
      <c r="H8" s="111"/>
      <c r="I8" s="111"/>
      <c r="J8" s="111"/>
      <c r="K8" s="111"/>
      <c r="L8" s="111"/>
      <c r="M8" s="111"/>
      <c r="N8" s="111"/>
      <c r="O8" s="111"/>
      <c r="P8" s="111"/>
      <c r="Q8" s="111"/>
      <c r="R8" s="111"/>
      <c r="S8" s="111"/>
      <c r="T8" s="111"/>
      <c r="U8" s="111"/>
    </row>
    <row r="9" spans="1:23" ht="33.75" customHeight="1" x14ac:dyDescent="0.2">
      <c r="A9" s="34" t="s">
        <v>47</v>
      </c>
      <c r="B9" s="34"/>
      <c r="C9" s="34"/>
      <c r="D9" s="34"/>
      <c r="E9" s="34"/>
      <c r="F9" s="34"/>
      <c r="G9" s="34"/>
      <c r="H9" s="34"/>
      <c r="I9" s="34"/>
      <c r="J9" s="34"/>
      <c r="K9" s="34"/>
      <c r="L9" s="34"/>
      <c r="M9" s="34"/>
      <c r="N9" s="34"/>
      <c r="O9" s="34"/>
      <c r="P9" s="34"/>
      <c r="Q9" s="34"/>
      <c r="R9" s="34"/>
      <c r="S9" s="34"/>
      <c r="T9" s="34"/>
      <c r="U9" s="34"/>
      <c r="W9" s="4"/>
    </row>
    <row r="10" spans="1:23" ht="24" customHeight="1" x14ac:dyDescent="0.2">
      <c r="A10" s="110" t="s">
        <v>25</v>
      </c>
      <c r="B10" s="115"/>
      <c r="C10" s="115"/>
      <c r="D10" s="115"/>
      <c r="E10" s="115"/>
      <c r="F10" s="115"/>
      <c r="G10" s="115"/>
      <c r="H10" s="115"/>
      <c r="I10" s="115"/>
      <c r="J10" s="115"/>
      <c r="K10" s="115"/>
      <c r="L10" s="115"/>
      <c r="M10" s="115"/>
      <c r="N10" s="115"/>
      <c r="O10" s="115"/>
      <c r="P10" s="115"/>
      <c r="Q10" s="115"/>
      <c r="R10" s="115"/>
      <c r="S10" s="115"/>
      <c r="T10" s="115"/>
      <c r="U10" s="115"/>
    </row>
    <row r="11" spans="1:23" ht="21" customHeight="1" x14ac:dyDescent="0.2">
      <c r="A11" s="34" t="s">
        <v>43</v>
      </c>
      <c r="B11" s="34"/>
      <c r="C11" s="34"/>
      <c r="D11" s="34"/>
      <c r="E11" s="34"/>
      <c r="F11" s="34"/>
      <c r="G11" s="34"/>
      <c r="H11" s="34"/>
      <c r="I11" s="34"/>
      <c r="J11" s="34"/>
      <c r="K11" s="34"/>
      <c r="L11" s="34"/>
      <c r="M11" s="34"/>
      <c r="N11" s="34"/>
      <c r="O11" s="34"/>
      <c r="P11" s="34"/>
      <c r="Q11" s="34"/>
      <c r="R11" s="34"/>
      <c r="S11" s="34"/>
      <c r="T11" s="34"/>
      <c r="U11" s="34"/>
    </row>
    <row r="12" spans="1:23" ht="24" customHeight="1" x14ac:dyDescent="0.2">
      <c r="A12" s="110" t="s">
        <v>44</v>
      </c>
      <c r="B12" s="115"/>
      <c r="C12" s="115"/>
      <c r="D12" s="115"/>
      <c r="E12" s="115"/>
      <c r="F12" s="115"/>
      <c r="G12" s="115"/>
      <c r="H12" s="115"/>
      <c r="I12" s="115"/>
      <c r="J12" s="115"/>
      <c r="K12" s="115"/>
      <c r="L12" s="115"/>
      <c r="M12" s="115"/>
      <c r="N12" s="115"/>
      <c r="O12" s="115"/>
      <c r="P12" s="115"/>
      <c r="Q12" s="115"/>
      <c r="R12" s="115"/>
      <c r="S12" s="115"/>
      <c r="T12" s="115"/>
      <c r="U12" s="115"/>
    </row>
    <row r="13" spans="1:23" ht="21" customHeight="1" x14ac:dyDescent="0.2">
      <c r="A13" s="123" t="s">
        <v>26</v>
      </c>
      <c r="B13" s="124"/>
      <c r="C13" s="124"/>
      <c r="D13" s="125"/>
      <c r="E13" s="126">
        <v>44926</v>
      </c>
      <c r="F13" s="127"/>
      <c r="G13" s="127"/>
      <c r="H13" s="127"/>
      <c r="I13" s="127"/>
      <c r="J13" s="127"/>
      <c r="K13" s="127"/>
      <c r="L13" s="127"/>
      <c r="M13" s="127"/>
      <c r="N13" s="127"/>
      <c r="O13" s="127"/>
      <c r="P13" s="127"/>
      <c r="Q13" s="127"/>
      <c r="R13" s="127"/>
      <c r="S13" s="127"/>
      <c r="T13" s="127"/>
      <c r="U13" s="128"/>
    </row>
    <row r="14" spans="1:23" s="4" customFormat="1" ht="22.5" customHeight="1" x14ac:dyDescent="0.2">
      <c r="A14" s="39" t="s">
        <v>17</v>
      </c>
      <c r="B14" s="35" t="s">
        <v>21</v>
      </c>
      <c r="C14" s="144" t="s">
        <v>19</v>
      </c>
      <c r="D14" s="145"/>
      <c r="E14" s="129" t="s">
        <v>1</v>
      </c>
      <c r="F14" s="129" t="s">
        <v>2</v>
      </c>
      <c r="G14" s="129" t="s">
        <v>3</v>
      </c>
      <c r="H14" s="129" t="s">
        <v>4</v>
      </c>
      <c r="I14" s="129" t="s">
        <v>5</v>
      </c>
      <c r="J14" s="129" t="s">
        <v>6</v>
      </c>
      <c r="K14" s="129" t="s">
        <v>7</v>
      </c>
      <c r="L14" s="129" t="s">
        <v>8</v>
      </c>
      <c r="M14" s="129" t="s">
        <v>9</v>
      </c>
      <c r="N14" s="129" t="s">
        <v>10</v>
      </c>
      <c r="O14" s="129" t="s">
        <v>11</v>
      </c>
      <c r="P14" s="129" t="s">
        <v>12</v>
      </c>
      <c r="Q14" s="144" t="s">
        <v>22</v>
      </c>
      <c r="R14" s="145"/>
      <c r="S14" s="130" t="s">
        <v>27</v>
      </c>
      <c r="T14" s="130" t="s">
        <v>16</v>
      </c>
      <c r="U14" s="130" t="s">
        <v>0</v>
      </c>
    </row>
    <row r="15" spans="1:23" s="4" customFormat="1" ht="22.5" customHeight="1" x14ac:dyDescent="0.2">
      <c r="A15" s="40"/>
      <c r="B15" s="36"/>
      <c r="C15" s="146"/>
      <c r="D15" s="147"/>
      <c r="E15" s="129"/>
      <c r="F15" s="129"/>
      <c r="G15" s="129"/>
      <c r="H15" s="129"/>
      <c r="I15" s="129"/>
      <c r="J15" s="129"/>
      <c r="K15" s="129"/>
      <c r="L15" s="129"/>
      <c r="M15" s="129"/>
      <c r="N15" s="129"/>
      <c r="O15" s="129"/>
      <c r="P15" s="129"/>
      <c r="Q15" s="146"/>
      <c r="R15" s="147"/>
      <c r="S15" s="131"/>
      <c r="T15" s="131"/>
      <c r="U15" s="131"/>
    </row>
    <row r="16" spans="1:23" s="1" customFormat="1" ht="28.15" customHeight="1" thickBot="1" x14ac:dyDescent="0.25">
      <c r="A16" s="40"/>
      <c r="B16" s="36"/>
      <c r="C16" s="148"/>
      <c r="D16" s="149"/>
      <c r="E16" s="150" t="s">
        <v>52</v>
      </c>
      <c r="F16" s="151"/>
      <c r="G16" s="151"/>
      <c r="H16" s="151"/>
      <c r="I16" s="151"/>
      <c r="J16" s="151"/>
      <c r="K16" s="151"/>
      <c r="L16" s="151"/>
      <c r="M16" s="151"/>
      <c r="N16" s="151"/>
      <c r="O16" s="151"/>
      <c r="P16" s="151"/>
      <c r="Q16" s="146"/>
      <c r="R16" s="149"/>
      <c r="S16" s="132"/>
      <c r="T16" s="132"/>
      <c r="U16" s="132"/>
    </row>
    <row r="17" spans="1:21" s="1" customFormat="1" ht="26.25" customHeight="1" x14ac:dyDescent="0.2">
      <c r="A17" s="37" t="s">
        <v>18</v>
      </c>
      <c r="B17" s="120" t="s">
        <v>61</v>
      </c>
      <c r="C17" s="122" t="s">
        <v>62</v>
      </c>
      <c r="D17" s="7" t="s">
        <v>30</v>
      </c>
      <c r="E17" s="9">
        <v>1</v>
      </c>
      <c r="F17" s="9"/>
      <c r="G17" s="9"/>
      <c r="H17" s="9"/>
      <c r="I17" s="9"/>
      <c r="J17" s="9"/>
      <c r="K17" s="9"/>
      <c r="L17" s="9"/>
      <c r="M17" s="9"/>
      <c r="N17" s="9"/>
      <c r="O17" s="9"/>
      <c r="P17" s="10"/>
      <c r="Q17" s="44">
        <f>IFERROR(IF(COUNT(E17:P17)&lt;1,0,IF(COUNT(E18:P18)&gt;=COUNT(E17:P17),1,(COUNT(E18:P18)/COUNT(E17:P17)))),0)</f>
        <v>0</v>
      </c>
      <c r="R17" s="94">
        <f>AVERAGE(Q17:Q20)</f>
        <v>0</v>
      </c>
      <c r="S17" s="134" t="s">
        <v>60</v>
      </c>
      <c r="T17" s="137" t="s">
        <v>63</v>
      </c>
      <c r="U17" s="139"/>
    </row>
    <row r="18" spans="1:21" s="1" customFormat="1" ht="29.25" customHeight="1" thickBot="1" x14ac:dyDescent="0.25">
      <c r="A18" s="38"/>
      <c r="B18" s="121"/>
      <c r="C18" s="108"/>
      <c r="D18" s="8" t="s">
        <v>31</v>
      </c>
      <c r="E18" s="6"/>
      <c r="F18" s="6"/>
      <c r="G18" s="6"/>
      <c r="H18" s="6"/>
      <c r="I18" s="6"/>
      <c r="J18" s="6"/>
      <c r="K18" s="6"/>
      <c r="L18" s="6"/>
      <c r="M18" s="6"/>
      <c r="N18" s="6"/>
      <c r="O18" s="6"/>
      <c r="P18" s="11"/>
      <c r="Q18" s="109"/>
      <c r="R18" s="95"/>
      <c r="S18" s="135"/>
      <c r="T18" s="138"/>
      <c r="U18" s="140"/>
    </row>
    <row r="19" spans="1:21" s="1" customFormat="1" ht="29.25" customHeight="1" x14ac:dyDescent="0.2">
      <c r="A19" s="38"/>
      <c r="B19" s="121" t="s">
        <v>64</v>
      </c>
      <c r="C19" s="108" t="s">
        <v>66</v>
      </c>
      <c r="D19" s="21" t="s">
        <v>30</v>
      </c>
      <c r="E19" s="6"/>
      <c r="F19" s="6"/>
      <c r="G19" s="6"/>
      <c r="H19" s="6"/>
      <c r="I19" s="6"/>
      <c r="J19" s="6">
        <v>1</v>
      </c>
      <c r="K19" s="6"/>
      <c r="L19" s="6"/>
      <c r="M19" s="6"/>
      <c r="N19" s="6"/>
      <c r="O19" s="6"/>
      <c r="P19" s="11"/>
      <c r="Q19" s="109">
        <f>IFERROR(IF(COUNT(E19:P19)&lt;1,0,IF(COUNT(E20:P20)&gt;=COUNT(E19:P19),1,(COUNT(E20:P20)/COUNT(E19:P19)))),0)</f>
        <v>0</v>
      </c>
      <c r="R19" s="95"/>
      <c r="S19" s="134" t="s">
        <v>60</v>
      </c>
      <c r="T19" s="141" t="s">
        <v>65</v>
      </c>
      <c r="U19" s="142"/>
    </row>
    <row r="20" spans="1:21" s="1" customFormat="1" ht="29.25" customHeight="1" thickBot="1" x14ac:dyDescent="0.25">
      <c r="A20" s="38"/>
      <c r="B20" s="121"/>
      <c r="C20" s="108"/>
      <c r="D20" s="8" t="s">
        <v>31</v>
      </c>
      <c r="E20" s="6"/>
      <c r="F20" s="6"/>
      <c r="G20" s="6"/>
      <c r="H20" s="6"/>
      <c r="I20" s="6"/>
      <c r="J20" s="6"/>
      <c r="K20" s="6"/>
      <c r="L20" s="6"/>
      <c r="M20" s="6"/>
      <c r="N20" s="6"/>
      <c r="O20" s="6"/>
      <c r="P20" s="11"/>
      <c r="Q20" s="109"/>
      <c r="R20" s="95"/>
      <c r="S20" s="135"/>
      <c r="T20" s="138"/>
      <c r="U20" s="143"/>
    </row>
    <row r="21" spans="1:21" s="1" customFormat="1" ht="34.5" customHeight="1" x14ac:dyDescent="0.2">
      <c r="A21" s="41" t="s">
        <v>20</v>
      </c>
      <c r="B21" s="104" t="s">
        <v>67</v>
      </c>
      <c r="C21" s="106" t="s">
        <v>71</v>
      </c>
      <c r="D21" s="7" t="s">
        <v>30</v>
      </c>
      <c r="E21" s="6"/>
      <c r="F21" s="6"/>
      <c r="G21" s="6">
        <v>1</v>
      </c>
      <c r="H21" s="6"/>
      <c r="I21" s="6"/>
      <c r="J21" s="6"/>
      <c r="K21" s="6"/>
      <c r="L21" s="6"/>
      <c r="M21" s="6"/>
      <c r="N21" s="6"/>
      <c r="O21" s="6"/>
      <c r="P21" s="11"/>
      <c r="Q21" s="44">
        <f>IFERROR(IF(COUNT(E21:P21)&lt;1,0,IF(COUNT(E22:P22)&gt;=COUNT(E21:P21),1,(COUNT(E22:P22)/COUNT(E21:P21)))),0)</f>
        <v>0</v>
      </c>
      <c r="R21" s="94">
        <f>AVERAGE(Q21:Q30)</f>
        <v>0</v>
      </c>
      <c r="S21" s="134" t="s">
        <v>60</v>
      </c>
      <c r="T21" s="137" t="s">
        <v>72</v>
      </c>
      <c r="U21" s="139"/>
    </row>
    <row r="22" spans="1:21" s="1" customFormat="1" ht="34.5" customHeight="1" x14ac:dyDescent="0.2">
      <c r="A22" s="42"/>
      <c r="B22" s="105"/>
      <c r="C22" s="107"/>
      <c r="D22" s="8" t="s">
        <v>31</v>
      </c>
      <c r="E22" s="6"/>
      <c r="F22" s="6"/>
      <c r="G22" s="6"/>
      <c r="H22" s="6"/>
      <c r="I22" s="6"/>
      <c r="J22" s="6"/>
      <c r="K22" s="6"/>
      <c r="L22" s="6"/>
      <c r="M22" s="6"/>
      <c r="N22" s="6"/>
      <c r="O22" s="6"/>
      <c r="P22" s="11"/>
      <c r="Q22" s="45"/>
      <c r="R22" s="95"/>
      <c r="S22" s="135"/>
      <c r="T22" s="138"/>
      <c r="U22" s="140"/>
    </row>
    <row r="23" spans="1:21" s="1" customFormat="1" ht="34.5" customHeight="1" x14ac:dyDescent="0.2">
      <c r="A23" s="42"/>
      <c r="B23" s="77" t="s">
        <v>68</v>
      </c>
      <c r="C23" s="108" t="s">
        <v>73</v>
      </c>
      <c r="D23" s="21" t="s">
        <v>30</v>
      </c>
      <c r="E23" s="6"/>
      <c r="F23" s="6"/>
      <c r="G23" s="6"/>
      <c r="H23" s="6"/>
      <c r="I23" s="6">
        <v>1</v>
      </c>
      <c r="J23" s="6"/>
      <c r="K23" s="6"/>
      <c r="L23" s="6"/>
      <c r="M23" s="6"/>
      <c r="N23" s="6"/>
      <c r="O23" s="6"/>
      <c r="P23" s="11"/>
      <c r="Q23" s="109">
        <f>IFERROR(IF(COUNT(E23:P23)&lt;1,0,IF(COUNT(E24:P24)&gt;=COUNT(E23:P23),1,(COUNT(E24:P24)/COUNT(E23:P23)))),0)</f>
        <v>0</v>
      </c>
      <c r="R23" s="96"/>
      <c r="S23" s="43" t="s">
        <v>60</v>
      </c>
      <c r="T23" s="136" t="s">
        <v>74</v>
      </c>
      <c r="U23" s="133"/>
    </row>
    <row r="24" spans="1:21" s="1" customFormat="1" ht="34.5" customHeight="1" x14ac:dyDescent="0.2">
      <c r="A24" s="42"/>
      <c r="B24" s="78"/>
      <c r="C24" s="108"/>
      <c r="D24" s="8" t="s">
        <v>31</v>
      </c>
      <c r="E24" s="6"/>
      <c r="F24" s="6"/>
      <c r="G24" s="6"/>
      <c r="H24" s="6"/>
      <c r="I24" s="6"/>
      <c r="J24" s="6"/>
      <c r="K24" s="6"/>
      <c r="L24" s="6"/>
      <c r="M24" s="6"/>
      <c r="N24" s="6"/>
      <c r="O24" s="6"/>
      <c r="P24" s="11"/>
      <c r="Q24" s="109"/>
      <c r="R24" s="96"/>
      <c r="S24" s="43"/>
      <c r="T24" s="136"/>
      <c r="U24" s="133"/>
    </row>
    <row r="25" spans="1:21" s="1" customFormat="1" ht="24" customHeight="1" x14ac:dyDescent="0.2">
      <c r="A25" s="42"/>
      <c r="B25" s="77" t="s">
        <v>69</v>
      </c>
      <c r="C25" s="108" t="s">
        <v>75</v>
      </c>
      <c r="D25" s="21" t="s">
        <v>30</v>
      </c>
      <c r="E25" s="6"/>
      <c r="F25" s="6"/>
      <c r="G25" s="6"/>
      <c r="H25" s="6"/>
      <c r="I25" s="6"/>
      <c r="J25" s="6"/>
      <c r="K25" s="6"/>
      <c r="L25" s="6"/>
      <c r="M25" s="6"/>
      <c r="N25" s="6"/>
      <c r="O25" s="6">
        <v>1</v>
      </c>
      <c r="P25" s="11"/>
      <c r="Q25" s="109">
        <f>IFERROR(IF(COUNT(E25:P25)&lt;1,0,IF(COUNT(E26:P26)&gt;=COUNT(E25:P25),1,(COUNT(E26:P26)/COUNT(E25:P25)))),0)</f>
        <v>0</v>
      </c>
      <c r="R25" s="96"/>
      <c r="S25" s="43" t="s">
        <v>60</v>
      </c>
      <c r="T25" s="79" t="s">
        <v>76</v>
      </c>
      <c r="U25" s="34"/>
    </row>
    <row r="26" spans="1:21" s="1" customFormat="1" ht="24" customHeight="1" x14ac:dyDescent="0.2">
      <c r="A26" s="42"/>
      <c r="B26" s="78"/>
      <c r="C26" s="108"/>
      <c r="D26" s="8" t="s">
        <v>31</v>
      </c>
      <c r="E26" s="6"/>
      <c r="F26" s="6"/>
      <c r="G26" s="6"/>
      <c r="H26" s="6"/>
      <c r="I26" s="6"/>
      <c r="J26" s="6"/>
      <c r="K26" s="6"/>
      <c r="L26" s="6"/>
      <c r="M26" s="6"/>
      <c r="N26" s="6"/>
      <c r="O26" s="6"/>
      <c r="P26" s="11"/>
      <c r="Q26" s="109"/>
      <c r="R26" s="96"/>
      <c r="S26" s="43"/>
      <c r="T26" s="79"/>
      <c r="U26" s="34"/>
    </row>
    <row r="27" spans="1:21" s="1" customFormat="1" ht="24" customHeight="1" x14ac:dyDescent="0.2">
      <c r="A27" s="42"/>
      <c r="B27" s="77" t="s">
        <v>70</v>
      </c>
      <c r="C27" s="108" t="s">
        <v>77</v>
      </c>
      <c r="D27" s="21" t="s">
        <v>30</v>
      </c>
      <c r="E27" s="6"/>
      <c r="F27" s="6"/>
      <c r="G27" s="6"/>
      <c r="H27" s="6"/>
      <c r="I27" s="6"/>
      <c r="J27" s="6"/>
      <c r="K27" s="6"/>
      <c r="L27" s="6"/>
      <c r="M27" s="6">
        <v>1</v>
      </c>
      <c r="N27" s="6"/>
      <c r="O27" s="6"/>
      <c r="P27" s="11"/>
      <c r="Q27" s="109">
        <f>IFERROR(IF(COUNT(E27:P27)&lt;1,0,IF(COUNT(E28:P28)&gt;=COUNT(E27:P27),1,(COUNT(E28:P28)/COUNT(E27:P27)))),0)</f>
        <v>0</v>
      </c>
      <c r="R27" s="96"/>
      <c r="S27" s="43" t="s">
        <v>78</v>
      </c>
      <c r="T27" s="79" t="s">
        <v>79</v>
      </c>
      <c r="U27" s="133"/>
    </row>
    <row r="28" spans="1:21" s="1" customFormat="1" ht="24" customHeight="1" x14ac:dyDescent="0.2">
      <c r="A28" s="42"/>
      <c r="B28" s="78"/>
      <c r="C28" s="108"/>
      <c r="D28" s="8" t="s">
        <v>31</v>
      </c>
      <c r="E28" s="6"/>
      <c r="F28" s="6"/>
      <c r="G28" s="6"/>
      <c r="H28" s="6"/>
      <c r="I28" s="6"/>
      <c r="J28" s="6"/>
      <c r="K28" s="6"/>
      <c r="L28" s="6"/>
      <c r="M28" s="6"/>
      <c r="N28" s="6"/>
      <c r="O28" s="6"/>
      <c r="P28" s="11"/>
      <c r="Q28" s="109"/>
      <c r="R28" s="96"/>
      <c r="S28" s="43"/>
      <c r="T28" s="79"/>
      <c r="U28" s="133"/>
    </row>
    <row r="29" spans="1:21" s="1" customFormat="1" ht="24" customHeight="1" x14ac:dyDescent="0.2">
      <c r="A29" s="42"/>
      <c r="B29" s="77" t="s">
        <v>80</v>
      </c>
      <c r="C29" s="108" t="s">
        <v>81</v>
      </c>
      <c r="D29" s="21" t="s">
        <v>30</v>
      </c>
      <c r="E29" s="6"/>
      <c r="F29" s="6"/>
      <c r="G29" s="6"/>
      <c r="H29" s="6">
        <v>1</v>
      </c>
      <c r="I29" s="6"/>
      <c r="J29" s="6"/>
      <c r="K29" s="6">
        <v>1</v>
      </c>
      <c r="L29" s="6"/>
      <c r="M29" s="6"/>
      <c r="N29" s="6"/>
      <c r="O29" s="6"/>
      <c r="P29" s="11"/>
      <c r="Q29" s="109">
        <f>IFERROR(IF(COUNT(E29:P29)&lt;1,0,IF(COUNT(E30:P30)&gt;=COUNT(E29:P29),1,(COUNT(E30:P30)/COUNT(E29:P29)))),0)</f>
        <v>0</v>
      </c>
      <c r="R29" s="96"/>
      <c r="S29" s="43" t="s">
        <v>60</v>
      </c>
      <c r="T29" s="79" t="s">
        <v>82</v>
      </c>
      <c r="U29" s="133"/>
    </row>
    <row r="30" spans="1:21" s="1" customFormat="1" ht="24" customHeight="1" thickBot="1" x14ac:dyDescent="0.25">
      <c r="A30" s="42"/>
      <c r="B30" s="78"/>
      <c r="C30" s="108"/>
      <c r="D30" s="8" t="s">
        <v>31</v>
      </c>
      <c r="E30" s="6"/>
      <c r="F30" s="6"/>
      <c r="G30" s="6"/>
      <c r="H30" s="6"/>
      <c r="I30" s="6"/>
      <c r="J30" s="6"/>
      <c r="K30" s="6"/>
      <c r="L30" s="6"/>
      <c r="M30" s="6"/>
      <c r="N30" s="6"/>
      <c r="O30" s="6"/>
      <c r="P30" s="11"/>
      <c r="Q30" s="109"/>
      <c r="R30" s="96"/>
      <c r="S30" s="43"/>
      <c r="T30" s="79"/>
      <c r="U30" s="133"/>
    </row>
    <row r="31" spans="1:21" s="1" customFormat="1" ht="24" customHeight="1" thickBot="1" x14ac:dyDescent="0.25">
      <c r="A31" s="101" t="s">
        <v>28</v>
      </c>
      <c r="B31" s="102"/>
      <c r="C31" s="102"/>
      <c r="D31" s="103"/>
      <c r="E31" s="12">
        <f t="shared" ref="E31:P31" si="0">SUMIF($D$17:$D$30,"P*",E17:E30)</f>
        <v>1</v>
      </c>
      <c r="F31" s="12">
        <f t="shared" si="0"/>
        <v>0</v>
      </c>
      <c r="G31" s="12">
        <f t="shared" si="0"/>
        <v>1</v>
      </c>
      <c r="H31" s="12">
        <f t="shared" si="0"/>
        <v>1</v>
      </c>
      <c r="I31" s="12">
        <f t="shared" si="0"/>
        <v>1</v>
      </c>
      <c r="J31" s="12">
        <f t="shared" si="0"/>
        <v>1</v>
      </c>
      <c r="K31" s="12">
        <f t="shared" si="0"/>
        <v>1</v>
      </c>
      <c r="L31" s="12">
        <f t="shared" si="0"/>
        <v>0</v>
      </c>
      <c r="M31" s="12">
        <f t="shared" si="0"/>
        <v>1</v>
      </c>
      <c r="N31" s="12">
        <f t="shared" si="0"/>
        <v>0</v>
      </c>
      <c r="O31" s="12">
        <f t="shared" si="0"/>
        <v>1</v>
      </c>
      <c r="P31" s="12">
        <f t="shared" si="0"/>
        <v>0</v>
      </c>
      <c r="Q31" s="97">
        <f>SUM(E31:P31)</f>
        <v>8</v>
      </c>
      <c r="R31" s="98"/>
      <c r="S31" s="155"/>
      <c r="T31" s="43"/>
      <c r="U31" s="43"/>
    </row>
    <row r="32" spans="1:21" s="1" customFormat="1" ht="24" customHeight="1" thickBot="1" x14ac:dyDescent="0.25">
      <c r="A32" s="158" t="s">
        <v>29</v>
      </c>
      <c r="B32" s="159"/>
      <c r="C32" s="159"/>
      <c r="D32" s="160"/>
      <c r="E32" s="13">
        <f t="shared" ref="E32:P32" si="1">SUMIF($D$17:$D$30,"E*",E17:E30)</f>
        <v>0</v>
      </c>
      <c r="F32" s="13">
        <f t="shared" si="1"/>
        <v>0</v>
      </c>
      <c r="G32" s="13">
        <f t="shared" si="1"/>
        <v>0</v>
      </c>
      <c r="H32" s="13">
        <f t="shared" si="1"/>
        <v>0</v>
      </c>
      <c r="I32" s="13">
        <f t="shared" si="1"/>
        <v>0</v>
      </c>
      <c r="J32" s="13">
        <f t="shared" si="1"/>
        <v>0</v>
      </c>
      <c r="K32" s="13">
        <f t="shared" si="1"/>
        <v>0</v>
      </c>
      <c r="L32" s="13">
        <f t="shared" si="1"/>
        <v>0</v>
      </c>
      <c r="M32" s="13">
        <f t="shared" si="1"/>
        <v>0</v>
      </c>
      <c r="N32" s="13">
        <f t="shared" si="1"/>
        <v>0</v>
      </c>
      <c r="O32" s="13">
        <f t="shared" si="1"/>
        <v>0</v>
      </c>
      <c r="P32" s="14">
        <f t="shared" si="1"/>
        <v>0</v>
      </c>
      <c r="Q32" s="99">
        <f>SUM(E32:P32)</f>
        <v>0</v>
      </c>
      <c r="R32" s="100"/>
      <c r="S32" s="156"/>
      <c r="T32" s="157"/>
      <c r="U32" s="157"/>
    </row>
    <row r="33" spans="1:21" s="1" customFormat="1" ht="20.25" customHeight="1" thickBot="1" x14ac:dyDescent="0.25">
      <c r="A33" s="152" t="s">
        <v>32</v>
      </c>
      <c r="B33" s="153"/>
      <c r="C33" s="153"/>
      <c r="D33" s="153"/>
      <c r="E33" s="153"/>
      <c r="F33" s="153"/>
      <c r="G33" s="153"/>
      <c r="H33" s="153"/>
      <c r="I33" s="153"/>
      <c r="J33" s="153"/>
      <c r="K33" s="153"/>
      <c r="L33" s="153"/>
      <c r="M33" s="153"/>
      <c r="N33" s="153"/>
      <c r="O33" s="153"/>
      <c r="P33" s="153"/>
      <c r="Q33" s="153"/>
      <c r="R33" s="153"/>
      <c r="S33" s="153"/>
      <c r="T33" s="153"/>
      <c r="U33" s="154"/>
    </row>
    <row r="34" spans="1:21" ht="31.5" customHeight="1" x14ac:dyDescent="0.2">
      <c r="A34" s="165" t="s">
        <v>14</v>
      </c>
      <c r="B34" s="166"/>
      <c r="C34" s="166"/>
      <c r="D34" s="167"/>
      <c r="E34" s="165" t="s">
        <v>15</v>
      </c>
      <c r="F34" s="166"/>
      <c r="G34" s="166"/>
      <c r="H34" s="166"/>
      <c r="I34" s="166"/>
      <c r="J34" s="166"/>
      <c r="K34" s="166"/>
      <c r="L34" s="166"/>
      <c r="M34" s="166"/>
      <c r="N34" s="166"/>
      <c r="O34" s="166"/>
      <c r="P34" s="166"/>
      <c r="Q34" s="166"/>
      <c r="R34" s="167"/>
      <c r="S34" s="161" t="s">
        <v>0</v>
      </c>
      <c r="T34" s="161"/>
      <c r="U34" s="161"/>
    </row>
    <row r="35" spans="1:21" ht="21" customHeight="1" x14ac:dyDescent="0.2">
      <c r="A35" s="168" t="s">
        <v>48</v>
      </c>
      <c r="B35" s="169"/>
      <c r="C35" s="169"/>
      <c r="D35" s="170"/>
      <c r="E35" s="177" t="s">
        <v>57</v>
      </c>
      <c r="F35" s="93"/>
      <c r="G35" s="93"/>
      <c r="H35" s="93"/>
      <c r="I35" s="93"/>
      <c r="J35" s="93"/>
      <c r="K35" s="93"/>
      <c r="L35" s="93"/>
      <c r="M35" s="93"/>
      <c r="N35" s="93"/>
      <c r="O35" s="93"/>
      <c r="P35" s="93"/>
      <c r="Q35" s="93"/>
      <c r="R35" s="178"/>
      <c r="S35" s="34"/>
      <c r="T35" s="34"/>
      <c r="U35" s="34"/>
    </row>
    <row r="36" spans="1:21" ht="21" customHeight="1" x14ac:dyDescent="0.2">
      <c r="A36" s="171" t="s">
        <v>49</v>
      </c>
      <c r="B36" s="172"/>
      <c r="C36" s="172"/>
      <c r="D36" s="173"/>
      <c r="E36" s="177" t="s">
        <v>58</v>
      </c>
      <c r="F36" s="93"/>
      <c r="G36" s="93"/>
      <c r="H36" s="93"/>
      <c r="I36" s="93"/>
      <c r="J36" s="93"/>
      <c r="K36" s="93"/>
      <c r="L36" s="93"/>
      <c r="M36" s="93"/>
      <c r="N36" s="93"/>
      <c r="O36" s="93"/>
      <c r="P36" s="93"/>
      <c r="Q36" s="93"/>
      <c r="R36" s="178"/>
      <c r="S36" s="34"/>
      <c r="T36" s="34"/>
      <c r="U36" s="34"/>
    </row>
    <row r="37" spans="1:21" ht="21" customHeight="1" x14ac:dyDescent="0.2">
      <c r="A37" s="168" t="s">
        <v>50</v>
      </c>
      <c r="B37" s="169"/>
      <c r="C37" s="169"/>
      <c r="D37" s="170"/>
      <c r="E37" s="179"/>
      <c r="F37" s="180"/>
      <c r="G37" s="180"/>
      <c r="H37" s="180"/>
      <c r="I37" s="180"/>
      <c r="J37" s="180"/>
      <c r="K37" s="180"/>
      <c r="L37" s="180"/>
      <c r="M37" s="180"/>
      <c r="N37" s="180"/>
      <c r="O37" s="180"/>
      <c r="P37" s="180"/>
      <c r="Q37" s="180"/>
      <c r="R37" s="181"/>
      <c r="S37" s="34"/>
      <c r="T37" s="34"/>
      <c r="U37" s="34"/>
    </row>
    <row r="38" spans="1:21" ht="21" customHeight="1" thickBot="1" x14ac:dyDescent="0.25">
      <c r="A38" s="174" t="s">
        <v>51</v>
      </c>
      <c r="B38" s="175"/>
      <c r="C38" s="175"/>
      <c r="D38" s="176"/>
      <c r="E38" s="162" t="s">
        <v>59</v>
      </c>
      <c r="F38" s="163"/>
      <c r="G38" s="163"/>
      <c r="H38" s="163"/>
      <c r="I38" s="163"/>
      <c r="J38" s="163"/>
      <c r="K38" s="163"/>
      <c r="L38" s="163"/>
      <c r="M38" s="163"/>
      <c r="N38" s="163"/>
      <c r="O38" s="163"/>
      <c r="P38" s="163"/>
      <c r="Q38" s="163"/>
      <c r="R38" s="164"/>
      <c r="S38" s="47"/>
      <c r="T38" s="47"/>
      <c r="U38" s="47"/>
    </row>
    <row r="39" spans="1:21" ht="36.6" customHeight="1" thickBot="1" x14ac:dyDescent="0.25">
      <c r="A39" s="48" t="s">
        <v>33</v>
      </c>
      <c r="B39" s="49"/>
      <c r="C39" s="49"/>
      <c r="D39" s="49"/>
      <c r="E39" s="49"/>
      <c r="F39" s="49"/>
      <c r="G39" s="49"/>
      <c r="H39" s="49"/>
      <c r="I39" s="49"/>
      <c r="J39" s="49"/>
      <c r="K39" s="49"/>
      <c r="L39" s="49"/>
      <c r="M39" s="49"/>
      <c r="N39" s="49"/>
      <c r="O39" s="49"/>
      <c r="P39" s="49"/>
      <c r="Q39" s="49"/>
      <c r="R39" s="49"/>
      <c r="S39" s="49"/>
      <c r="T39" s="49"/>
      <c r="U39" s="50"/>
    </row>
    <row r="40" spans="1:21" ht="19.5" customHeight="1" thickBot="1" x14ac:dyDescent="0.25">
      <c r="A40" s="73" t="s">
        <v>54</v>
      </c>
      <c r="B40" s="74"/>
      <c r="C40" s="74"/>
      <c r="D40" s="74"/>
      <c r="E40" s="74"/>
      <c r="F40" s="74"/>
      <c r="G40" s="74"/>
      <c r="H40" s="74"/>
      <c r="I40" s="74"/>
      <c r="J40" s="74"/>
      <c r="K40" s="74"/>
      <c r="L40" s="74"/>
      <c r="M40" s="74"/>
      <c r="N40" s="74"/>
      <c r="O40" s="74"/>
      <c r="P40" s="74"/>
      <c r="Q40" s="74"/>
      <c r="R40" s="75"/>
      <c r="S40" s="51" t="s">
        <v>41</v>
      </c>
      <c r="T40" s="52"/>
      <c r="U40" s="53"/>
    </row>
    <row r="41" spans="1:21" ht="43.5" customHeight="1" x14ac:dyDescent="0.2">
      <c r="A41" s="32" t="s">
        <v>34</v>
      </c>
      <c r="B41" s="33"/>
      <c r="C41" s="46" t="s">
        <v>35</v>
      </c>
      <c r="D41" s="46"/>
      <c r="E41" s="15" t="s">
        <v>1</v>
      </c>
      <c r="F41" s="15" t="s">
        <v>2</v>
      </c>
      <c r="G41" s="15" t="s">
        <v>3</v>
      </c>
      <c r="H41" s="15" t="s">
        <v>4</v>
      </c>
      <c r="I41" s="15" t="s">
        <v>5</v>
      </c>
      <c r="J41" s="15" t="s">
        <v>6</v>
      </c>
      <c r="K41" s="15" t="s">
        <v>7</v>
      </c>
      <c r="L41" s="15" t="s">
        <v>8</v>
      </c>
      <c r="M41" s="15" t="s">
        <v>9</v>
      </c>
      <c r="N41" s="15" t="s">
        <v>10</v>
      </c>
      <c r="O41" s="15" t="s">
        <v>11</v>
      </c>
      <c r="P41" s="15" t="s">
        <v>12</v>
      </c>
      <c r="Q41" s="46" t="s">
        <v>13</v>
      </c>
      <c r="R41" s="72"/>
      <c r="S41" s="54"/>
      <c r="T41" s="55"/>
      <c r="U41" s="56"/>
    </row>
    <row r="42" spans="1:21" ht="33" customHeight="1" x14ac:dyDescent="0.2">
      <c r="A42" s="81" t="s">
        <v>36</v>
      </c>
      <c r="B42" s="80" t="s">
        <v>53</v>
      </c>
      <c r="C42" s="88" t="s">
        <v>45</v>
      </c>
      <c r="D42" s="89"/>
      <c r="E42" s="17">
        <f>E31</f>
        <v>1</v>
      </c>
      <c r="F42" s="17">
        <f t="shared" ref="F42:P42" si="2">F31</f>
        <v>0</v>
      </c>
      <c r="G42" s="17">
        <f t="shared" si="2"/>
        <v>1</v>
      </c>
      <c r="H42" s="17">
        <f t="shared" si="2"/>
        <v>1</v>
      </c>
      <c r="I42" s="17">
        <f t="shared" si="2"/>
        <v>1</v>
      </c>
      <c r="J42" s="17">
        <f t="shared" si="2"/>
        <v>1</v>
      </c>
      <c r="K42" s="17">
        <f t="shared" si="2"/>
        <v>1</v>
      </c>
      <c r="L42" s="17">
        <f t="shared" si="2"/>
        <v>0</v>
      </c>
      <c r="M42" s="17">
        <f t="shared" si="2"/>
        <v>1</v>
      </c>
      <c r="N42" s="17">
        <f t="shared" si="2"/>
        <v>0</v>
      </c>
      <c r="O42" s="17">
        <f t="shared" si="2"/>
        <v>1</v>
      </c>
      <c r="P42" s="17">
        <f t="shared" si="2"/>
        <v>0</v>
      </c>
      <c r="Q42" s="90">
        <f>SUM(E42:P42)</f>
        <v>8</v>
      </c>
      <c r="R42" s="91"/>
      <c r="S42" s="57"/>
      <c r="T42" s="58"/>
      <c r="U42" s="59"/>
    </row>
    <row r="43" spans="1:21" ht="27.6" customHeight="1" x14ac:dyDescent="0.2">
      <c r="A43" s="81"/>
      <c r="B43" s="34"/>
      <c r="C43" s="86" t="s">
        <v>37</v>
      </c>
      <c r="D43" s="87"/>
      <c r="E43" s="16">
        <f>E32</f>
        <v>0</v>
      </c>
      <c r="F43" s="16">
        <f t="shared" ref="F43:P43" si="3">F32</f>
        <v>0</v>
      </c>
      <c r="G43" s="16">
        <f t="shared" si="3"/>
        <v>0</v>
      </c>
      <c r="H43" s="16">
        <f t="shared" si="3"/>
        <v>0</v>
      </c>
      <c r="I43" s="16">
        <f t="shared" si="3"/>
        <v>0</v>
      </c>
      <c r="J43" s="16">
        <f t="shared" si="3"/>
        <v>0</v>
      </c>
      <c r="K43" s="16">
        <f t="shared" si="3"/>
        <v>0</v>
      </c>
      <c r="L43" s="16">
        <f t="shared" si="3"/>
        <v>0</v>
      </c>
      <c r="M43" s="16">
        <f t="shared" si="3"/>
        <v>0</v>
      </c>
      <c r="N43" s="16">
        <f t="shared" si="3"/>
        <v>0</v>
      </c>
      <c r="O43" s="16">
        <f t="shared" si="3"/>
        <v>0</v>
      </c>
      <c r="P43" s="16">
        <f t="shared" si="3"/>
        <v>0</v>
      </c>
      <c r="Q43" s="92">
        <f>SUM(E43:P43)</f>
        <v>0</v>
      </c>
      <c r="R43" s="93"/>
      <c r="S43" s="57"/>
      <c r="T43" s="58"/>
      <c r="U43" s="59"/>
    </row>
    <row r="44" spans="1:21" ht="23.25" customHeight="1" x14ac:dyDescent="0.2">
      <c r="A44" s="81"/>
      <c r="B44" s="34"/>
      <c r="C44" s="65" t="s">
        <v>38</v>
      </c>
      <c r="D44" s="76"/>
      <c r="E44" s="18">
        <f>IFERROR(IF(E42&lt;1,"",IF((E43/E42)&gt;1,1,(E43/E42))),0)</f>
        <v>0</v>
      </c>
      <c r="F44" s="18" t="str">
        <f t="shared" ref="F44:P44" si="4">IFERROR(IF(F42&lt;1,"",IF((F43/F42)&gt;1,1,(F43/F42))),0)</f>
        <v/>
      </c>
      <c r="G44" s="18">
        <f t="shared" si="4"/>
        <v>0</v>
      </c>
      <c r="H44" s="18">
        <f t="shared" si="4"/>
        <v>0</v>
      </c>
      <c r="I44" s="18">
        <f t="shared" si="4"/>
        <v>0</v>
      </c>
      <c r="J44" s="18">
        <f t="shared" si="4"/>
        <v>0</v>
      </c>
      <c r="K44" s="18">
        <f t="shared" si="4"/>
        <v>0</v>
      </c>
      <c r="L44" s="18" t="str">
        <f t="shared" si="4"/>
        <v/>
      </c>
      <c r="M44" s="18">
        <f t="shared" si="4"/>
        <v>0</v>
      </c>
      <c r="N44" s="18" t="str">
        <f t="shared" si="4"/>
        <v/>
      </c>
      <c r="O44" s="18">
        <f t="shared" si="4"/>
        <v>0</v>
      </c>
      <c r="P44" s="18" t="str">
        <f t="shared" si="4"/>
        <v/>
      </c>
      <c r="Q44" s="82">
        <f>IFERROR(IF(Q42&lt;1,"",IF((Q43/Q42)&gt;1,1,(Q43/Q42))),0)</f>
        <v>0</v>
      </c>
      <c r="R44" s="83"/>
      <c r="S44" s="57"/>
      <c r="T44" s="58"/>
      <c r="U44" s="59"/>
    </row>
    <row r="45" spans="1:21" ht="23.25" customHeight="1" x14ac:dyDescent="0.2">
      <c r="A45" s="81"/>
      <c r="B45" s="34"/>
      <c r="C45" s="64" t="s">
        <v>39</v>
      </c>
      <c r="D45" s="64"/>
      <c r="E45" s="18">
        <v>0.9</v>
      </c>
      <c r="F45" s="18">
        <v>0.9</v>
      </c>
      <c r="G45" s="18">
        <v>0.9</v>
      </c>
      <c r="H45" s="18">
        <v>0.9</v>
      </c>
      <c r="I45" s="18">
        <v>0.9</v>
      </c>
      <c r="J45" s="18">
        <v>0.9</v>
      </c>
      <c r="K45" s="18">
        <v>0.9</v>
      </c>
      <c r="L45" s="18">
        <v>0.9</v>
      </c>
      <c r="M45" s="18">
        <v>0.9</v>
      </c>
      <c r="N45" s="18">
        <v>0.9</v>
      </c>
      <c r="O45" s="18">
        <v>0.9</v>
      </c>
      <c r="P45" s="18">
        <v>0.9</v>
      </c>
      <c r="Q45" s="84">
        <v>0.9</v>
      </c>
      <c r="R45" s="85"/>
      <c r="S45" s="57"/>
      <c r="T45" s="58"/>
      <c r="U45" s="59"/>
    </row>
    <row r="46" spans="1:21" ht="16.5" customHeight="1" x14ac:dyDescent="0.2">
      <c r="A46" s="63" t="s">
        <v>40</v>
      </c>
      <c r="B46" s="64"/>
      <c r="C46" s="64"/>
      <c r="D46" s="64"/>
      <c r="E46" s="64"/>
      <c r="F46" s="64"/>
      <c r="G46" s="64"/>
      <c r="H46" s="64"/>
      <c r="I46" s="64"/>
      <c r="J46" s="64"/>
      <c r="K46" s="64"/>
      <c r="L46" s="64"/>
      <c r="M46" s="64"/>
      <c r="N46" s="64"/>
      <c r="O46" s="64"/>
      <c r="P46" s="64"/>
      <c r="Q46" s="64"/>
      <c r="R46" s="65"/>
      <c r="S46" s="57"/>
      <c r="T46" s="58"/>
      <c r="U46" s="59"/>
    </row>
    <row r="47" spans="1:21" x14ac:dyDescent="0.2">
      <c r="A47" s="66"/>
      <c r="B47" s="67"/>
      <c r="C47" s="67"/>
      <c r="D47" s="67"/>
      <c r="E47" s="67"/>
      <c r="F47" s="67"/>
      <c r="G47" s="67"/>
      <c r="H47" s="67"/>
      <c r="I47" s="67"/>
      <c r="J47" s="67"/>
      <c r="K47" s="67"/>
      <c r="L47" s="67"/>
      <c r="M47" s="67"/>
      <c r="N47" s="67"/>
      <c r="O47" s="67"/>
      <c r="P47" s="67"/>
      <c r="Q47" s="67"/>
      <c r="R47" s="68"/>
      <c r="S47" s="57"/>
      <c r="T47" s="58"/>
      <c r="U47" s="59"/>
    </row>
    <row r="48" spans="1:21" x14ac:dyDescent="0.2">
      <c r="A48" s="66"/>
      <c r="B48" s="67"/>
      <c r="C48" s="67"/>
      <c r="D48" s="67"/>
      <c r="E48" s="67"/>
      <c r="F48" s="67"/>
      <c r="G48" s="67"/>
      <c r="H48" s="67"/>
      <c r="I48" s="67"/>
      <c r="J48" s="67"/>
      <c r="K48" s="67"/>
      <c r="L48" s="67"/>
      <c r="M48" s="67"/>
      <c r="N48" s="67"/>
      <c r="O48" s="67"/>
      <c r="P48" s="67"/>
      <c r="Q48" s="67"/>
      <c r="R48" s="68"/>
      <c r="S48" s="57"/>
      <c r="T48" s="58"/>
      <c r="U48" s="59"/>
    </row>
    <row r="49" spans="1:21" x14ac:dyDescent="0.2">
      <c r="A49" s="66"/>
      <c r="B49" s="67"/>
      <c r="C49" s="67"/>
      <c r="D49" s="67"/>
      <c r="E49" s="67"/>
      <c r="F49" s="67"/>
      <c r="G49" s="67"/>
      <c r="H49" s="67"/>
      <c r="I49" s="67"/>
      <c r="J49" s="67"/>
      <c r="K49" s="67"/>
      <c r="L49" s="67"/>
      <c r="M49" s="67"/>
      <c r="N49" s="67"/>
      <c r="O49" s="67"/>
      <c r="P49" s="67"/>
      <c r="Q49" s="67"/>
      <c r="R49" s="68"/>
      <c r="S49" s="57"/>
      <c r="T49" s="58"/>
      <c r="U49" s="59"/>
    </row>
    <row r="50" spans="1:21" x14ac:dyDescent="0.2">
      <c r="A50" s="66"/>
      <c r="B50" s="67"/>
      <c r="C50" s="67"/>
      <c r="D50" s="67"/>
      <c r="E50" s="67"/>
      <c r="F50" s="67"/>
      <c r="G50" s="67"/>
      <c r="H50" s="67"/>
      <c r="I50" s="67"/>
      <c r="J50" s="67"/>
      <c r="K50" s="67"/>
      <c r="L50" s="67"/>
      <c r="M50" s="67"/>
      <c r="N50" s="67"/>
      <c r="O50" s="67"/>
      <c r="P50" s="67"/>
      <c r="Q50" s="67"/>
      <c r="R50" s="68"/>
      <c r="S50" s="57"/>
      <c r="T50" s="58"/>
      <c r="U50" s="59"/>
    </row>
    <row r="51" spans="1:21" x14ac:dyDescent="0.2">
      <c r="A51" s="66"/>
      <c r="B51" s="67"/>
      <c r="C51" s="67"/>
      <c r="D51" s="67"/>
      <c r="E51" s="67"/>
      <c r="F51" s="67"/>
      <c r="G51" s="67"/>
      <c r="H51" s="67"/>
      <c r="I51" s="67"/>
      <c r="J51" s="67"/>
      <c r="K51" s="67"/>
      <c r="L51" s="67"/>
      <c r="M51" s="67"/>
      <c r="N51" s="67"/>
      <c r="O51" s="67"/>
      <c r="P51" s="67"/>
      <c r="Q51" s="67"/>
      <c r="R51" s="68"/>
      <c r="S51" s="57"/>
      <c r="T51" s="58"/>
      <c r="U51" s="59"/>
    </row>
    <row r="52" spans="1:21" x14ac:dyDescent="0.2">
      <c r="A52" s="66"/>
      <c r="B52" s="67"/>
      <c r="C52" s="67"/>
      <c r="D52" s="67"/>
      <c r="E52" s="67"/>
      <c r="F52" s="67"/>
      <c r="G52" s="67"/>
      <c r="H52" s="67"/>
      <c r="I52" s="67"/>
      <c r="J52" s="67"/>
      <c r="K52" s="67"/>
      <c r="L52" s="67"/>
      <c r="M52" s="67"/>
      <c r="N52" s="67"/>
      <c r="O52" s="67"/>
      <c r="P52" s="67"/>
      <c r="Q52" s="67"/>
      <c r="R52" s="68"/>
      <c r="S52" s="57"/>
      <c r="T52" s="58"/>
      <c r="U52" s="59"/>
    </row>
    <row r="53" spans="1:21" ht="12.75" thickBot="1" x14ac:dyDescent="0.25">
      <c r="A53" s="69"/>
      <c r="B53" s="70"/>
      <c r="C53" s="70"/>
      <c r="D53" s="70"/>
      <c r="E53" s="70"/>
      <c r="F53" s="70"/>
      <c r="G53" s="70"/>
      <c r="H53" s="70"/>
      <c r="I53" s="70"/>
      <c r="J53" s="70"/>
      <c r="K53" s="70"/>
      <c r="L53" s="70"/>
      <c r="M53" s="70"/>
      <c r="N53" s="70"/>
      <c r="O53" s="70"/>
      <c r="P53" s="70"/>
      <c r="Q53" s="70"/>
      <c r="R53" s="71"/>
      <c r="S53" s="60"/>
      <c r="T53" s="61"/>
      <c r="U53" s="62"/>
    </row>
  </sheetData>
  <mergeCells count="119">
    <mergeCell ref="A33:U33"/>
    <mergeCell ref="S31:U32"/>
    <mergeCell ref="A32:D32"/>
    <mergeCell ref="S34:U34"/>
    <mergeCell ref="S35:U35"/>
    <mergeCell ref="E38:R38"/>
    <mergeCell ref="A34:D34"/>
    <mergeCell ref="A35:D35"/>
    <mergeCell ref="A36:D36"/>
    <mergeCell ref="A37:D37"/>
    <mergeCell ref="A38:D38"/>
    <mergeCell ref="E34:R34"/>
    <mergeCell ref="E35:R35"/>
    <mergeCell ref="E36:R36"/>
    <mergeCell ref="E37:R37"/>
    <mergeCell ref="S23:S24"/>
    <mergeCell ref="E14:E15"/>
    <mergeCell ref="F14:F15"/>
    <mergeCell ref="G14:G15"/>
    <mergeCell ref="H14:H15"/>
    <mergeCell ref="N14:N15"/>
    <mergeCell ref="O14:O15"/>
    <mergeCell ref="C14:D16"/>
    <mergeCell ref="E16:P16"/>
    <mergeCell ref="Q14:R16"/>
    <mergeCell ref="J14:J15"/>
    <mergeCell ref="K14:K15"/>
    <mergeCell ref="L14:L15"/>
    <mergeCell ref="M14:M15"/>
    <mergeCell ref="U25:U26"/>
    <mergeCell ref="U27:U28"/>
    <mergeCell ref="U29:U30"/>
    <mergeCell ref="T25:T26"/>
    <mergeCell ref="T27:T28"/>
    <mergeCell ref="C25:C26"/>
    <mergeCell ref="A10:U10"/>
    <mergeCell ref="B19:B20"/>
    <mergeCell ref="C19:C20"/>
    <mergeCell ref="Q19:Q20"/>
    <mergeCell ref="S29:S30"/>
    <mergeCell ref="S27:S28"/>
    <mergeCell ref="S14:S16"/>
    <mergeCell ref="S21:S22"/>
    <mergeCell ref="U23:U24"/>
    <mergeCell ref="T23:T24"/>
    <mergeCell ref="S17:S18"/>
    <mergeCell ref="T17:T18"/>
    <mergeCell ref="U17:U18"/>
    <mergeCell ref="S19:S20"/>
    <mergeCell ref="T19:T20"/>
    <mergeCell ref="U19:U20"/>
    <mergeCell ref="T21:T22"/>
    <mergeCell ref="U21:U22"/>
    <mergeCell ref="A6:U6"/>
    <mergeCell ref="A3:U3"/>
    <mergeCell ref="A11:U11"/>
    <mergeCell ref="A12:U12"/>
    <mergeCell ref="A8:U8"/>
    <mergeCell ref="A9:U9"/>
    <mergeCell ref="A4:J4"/>
    <mergeCell ref="K4:U4"/>
    <mergeCell ref="B17:B18"/>
    <mergeCell ref="C17:C18"/>
    <mergeCell ref="A13:D13"/>
    <mergeCell ref="E13:U13"/>
    <mergeCell ref="I14:I15"/>
    <mergeCell ref="Q17:Q18"/>
    <mergeCell ref="P14:P15"/>
    <mergeCell ref="T14:T16"/>
    <mergeCell ref="U14:U16"/>
    <mergeCell ref="R17:R20"/>
    <mergeCell ref="B42:B45"/>
    <mergeCell ref="A42:A45"/>
    <mergeCell ref="Q44:R44"/>
    <mergeCell ref="Q45:R45"/>
    <mergeCell ref="C43:D43"/>
    <mergeCell ref="C42:D42"/>
    <mergeCell ref="Q42:R42"/>
    <mergeCell ref="Q43:R43"/>
    <mergeCell ref="R21:R30"/>
    <mergeCell ref="Q31:R31"/>
    <mergeCell ref="Q32:R32"/>
    <mergeCell ref="A31:D31"/>
    <mergeCell ref="B21:B22"/>
    <mergeCell ref="C21:C22"/>
    <mergeCell ref="C27:C28"/>
    <mergeCell ref="Q25:Q26"/>
    <mergeCell ref="B23:B24"/>
    <mergeCell ref="Q23:Q24"/>
    <mergeCell ref="B29:B30"/>
    <mergeCell ref="C29:C30"/>
    <mergeCell ref="Q29:Q30"/>
    <mergeCell ref="B27:B28"/>
    <mergeCell ref="Q27:Q28"/>
    <mergeCell ref="C23:C24"/>
    <mergeCell ref="A1:U2"/>
    <mergeCell ref="A41:B41"/>
    <mergeCell ref="A7:U7"/>
    <mergeCell ref="B14:B16"/>
    <mergeCell ref="A17:A20"/>
    <mergeCell ref="A14:A16"/>
    <mergeCell ref="A21:A30"/>
    <mergeCell ref="S25:S26"/>
    <mergeCell ref="Q21:Q22"/>
    <mergeCell ref="C41:D41"/>
    <mergeCell ref="S38:U38"/>
    <mergeCell ref="A39:U39"/>
    <mergeCell ref="S40:U40"/>
    <mergeCell ref="S36:U36"/>
    <mergeCell ref="S41:U53"/>
    <mergeCell ref="A46:R46"/>
    <mergeCell ref="A47:R53"/>
    <mergeCell ref="S37:U37"/>
    <mergeCell ref="Q41:R41"/>
    <mergeCell ref="A40:R40"/>
    <mergeCell ref="C44:D44"/>
    <mergeCell ref="C45:D45"/>
    <mergeCell ref="B25:B26"/>
    <mergeCell ref="T29:T30"/>
  </mergeCells>
  <conditionalFormatting sqref="E17:P17">
    <cfRule type="cellIs" dxfId="65" priority="155" stopIfTrue="1" operator="between">
      <formula>1</formula>
      <formula>20</formula>
    </cfRule>
  </conditionalFormatting>
  <conditionalFormatting sqref="E19:P19">
    <cfRule type="cellIs" dxfId="64" priority="154" stopIfTrue="1" operator="between">
      <formula>1</formula>
      <formula>20</formula>
    </cfRule>
  </conditionalFormatting>
  <conditionalFormatting sqref="E21:P21">
    <cfRule type="cellIs" dxfId="63" priority="143" stopIfTrue="1" operator="between">
      <formula>1</formula>
      <formula>20</formula>
    </cfRule>
  </conditionalFormatting>
  <conditionalFormatting sqref="E18:P18">
    <cfRule type="cellIs" dxfId="62" priority="127" stopIfTrue="1" operator="between">
      <formula>1</formula>
      <formula>20</formula>
    </cfRule>
  </conditionalFormatting>
  <conditionalFormatting sqref="E20:P20">
    <cfRule type="cellIs" dxfId="61" priority="126" stopIfTrue="1" operator="between">
      <formula>1</formula>
      <formula>20</formula>
    </cfRule>
  </conditionalFormatting>
  <conditionalFormatting sqref="E22:P22">
    <cfRule type="cellIs" dxfId="60" priority="115" stopIfTrue="1" operator="between">
      <formula>1</formula>
      <formula>20</formula>
    </cfRule>
  </conditionalFormatting>
  <conditionalFormatting sqref="R17:R22">
    <cfRule type="cellIs" dxfId="59" priority="97" stopIfTrue="1" operator="greaterThan">
      <formula>0.7</formula>
    </cfRule>
    <cfRule type="cellIs" dxfId="58" priority="98" stopIfTrue="1" operator="between">
      <formula>0.69</formula>
      <formula>0.45</formula>
    </cfRule>
    <cfRule type="cellIs" dxfId="57" priority="99" stopIfTrue="1" operator="between">
      <formula>0</formula>
      <formula>0.44</formula>
    </cfRule>
  </conditionalFormatting>
  <conditionalFormatting sqref="E23:P23 E24:I24 K24:P24">
    <cfRule type="cellIs" dxfId="56" priority="47" stopIfTrue="1" operator="between">
      <formula>1</formula>
      <formula>20</formula>
    </cfRule>
  </conditionalFormatting>
  <conditionalFormatting sqref="R23:R24">
    <cfRule type="cellIs" dxfId="55" priority="44" stopIfTrue="1" operator="greaterThan">
      <formula>0.7</formula>
    </cfRule>
    <cfRule type="cellIs" dxfId="54" priority="45" stopIfTrue="1" operator="between">
      <formula>0.69</formula>
      <formula>0.45</formula>
    </cfRule>
    <cfRule type="cellIs" dxfId="53" priority="46" stopIfTrue="1" operator="between">
      <formula>0</formula>
      <formula>0.44</formula>
    </cfRule>
  </conditionalFormatting>
  <conditionalFormatting sqref="E30:P30 E29:G29 P29 I29:J29 L29:N29">
    <cfRule type="cellIs" dxfId="52" priority="27" stopIfTrue="1" operator="between">
      <formula>1</formula>
      <formula>20</formula>
    </cfRule>
  </conditionalFormatting>
  <conditionalFormatting sqref="R29:R30">
    <cfRule type="cellIs" dxfId="51" priority="24" stopIfTrue="1" operator="greaterThan">
      <formula>0.7</formula>
    </cfRule>
    <cfRule type="cellIs" dxfId="50" priority="25" stopIfTrue="1" operator="between">
      <formula>0.69</formula>
      <formula>0.45</formula>
    </cfRule>
    <cfRule type="cellIs" dxfId="49" priority="26" stopIfTrue="1" operator="between">
      <formula>0</formula>
      <formula>0.44</formula>
    </cfRule>
  </conditionalFormatting>
  <conditionalFormatting sqref="E27:P27 E28:F28 H28:I28 K28:L28 N28:P28">
    <cfRule type="cellIs" dxfId="48" priority="19" stopIfTrue="1" operator="between">
      <formula>1</formula>
      <formula>20</formula>
    </cfRule>
  </conditionalFormatting>
  <conditionalFormatting sqref="R27:R28">
    <cfRule type="cellIs" dxfId="47" priority="16" stopIfTrue="1" operator="greaterThan">
      <formula>0.7</formula>
    </cfRule>
    <cfRule type="cellIs" dxfId="46" priority="17" stopIfTrue="1" operator="between">
      <formula>0.69</formula>
      <formula>0.45</formula>
    </cfRule>
    <cfRule type="cellIs" dxfId="45" priority="18" stopIfTrue="1" operator="between">
      <formula>0</formula>
      <formula>0.44</formula>
    </cfRule>
  </conditionalFormatting>
  <conditionalFormatting sqref="E26:P26">
    <cfRule type="cellIs" dxfId="44" priority="15" stopIfTrue="1" operator="between">
      <formula>1</formula>
      <formula>20</formula>
    </cfRule>
  </conditionalFormatting>
  <conditionalFormatting sqref="R25:R26">
    <cfRule type="cellIs" dxfId="43" priority="12" stopIfTrue="1" operator="greaterThan">
      <formula>0.7</formula>
    </cfRule>
    <cfRule type="cellIs" dxfId="42" priority="13" stopIfTrue="1" operator="between">
      <formula>0.69</formula>
      <formula>0.45</formula>
    </cfRule>
    <cfRule type="cellIs" dxfId="41" priority="14" stopIfTrue="1" operator="between">
      <formula>0</formula>
      <formula>0.44</formula>
    </cfRule>
  </conditionalFormatting>
  <conditionalFormatting sqref="E25:P25">
    <cfRule type="cellIs" dxfId="40" priority="11" stopIfTrue="1" operator="between">
      <formula>1</formula>
      <formula>20</formula>
    </cfRule>
  </conditionalFormatting>
  <conditionalFormatting sqref="J24">
    <cfRule type="cellIs" dxfId="39" priority="10" stopIfTrue="1" operator="between">
      <formula>1</formula>
      <formula>20</formula>
    </cfRule>
  </conditionalFormatting>
  <conditionalFormatting sqref="G28">
    <cfRule type="cellIs" dxfId="38" priority="9" stopIfTrue="1" operator="between">
      <formula>1</formula>
      <formula>20</formula>
    </cfRule>
  </conditionalFormatting>
  <conditionalFormatting sqref="J28">
    <cfRule type="cellIs" dxfId="37" priority="8" stopIfTrue="1" operator="between">
      <formula>1</formula>
      <formula>20</formula>
    </cfRule>
  </conditionalFormatting>
  <conditionalFormatting sqref="O29">
    <cfRule type="cellIs" dxfId="36" priority="7" stopIfTrue="1" operator="between">
      <formula>1</formula>
      <formula>20</formula>
    </cfRule>
  </conditionalFormatting>
  <conditionalFormatting sqref="M28">
    <cfRule type="cellIs" dxfId="35" priority="3" stopIfTrue="1" operator="between">
      <formula>1</formula>
      <formula>20</formula>
    </cfRule>
  </conditionalFormatting>
  <conditionalFormatting sqref="H29">
    <cfRule type="cellIs" dxfId="34" priority="2" stopIfTrue="1" operator="between">
      <formula>1</formula>
      <formula>20</formula>
    </cfRule>
  </conditionalFormatting>
  <conditionalFormatting sqref="K29">
    <cfRule type="cellIs" dxfId="33" priority="1" stopIfTrue="1" operator="between">
      <formula>1</formula>
      <formula>20</formula>
    </cfRule>
  </conditionalFormatting>
  <printOptions horizontalCentered="1"/>
  <pageMargins left="0.39370078740157483" right="0.39370078740157483" top="0.59055118110236227" bottom="0.59055118110236227" header="0" footer="0"/>
  <pageSetup scale="45" fitToHeight="0" orientation="landscape" horizontalDpi="300" verticalDpi="196" r:id="rId1"/>
  <headerFooter alignWithMargins="0">
    <oddFooter>&amp;R&amp;8&amp;P/&amp;N</oddFooter>
  </headerFooter>
  <ignoredErrors>
    <ignoredError sqref="Q17:R17 Q19 F31 E32:O32 P32 H31:P31" unlockedFormula="1"/>
  </ignoredErrors>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249977111117893"/>
    <pageSetUpPr fitToPage="1"/>
  </sheetPr>
  <dimension ref="A1:W58"/>
  <sheetViews>
    <sheetView showGridLines="0" tabSelected="1" topLeftCell="O14" zoomScale="150" zoomScaleNormal="150" zoomScaleSheetLayoutView="55" zoomScalePageLayoutView="70" workbookViewId="0">
      <selection activeCell="O19" sqref="O19"/>
    </sheetView>
  </sheetViews>
  <sheetFormatPr baseColWidth="10" defaultColWidth="11.42578125" defaultRowHeight="12" x14ac:dyDescent="0.2"/>
  <cols>
    <col min="1" max="1" width="12.28515625" style="3" customWidth="1"/>
    <col min="2" max="2" width="62.85546875" style="3" customWidth="1"/>
    <col min="3" max="3" width="47.42578125" style="3" customWidth="1"/>
    <col min="4" max="4" width="5.7109375" style="3" customWidth="1"/>
    <col min="5" max="16" width="6.7109375" style="3" customWidth="1"/>
    <col min="17" max="18" width="9.28515625" style="3" customWidth="1"/>
    <col min="19" max="19" width="21.5703125" style="5" customWidth="1"/>
    <col min="20" max="20" width="35.7109375" style="5" customWidth="1"/>
    <col min="21" max="21" width="49.28515625" style="3" customWidth="1"/>
    <col min="22" max="22" width="11.42578125" style="189"/>
    <col min="23" max="16384" width="11.42578125" style="3"/>
  </cols>
  <sheetData>
    <row r="1" spans="1:23" ht="24.75" customHeight="1" x14ac:dyDescent="0.2">
      <c r="A1" s="26" t="s">
        <v>46</v>
      </c>
      <c r="B1" s="27"/>
      <c r="C1" s="27"/>
      <c r="D1" s="27"/>
      <c r="E1" s="27"/>
      <c r="F1" s="27"/>
      <c r="G1" s="27"/>
      <c r="H1" s="27"/>
      <c r="I1" s="27"/>
      <c r="J1" s="27"/>
      <c r="K1" s="27"/>
      <c r="L1" s="27"/>
      <c r="M1" s="27"/>
      <c r="N1" s="27"/>
      <c r="O1" s="27"/>
      <c r="P1" s="27"/>
      <c r="Q1" s="27"/>
      <c r="R1" s="27"/>
      <c r="S1" s="27"/>
      <c r="T1" s="27"/>
      <c r="U1" s="28"/>
      <c r="V1" s="188"/>
    </row>
    <row r="2" spans="1:23" ht="24.75" customHeight="1" x14ac:dyDescent="0.2">
      <c r="A2" s="29"/>
      <c r="B2" s="30"/>
      <c r="C2" s="30"/>
      <c r="D2" s="30"/>
      <c r="E2" s="30"/>
      <c r="F2" s="30"/>
      <c r="G2" s="30"/>
      <c r="H2" s="30"/>
      <c r="I2" s="30"/>
      <c r="J2" s="30"/>
      <c r="K2" s="30"/>
      <c r="L2" s="30"/>
      <c r="M2" s="30"/>
      <c r="N2" s="30"/>
      <c r="O2" s="30"/>
      <c r="P2" s="30"/>
      <c r="Q2" s="30"/>
      <c r="R2" s="30"/>
      <c r="S2" s="30"/>
      <c r="T2" s="30"/>
      <c r="U2" s="31"/>
      <c r="V2" s="188"/>
    </row>
    <row r="3" spans="1:23" ht="10.5" customHeight="1" x14ac:dyDescent="0.2">
      <c r="A3" s="112"/>
      <c r="B3" s="113"/>
      <c r="C3" s="113"/>
      <c r="D3" s="113"/>
      <c r="E3" s="113"/>
      <c r="F3" s="113"/>
      <c r="G3" s="113"/>
      <c r="H3" s="113"/>
      <c r="I3" s="113"/>
      <c r="J3" s="113"/>
      <c r="K3" s="113"/>
      <c r="L3" s="113"/>
      <c r="M3" s="113"/>
      <c r="N3" s="113"/>
      <c r="O3" s="113"/>
      <c r="P3" s="113"/>
      <c r="Q3" s="113"/>
      <c r="R3" s="113"/>
      <c r="S3" s="113"/>
      <c r="T3" s="113"/>
      <c r="U3" s="114"/>
    </row>
    <row r="4" spans="1:23" ht="68.45" customHeight="1" x14ac:dyDescent="0.2">
      <c r="A4" s="116" t="s">
        <v>42</v>
      </c>
      <c r="B4" s="117"/>
      <c r="C4" s="117"/>
      <c r="D4" s="117"/>
      <c r="E4" s="117"/>
      <c r="F4" s="117"/>
      <c r="G4" s="117"/>
      <c r="H4" s="117"/>
      <c r="I4" s="117"/>
      <c r="J4" s="117"/>
      <c r="K4" s="118" t="s">
        <v>55</v>
      </c>
      <c r="L4" s="118"/>
      <c r="M4" s="118"/>
      <c r="N4" s="118"/>
      <c r="O4" s="118"/>
      <c r="P4" s="118"/>
      <c r="Q4" s="118"/>
      <c r="R4" s="118"/>
      <c r="S4" s="118"/>
      <c r="T4" s="118"/>
      <c r="U4" s="119"/>
    </row>
    <row r="5" spans="1:23" ht="4.9000000000000004" customHeight="1" x14ac:dyDescent="0.2">
      <c r="A5" s="24"/>
      <c r="B5" s="25"/>
      <c r="S5" s="3"/>
      <c r="T5" s="3"/>
    </row>
    <row r="6" spans="1:23" ht="27.6" customHeight="1" x14ac:dyDescent="0.2">
      <c r="A6" s="110" t="s">
        <v>23</v>
      </c>
      <c r="B6" s="111"/>
      <c r="C6" s="111"/>
      <c r="D6" s="111"/>
      <c r="E6" s="111"/>
      <c r="F6" s="111"/>
      <c r="G6" s="111"/>
      <c r="H6" s="111"/>
      <c r="I6" s="111"/>
      <c r="J6" s="111"/>
      <c r="K6" s="111"/>
      <c r="L6" s="111"/>
      <c r="M6" s="111"/>
      <c r="N6" s="111"/>
      <c r="O6" s="111"/>
      <c r="P6" s="111"/>
      <c r="Q6" s="111"/>
      <c r="R6" s="111"/>
      <c r="S6" s="111"/>
      <c r="T6" s="111"/>
      <c r="U6" s="111"/>
    </row>
    <row r="7" spans="1:23" ht="52.9" customHeight="1" x14ac:dyDescent="0.2">
      <c r="A7" s="34" t="s">
        <v>56</v>
      </c>
      <c r="B7" s="34"/>
      <c r="C7" s="34"/>
      <c r="D7" s="34"/>
      <c r="E7" s="34"/>
      <c r="F7" s="34"/>
      <c r="G7" s="34"/>
      <c r="H7" s="34"/>
      <c r="I7" s="34"/>
      <c r="J7" s="34"/>
      <c r="K7" s="34"/>
      <c r="L7" s="34"/>
      <c r="M7" s="34"/>
      <c r="N7" s="34"/>
      <c r="O7" s="34"/>
      <c r="P7" s="34"/>
      <c r="Q7" s="34"/>
      <c r="R7" s="34"/>
      <c r="S7" s="34"/>
      <c r="T7" s="34"/>
      <c r="U7" s="34"/>
      <c r="W7" s="4"/>
    </row>
    <row r="8" spans="1:23" ht="24" customHeight="1" x14ac:dyDescent="0.2">
      <c r="A8" s="110" t="s">
        <v>24</v>
      </c>
      <c r="B8" s="111"/>
      <c r="C8" s="111"/>
      <c r="D8" s="111"/>
      <c r="E8" s="111"/>
      <c r="F8" s="111"/>
      <c r="G8" s="111"/>
      <c r="H8" s="111"/>
      <c r="I8" s="111"/>
      <c r="J8" s="111"/>
      <c r="K8" s="111"/>
      <c r="L8" s="111"/>
      <c r="M8" s="111"/>
      <c r="N8" s="111"/>
      <c r="O8" s="111"/>
      <c r="P8" s="111"/>
      <c r="Q8" s="111"/>
      <c r="R8" s="111"/>
      <c r="S8" s="111"/>
      <c r="T8" s="111"/>
      <c r="U8" s="111"/>
    </row>
    <row r="9" spans="1:23" ht="33.75" customHeight="1" x14ac:dyDescent="0.2">
      <c r="A9" s="34" t="s">
        <v>47</v>
      </c>
      <c r="B9" s="34"/>
      <c r="C9" s="34"/>
      <c r="D9" s="34"/>
      <c r="E9" s="34"/>
      <c r="F9" s="34"/>
      <c r="G9" s="34"/>
      <c r="H9" s="34"/>
      <c r="I9" s="34"/>
      <c r="J9" s="34"/>
      <c r="K9" s="34"/>
      <c r="L9" s="34"/>
      <c r="M9" s="34"/>
      <c r="N9" s="34"/>
      <c r="O9" s="34"/>
      <c r="P9" s="34"/>
      <c r="Q9" s="34"/>
      <c r="R9" s="34"/>
      <c r="S9" s="34"/>
      <c r="T9" s="34"/>
      <c r="U9" s="34"/>
      <c r="W9" s="4"/>
    </row>
    <row r="10" spans="1:23" ht="24" customHeight="1" x14ac:dyDescent="0.2">
      <c r="A10" s="110" t="s">
        <v>25</v>
      </c>
      <c r="B10" s="115"/>
      <c r="C10" s="115"/>
      <c r="D10" s="115"/>
      <c r="E10" s="115"/>
      <c r="F10" s="115"/>
      <c r="G10" s="115"/>
      <c r="H10" s="115"/>
      <c r="I10" s="115"/>
      <c r="J10" s="115"/>
      <c r="K10" s="115"/>
      <c r="L10" s="115"/>
      <c r="M10" s="115"/>
      <c r="N10" s="115"/>
      <c r="O10" s="115"/>
      <c r="P10" s="115"/>
      <c r="Q10" s="115"/>
      <c r="R10" s="115"/>
      <c r="S10" s="115"/>
      <c r="T10" s="115"/>
      <c r="U10" s="115"/>
    </row>
    <row r="11" spans="1:23" ht="21" customHeight="1" x14ac:dyDescent="0.2">
      <c r="A11" s="34" t="s">
        <v>43</v>
      </c>
      <c r="B11" s="34"/>
      <c r="C11" s="34"/>
      <c r="D11" s="34"/>
      <c r="E11" s="34"/>
      <c r="F11" s="34"/>
      <c r="G11" s="34"/>
      <c r="H11" s="34"/>
      <c r="I11" s="34"/>
      <c r="J11" s="34"/>
      <c r="K11" s="34"/>
      <c r="L11" s="34"/>
      <c r="M11" s="34"/>
      <c r="N11" s="34"/>
      <c r="O11" s="34"/>
      <c r="P11" s="34"/>
      <c r="Q11" s="34"/>
      <c r="R11" s="34"/>
      <c r="S11" s="34"/>
      <c r="T11" s="34"/>
      <c r="U11" s="34"/>
    </row>
    <row r="12" spans="1:23" ht="24" customHeight="1" x14ac:dyDescent="0.2">
      <c r="A12" s="110" t="s">
        <v>44</v>
      </c>
      <c r="B12" s="115"/>
      <c r="C12" s="115"/>
      <c r="D12" s="115"/>
      <c r="E12" s="115"/>
      <c r="F12" s="115"/>
      <c r="G12" s="115"/>
      <c r="H12" s="115"/>
      <c r="I12" s="115"/>
      <c r="J12" s="115"/>
      <c r="K12" s="115"/>
      <c r="L12" s="115"/>
      <c r="M12" s="115"/>
      <c r="N12" s="115"/>
      <c r="O12" s="115"/>
      <c r="P12" s="115"/>
      <c r="Q12" s="115"/>
      <c r="R12" s="115"/>
      <c r="S12" s="115"/>
      <c r="T12" s="115"/>
      <c r="U12" s="115"/>
    </row>
    <row r="13" spans="1:23" ht="21" customHeight="1" x14ac:dyDescent="0.2">
      <c r="A13" s="123" t="s">
        <v>26</v>
      </c>
      <c r="B13" s="124"/>
      <c r="C13" s="124"/>
      <c r="D13" s="125"/>
      <c r="E13" s="126">
        <v>44926</v>
      </c>
      <c r="F13" s="127"/>
      <c r="G13" s="127"/>
      <c r="H13" s="127"/>
      <c r="I13" s="127"/>
      <c r="J13" s="127"/>
      <c r="K13" s="127"/>
      <c r="L13" s="127"/>
      <c r="M13" s="127"/>
      <c r="N13" s="127"/>
      <c r="O13" s="127"/>
      <c r="P13" s="127"/>
      <c r="Q13" s="127"/>
      <c r="R13" s="127"/>
      <c r="S13" s="127"/>
      <c r="T13" s="127"/>
      <c r="U13" s="128"/>
    </row>
    <row r="14" spans="1:23" s="4" customFormat="1" ht="22.5" customHeight="1" x14ac:dyDescent="0.2">
      <c r="A14" s="39" t="s">
        <v>17</v>
      </c>
      <c r="B14" s="35" t="s">
        <v>21</v>
      </c>
      <c r="C14" s="144" t="s">
        <v>19</v>
      </c>
      <c r="D14" s="145"/>
      <c r="E14" s="129" t="s">
        <v>1</v>
      </c>
      <c r="F14" s="129" t="s">
        <v>2</v>
      </c>
      <c r="G14" s="129" t="s">
        <v>3</v>
      </c>
      <c r="H14" s="129" t="s">
        <v>4</v>
      </c>
      <c r="I14" s="129" t="s">
        <v>5</v>
      </c>
      <c r="J14" s="129" t="s">
        <v>6</v>
      </c>
      <c r="K14" s="129" t="s">
        <v>7</v>
      </c>
      <c r="L14" s="129" t="s">
        <v>8</v>
      </c>
      <c r="M14" s="129" t="s">
        <v>9</v>
      </c>
      <c r="N14" s="129" t="s">
        <v>10</v>
      </c>
      <c r="O14" s="129" t="s">
        <v>11</v>
      </c>
      <c r="P14" s="129" t="s">
        <v>12</v>
      </c>
      <c r="Q14" s="144" t="s">
        <v>22</v>
      </c>
      <c r="R14" s="145"/>
      <c r="S14" s="130" t="s">
        <v>27</v>
      </c>
      <c r="T14" s="130" t="s">
        <v>16</v>
      </c>
      <c r="U14" s="130" t="s">
        <v>0</v>
      </c>
      <c r="V14" s="130" t="s">
        <v>86</v>
      </c>
    </row>
    <row r="15" spans="1:23" s="4" customFormat="1" ht="22.5" customHeight="1" x14ac:dyDescent="0.2">
      <c r="A15" s="40"/>
      <c r="B15" s="36"/>
      <c r="C15" s="146"/>
      <c r="D15" s="147"/>
      <c r="E15" s="129"/>
      <c r="F15" s="129"/>
      <c r="G15" s="129"/>
      <c r="H15" s="129"/>
      <c r="I15" s="129"/>
      <c r="J15" s="129"/>
      <c r="K15" s="129"/>
      <c r="L15" s="129"/>
      <c r="M15" s="129"/>
      <c r="N15" s="129"/>
      <c r="O15" s="129"/>
      <c r="P15" s="129"/>
      <c r="Q15" s="146"/>
      <c r="R15" s="147"/>
      <c r="S15" s="131"/>
      <c r="T15" s="131"/>
      <c r="U15" s="131"/>
      <c r="V15" s="131"/>
    </row>
    <row r="16" spans="1:23" s="1" customFormat="1" ht="28.15" customHeight="1" thickBot="1" x14ac:dyDescent="0.25">
      <c r="A16" s="40"/>
      <c r="B16" s="36"/>
      <c r="C16" s="148"/>
      <c r="D16" s="149"/>
      <c r="E16" s="150" t="s">
        <v>52</v>
      </c>
      <c r="F16" s="151"/>
      <c r="G16" s="151"/>
      <c r="H16" s="151"/>
      <c r="I16" s="151"/>
      <c r="J16" s="151"/>
      <c r="K16" s="151"/>
      <c r="L16" s="151"/>
      <c r="M16" s="151"/>
      <c r="N16" s="151"/>
      <c r="O16" s="151"/>
      <c r="P16" s="151"/>
      <c r="Q16" s="146"/>
      <c r="R16" s="149"/>
      <c r="S16" s="132"/>
      <c r="T16" s="132"/>
      <c r="U16" s="132"/>
      <c r="V16" s="132"/>
    </row>
    <row r="17" spans="1:23" s="1" customFormat="1" ht="26.25" customHeight="1" x14ac:dyDescent="0.2">
      <c r="A17" s="37" t="s">
        <v>18</v>
      </c>
      <c r="B17" s="120" t="s">
        <v>61</v>
      </c>
      <c r="C17" s="122" t="s">
        <v>62</v>
      </c>
      <c r="D17" s="7" t="s">
        <v>30</v>
      </c>
      <c r="E17" s="9">
        <v>1</v>
      </c>
      <c r="F17" s="9"/>
      <c r="G17" s="9"/>
      <c r="H17" s="9"/>
      <c r="I17" s="9"/>
      <c r="J17" s="9"/>
      <c r="K17" s="9"/>
      <c r="L17" s="9"/>
      <c r="M17" s="9"/>
      <c r="N17" s="9"/>
      <c r="O17" s="9"/>
      <c r="P17" s="10"/>
      <c r="Q17" s="44">
        <f>IFERROR(IF(COUNT(E17:P17)&lt;1,0,IF(COUNT(E18:P18)&gt;=COUNT(E17:P17),1,(COUNT(E18:P18)/COUNT(E17:P17)))),0)</f>
        <v>0</v>
      </c>
      <c r="R17" s="94">
        <f>AVERAGE(Q17:Q20)</f>
        <v>0.5</v>
      </c>
      <c r="S17" s="134" t="s">
        <v>60</v>
      </c>
      <c r="T17" s="137" t="s">
        <v>63</v>
      </c>
      <c r="U17" s="139" t="s">
        <v>83</v>
      </c>
      <c r="V17" s="139" t="s">
        <v>87</v>
      </c>
      <c r="W17" s="193">
        <v>0</v>
      </c>
    </row>
    <row r="18" spans="1:23" s="1" customFormat="1" ht="29.25" customHeight="1" thickBot="1" x14ac:dyDescent="0.25">
      <c r="A18" s="38"/>
      <c r="B18" s="121"/>
      <c r="C18" s="108"/>
      <c r="D18" s="8" t="s">
        <v>31</v>
      </c>
      <c r="E18" s="6"/>
      <c r="F18" s="6"/>
      <c r="G18" s="6"/>
      <c r="H18" s="6"/>
      <c r="I18" s="6"/>
      <c r="J18" s="6"/>
      <c r="K18" s="6"/>
      <c r="L18" s="6"/>
      <c r="M18" s="6"/>
      <c r="N18" s="6"/>
      <c r="O18" s="6"/>
      <c r="P18" s="11"/>
      <c r="Q18" s="109"/>
      <c r="R18" s="95"/>
      <c r="S18" s="135"/>
      <c r="T18" s="138"/>
      <c r="U18" s="140"/>
      <c r="V18" s="140"/>
      <c r="W18" s="140"/>
    </row>
    <row r="19" spans="1:23" s="1" customFormat="1" ht="29.25" customHeight="1" x14ac:dyDescent="0.2">
      <c r="A19" s="38"/>
      <c r="B19" s="121" t="s">
        <v>64</v>
      </c>
      <c r="C19" s="108" t="s">
        <v>66</v>
      </c>
      <c r="D19" s="21" t="s">
        <v>30</v>
      </c>
      <c r="E19" s="6"/>
      <c r="F19" s="6"/>
      <c r="G19" s="6"/>
      <c r="H19" s="6"/>
      <c r="I19" s="6"/>
      <c r="J19" s="6">
        <v>1</v>
      </c>
      <c r="K19" s="6"/>
      <c r="L19" s="6"/>
      <c r="M19" s="6"/>
      <c r="N19" s="6"/>
      <c r="O19" s="6"/>
      <c r="P19" s="11"/>
      <c r="Q19" s="109">
        <f>IFERROR(IF(COUNT(E19:P19)&lt;1,0,IF(COUNT(E20:P20)&gt;=COUNT(E19:P19),1,(COUNT(E20:P20)/COUNT(E19:P19)))),0)</f>
        <v>1</v>
      </c>
      <c r="R19" s="95"/>
      <c r="S19" s="134" t="s">
        <v>60</v>
      </c>
      <c r="T19" s="141" t="s">
        <v>65</v>
      </c>
      <c r="U19" s="142"/>
      <c r="V19" s="142" t="s">
        <v>88</v>
      </c>
      <c r="W19" s="194">
        <v>0.14000000000000001</v>
      </c>
    </row>
    <row r="20" spans="1:23" s="1" customFormat="1" ht="29.25" customHeight="1" thickBot="1" x14ac:dyDescent="0.25">
      <c r="A20" s="38"/>
      <c r="B20" s="121"/>
      <c r="C20" s="108"/>
      <c r="D20" s="8" t="s">
        <v>31</v>
      </c>
      <c r="E20" s="6"/>
      <c r="F20" s="6"/>
      <c r="G20" s="6"/>
      <c r="H20" s="6"/>
      <c r="I20" s="6"/>
      <c r="J20" s="6">
        <v>1</v>
      </c>
      <c r="K20" s="6"/>
      <c r="L20" s="6"/>
      <c r="M20" s="6"/>
      <c r="N20" s="6"/>
      <c r="O20" s="6"/>
      <c r="P20" s="11"/>
      <c r="Q20" s="109"/>
      <c r="R20" s="95"/>
      <c r="S20" s="135"/>
      <c r="T20" s="138"/>
      <c r="U20" s="143"/>
      <c r="V20" s="191"/>
      <c r="W20" s="191"/>
    </row>
    <row r="21" spans="1:23" s="1" customFormat="1" ht="34.5" customHeight="1" x14ac:dyDescent="0.2">
      <c r="A21" s="41" t="s">
        <v>20</v>
      </c>
      <c r="B21" s="104" t="s">
        <v>67</v>
      </c>
      <c r="C21" s="106" t="s">
        <v>71</v>
      </c>
      <c r="D21" s="7" t="s">
        <v>30</v>
      </c>
      <c r="E21" s="6"/>
      <c r="F21" s="6"/>
      <c r="G21" s="6">
        <v>1</v>
      </c>
      <c r="H21" s="6"/>
      <c r="I21" s="6"/>
      <c r="J21" s="6"/>
      <c r="K21" s="6"/>
      <c r="L21" s="6"/>
      <c r="M21" s="6"/>
      <c r="N21" s="6"/>
      <c r="O21" s="6"/>
      <c r="P21" s="11"/>
      <c r="Q21" s="44">
        <f>IFERROR(IF(COUNT(E21:P21)&lt;1,0,IF(COUNT(E22:P22)&gt;=COUNT(E21:P21),1,(COUNT(E22:P22)/COUNT(E21:P21)))),0)</f>
        <v>0</v>
      </c>
      <c r="R21" s="94">
        <f>AVERAGE(Q21:Q30)</f>
        <v>0.4</v>
      </c>
      <c r="S21" s="134" t="s">
        <v>60</v>
      </c>
      <c r="T21" s="137" t="s">
        <v>72</v>
      </c>
      <c r="U21" s="139"/>
      <c r="V21" s="139" t="s">
        <v>87</v>
      </c>
      <c r="W21" s="193">
        <v>0</v>
      </c>
    </row>
    <row r="22" spans="1:23" s="1" customFormat="1" ht="34.5" customHeight="1" x14ac:dyDescent="0.2">
      <c r="A22" s="42"/>
      <c r="B22" s="105"/>
      <c r="C22" s="107"/>
      <c r="D22" s="8" t="s">
        <v>31</v>
      </c>
      <c r="E22" s="6"/>
      <c r="F22" s="6"/>
      <c r="G22" s="6"/>
      <c r="H22" s="6"/>
      <c r="I22" s="6"/>
      <c r="J22" s="6"/>
      <c r="K22" s="6"/>
      <c r="L22" s="6"/>
      <c r="M22" s="6"/>
      <c r="N22" s="6"/>
      <c r="O22" s="6"/>
      <c r="P22" s="11"/>
      <c r="Q22" s="45"/>
      <c r="R22" s="95"/>
      <c r="S22" s="135"/>
      <c r="T22" s="138"/>
      <c r="U22" s="140"/>
      <c r="V22" s="140"/>
      <c r="W22" s="140"/>
    </row>
    <row r="23" spans="1:23" s="1" customFormat="1" ht="34.5" customHeight="1" x14ac:dyDescent="0.2">
      <c r="A23" s="42"/>
      <c r="B23" s="77" t="s">
        <v>68</v>
      </c>
      <c r="C23" s="108" t="s">
        <v>73</v>
      </c>
      <c r="D23" s="21" t="s">
        <v>30</v>
      </c>
      <c r="E23" s="6"/>
      <c r="F23" s="6"/>
      <c r="G23" s="6"/>
      <c r="H23" s="6"/>
      <c r="I23" s="6">
        <v>1</v>
      </c>
      <c r="J23" s="6"/>
      <c r="K23" s="6"/>
      <c r="L23" s="6"/>
      <c r="M23" s="6"/>
      <c r="N23" s="6"/>
      <c r="O23" s="6"/>
      <c r="P23" s="11"/>
      <c r="Q23" s="109">
        <f>IFERROR(IF(COUNT(E23:P23)&lt;1,0,IF(COUNT(E24:P24)&gt;=COUNT(E23:P23),1,(COUNT(E24:P24)/COUNT(E23:P23)))),0)</f>
        <v>1</v>
      </c>
      <c r="R23" s="96"/>
      <c r="S23" s="43" t="s">
        <v>60</v>
      </c>
      <c r="T23" s="136" t="s">
        <v>74</v>
      </c>
      <c r="U23" s="133" t="s">
        <v>84</v>
      </c>
      <c r="V23" s="142" t="s">
        <v>89</v>
      </c>
      <c r="W23" s="194">
        <v>0.14000000000000001</v>
      </c>
    </row>
    <row r="24" spans="1:23" s="1" customFormat="1" ht="34.5" customHeight="1" thickBot="1" x14ac:dyDescent="0.25">
      <c r="A24" s="42"/>
      <c r="B24" s="78"/>
      <c r="C24" s="108"/>
      <c r="D24" s="8" t="s">
        <v>31</v>
      </c>
      <c r="E24" s="6"/>
      <c r="F24" s="6"/>
      <c r="G24" s="6"/>
      <c r="H24" s="6"/>
      <c r="I24" s="8">
        <v>1</v>
      </c>
      <c r="J24" s="6"/>
      <c r="K24" s="6"/>
      <c r="L24" s="6"/>
      <c r="M24" s="6"/>
      <c r="N24" s="6"/>
      <c r="O24" s="6"/>
      <c r="P24" s="11"/>
      <c r="Q24" s="109"/>
      <c r="R24" s="96"/>
      <c r="S24" s="43"/>
      <c r="T24" s="136"/>
      <c r="U24" s="133"/>
      <c r="V24" s="143"/>
      <c r="W24" s="191"/>
    </row>
    <row r="25" spans="1:23" s="1" customFormat="1" ht="24" customHeight="1" x14ac:dyDescent="0.2">
      <c r="A25" s="42"/>
      <c r="B25" s="77" t="s">
        <v>69</v>
      </c>
      <c r="C25" s="108" t="s">
        <v>75</v>
      </c>
      <c r="D25" s="21" t="s">
        <v>30</v>
      </c>
      <c r="E25" s="6"/>
      <c r="F25" s="6"/>
      <c r="G25" s="6"/>
      <c r="H25" s="6"/>
      <c r="I25" s="6"/>
      <c r="J25" s="6"/>
      <c r="K25" s="6"/>
      <c r="L25" s="6"/>
      <c r="M25" s="6"/>
      <c r="N25" s="6"/>
      <c r="O25" s="6">
        <v>1</v>
      </c>
      <c r="P25" s="11"/>
      <c r="Q25" s="109">
        <f>IFERROR(IF(COUNT(E25:P25)&lt;1,0,IF(COUNT(E26:P26)&gt;=COUNT(E25:P25),1,(COUNT(E26:P26)/COUNT(E25:P25)))),0)</f>
        <v>0</v>
      </c>
      <c r="R25" s="96"/>
      <c r="S25" s="43" t="s">
        <v>60</v>
      </c>
      <c r="T25" s="79" t="s">
        <v>76</v>
      </c>
      <c r="U25" s="34"/>
      <c r="V25" s="47" t="s">
        <v>87</v>
      </c>
      <c r="W25" s="193">
        <v>0</v>
      </c>
    </row>
    <row r="26" spans="1:23" s="1" customFormat="1" ht="24" customHeight="1" thickBot="1" x14ac:dyDescent="0.25">
      <c r="A26" s="42"/>
      <c r="B26" s="78"/>
      <c r="C26" s="108"/>
      <c r="D26" s="8" t="s">
        <v>31</v>
      </c>
      <c r="E26" s="6"/>
      <c r="F26" s="6"/>
      <c r="G26" s="6"/>
      <c r="H26" s="6"/>
      <c r="I26" s="6"/>
      <c r="J26" s="6"/>
      <c r="K26" s="6"/>
      <c r="L26" s="6"/>
      <c r="M26" s="6"/>
      <c r="N26" s="6"/>
      <c r="O26" s="6"/>
      <c r="P26" s="11"/>
      <c r="Q26" s="109"/>
      <c r="R26" s="96"/>
      <c r="S26" s="43"/>
      <c r="T26" s="79"/>
      <c r="U26" s="34"/>
      <c r="V26" s="140"/>
      <c r="W26" s="140"/>
    </row>
    <row r="27" spans="1:23" s="1" customFormat="1" ht="24" customHeight="1" x14ac:dyDescent="0.2">
      <c r="A27" s="42"/>
      <c r="B27" s="77" t="s">
        <v>70</v>
      </c>
      <c r="C27" s="108" t="s">
        <v>77</v>
      </c>
      <c r="D27" s="21" t="s">
        <v>30</v>
      </c>
      <c r="E27" s="6"/>
      <c r="F27" s="6"/>
      <c r="G27" s="6"/>
      <c r="H27" s="6"/>
      <c r="I27" s="6"/>
      <c r="J27" s="6"/>
      <c r="K27" s="6"/>
      <c r="L27" s="6"/>
      <c r="M27" s="6">
        <v>1</v>
      </c>
      <c r="N27" s="6"/>
      <c r="O27" s="6"/>
      <c r="P27" s="11"/>
      <c r="Q27" s="109">
        <f>IFERROR(IF(COUNT(E27:P27)&lt;1,0,IF(COUNT(E28:P28)&gt;=COUNT(E27:P27),1,(COUNT(E28:P28)/COUNT(E27:P27)))),0)</f>
        <v>0</v>
      </c>
      <c r="R27" s="96"/>
      <c r="S27" s="43" t="s">
        <v>78</v>
      </c>
      <c r="T27" s="79" t="s">
        <v>79</v>
      </c>
      <c r="U27" s="133"/>
      <c r="V27" s="142" t="s">
        <v>87</v>
      </c>
      <c r="W27" s="193">
        <v>0</v>
      </c>
    </row>
    <row r="28" spans="1:23" s="1" customFormat="1" ht="24" customHeight="1" thickBot="1" x14ac:dyDescent="0.25">
      <c r="A28" s="42"/>
      <c r="B28" s="78"/>
      <c r="C28" s="108"/>
      <c r="D28" s="8" t="s">
        <v>31</v>
      </c>
      <c r="E28" s="6"/>
      <c r="F28" s="6"/>
      <c r="G28" s="6"/>
      <c r="H28" s="6"/>
      <c r="I28" s="6"/>
      <c r="J28" s="6"/>
      <c r="K28" s="6"/>
      <c r="L28" s="6"/>
      <c r="M28" s="6"/>
      <c r="N28" s="6"/>
      <c r="O28" s="6"/>
      <c r="P28" s="11"/>
      <c r="Q28" s="109"/>
      <c r="R28" s="96"/>
      <c r="S28" s="43"/>
      <c r="T28" s="79"/>
      <c r="U28" s="133"/>
      <c r="V28" s="143"/>
      <c r="W28" s="140"/>
    </row>
    <row r="29" spans="1:23" s="1" customFormat="1" ht="24" customHeight="1" x14ac:dyDescent="0.2">
      <c r="A29" s="42"/>
      <c r="B29" s="77" t="s">
        <v>80</v>
      </c>
      <c r="C29" s="108" t="s">
        <v>81</v>
      </c>
      <c r="D29" s="21" t="s">
        <v>30</v>
      </c>
      <c r="E29" s="6"/>
      <c r="F29" s="6"/>
      <c r="G29" s="6"/>
      <c r="H29" s="6">
        <v>1</v>
      </c>
      <c r="I29" s="6"/>
      <c r="J29" s="6"/>
      <c r="K29" s="6">
        <v>1</v>
      </c>
      <c r="L29" s="6"/>
      <c r="M29" s="6"/>
      <c r="N29" s="6"/>
      <c r="O29" s="6"/>
      <c r="P29" s="11"/>
      <c r="Q29" s="109">
        <f>IFERROR(IF(COUNT(E29:P29)&lt;1,0,IF(COUNT(E30:P30)&gt;=COUNT(E29:P29),1,(COUNT(E30:P30)/COUNT(E29:P29)))),0)</f>
        <v>1</v>
      </c>
      <c r="R29" s="96"/>
      <c r="S29" s="43" t="s">
        <v>60</v>
      </c>
      <c r="T29" s="79" t="s">
        <v>82</v>
      </c>
      <c r="U29" s="133" t="s">
        <v>90</v>
      </c>
      <c r="V29" s="142" t="s">
        <v>88</v>
      </c>
      <c r="W29" s="193">
        <v>0.14000000000000001</v>
      </c>
    </row>
    <row r="30" spans="1:23" s="1" customFormat="1" ht="24" customHeight="1" thickBot="1" x14ac:dyDescent="0.25">
      <c r="A30" s="42"/>
      <c r="B30" s="78"/>
      <c r="C30" s="108"/>
      <c r="D30" s="8" t="s">
        <v>31</v>
      </c>
      <c r="E30" s="6"/>
      <c r="F30" s="6"/>
      <c r="G30" s="6"/>
      <c r="H30" s="6">
        <v>1</v>
      </c>
      <c r="I30" s="6"/>
      <c r="J30" s="6"/>
      <c r="K30" s="6"/>
      <c r="L30" s="6">
        <v>1</v>
      </c>
      <c r="M30" s="6"/>
      <c r="N30" s="6"/>
      <c r="O30" s="6"/>
      <c r="P30" s="11"/>
      <c r="Q30" s="109"/>
      <c r="R30" s="96"/>
      <c r="S30" s="43"/>
      <c r="T30" s="79"/>
      <c r="U30" s="133"/>
      <c r="V30" s="143"/>
      <c r="W30" s="140"/>
    </row>
    <row r="31" spans="1:23" s="1" customFormat="1" ht="24" customHeight="1" thickBot="1" x14ac:dyDescent="0.25">
      <c r="A31" s="101" t="s">
        <v>28</v>
      </c>
      <c r="B31" s="102"/>
      <c r="C31" s="102"/>
      <c r="D31" s="103"/>
      <c r="E31" s="12">
        <f t="shared" ref="E31:P31" si="0">SUMIF($D$17:$D$30,"P*",E17:E30)</f>
        <v>1</v>
      </c>
      <c r="F31" s="12">
        <f t="shared" si="0"/>
        <v>0</v>
      </c>
      <c r="G31" s="12">
        <f t="shared" si="0"/>
        <v>1</v>
      </c>
      <c r="H31" s="12">
        <f t="shared" si="0"/>
        <v>1</v>
      </c>
      <c r="I31" s="12">
        <f t="shared" si="0"/>
        <v>1</v>
      </c>
      <c r="J31" s="12">
        <f t="shared" si="0"/>
        <v>1</v>
      </c>
      <c r="K31" s="12">
        <f t="shared" si="0"/>
        <v>1</v>
      </c>
      <c r="L31" s="12">
        <f t="shared" si="0"/>
        <v>0</v>
      </c>
      <c r="M31" s="12">
        <f t="shared" si="0"/>
        <v>1</v>
      </c>
      <c r="N31" s="12">
        <f t="shared" si="0"/>
        <v>0</v>
      </c>
      <c r="O31" s="12">
        <f t="shared" si="0"/>
        <v>1</v>
      </c>
      <c r="P31" s="12">
        <f t="shared" si="0"/>
        <v>0</v>
      </c>
      <c r="Q31" s="97">
        <f>SUM(E31:P31)</f>
        <v>8</v>
      </c>
      <c r="R31" s="98"/>
      <c r="S31" s="155"/>
      <c r="T31" s="43"/>
      <c r="U31" s="43"/>
      <c r="V31" s="142"/>
      <c r="W31" s="1">
        <f>14*3</f>
        <v>42</v>
      </c>
    </row>
    <row r="32" spans="1:23" s="1" customFormat="1" ht="24" customHeight="1" thickBot="1" x14ac:dyDescent="0.25">
      <c r="A32" s="158" t="s">
        <v>29</v>
      </c>
      <c r="B32" s="159"/>
      <c r="C32" s="159"/>
      <c r="D32" s="160"/>
      <c r="E32" s="13">
        <f t="shared" ref="E32:P32" si="1">SUMIF($D$17:$D$30,"E*",E17:E30)</f>
        <v>0</v>
      </c>
      <c r="F32" s="13">
        <f t="shared" si="1"/>
        <v>0</v>
      </c>
      <c r="G32" s="13">
        <f t="shared" si="1"/>
        <v>0</v>
      </c>
      <c r="H32" s="13">
        <f t="shared" si="1"/>
        <v>1</v>
      </c>
      <c r="I32" s="13">
        <f t="shared" si="1"/>
        <v>1</v>
      </c>
      <c r="J32" s="13">
        <f t="shared" si="1"/>
        <v>1</v>
      </c>
      <c r="K32" s="13">
        <f t="shared" si="1"/>
        <v>0</v>
      </c>
      <c r="L32" s="13">
        <f t="shared" si="1"/>
        <v>1</v>
      </c>
      <c r="M32" s="13">
        <f t="shared" si="1"/>
        <v>0</v>
      </c>
      <c r="N32" s="13">
        <f t="shared" si="1"/>
        <v>0</v>
      </c>
      <c r="O32" s="13">
        <f t="shared" si="1"/>
        <v>0</v>
      </c>
      <c r="P32" s="14">
        <f t="shared" si="1"/>
        <v>0</v>
      </c>
      <c r="Q32" s="99">
        <f>SUM(E32:P32)</f>
        <v>4</v>
      </c>
      <c r="R32" s="100"/>
      <c r="S32" s="156"/>
      <c r="T32" s="157"/>
      <c r="U32" s="157"/>
      <c r="V32" s="143"/>
    </row>
    <row r="33" spans="1:22" s="1" customFormat="1" ht="20.25" customHeight="1" thickBot="1" x14ac:dyDescent="0.25">
      <c r="A33" s="152" t="s">
        <v>32</v>
      </c>
      <c r="B33" s="153"/>
      <c r="C33" s="153"/>
      <c r="D33" s="153"/>
      <c r="E33" s="153"/>
      <c r="F33" s="153"/>
      <c r="G33" s="153"/>
      <c r="H33" s="153"/>
      <c r="I33" s="153"/>
      <c r="J33" s="153"/>
      <c r="K33" s="153"/>
      <c r="L33" s="153"/>
      <c r="M33" s="153"/>
      <c r="N33" s="153"/>
      <c r="O33" s="153"/>
      <c r="P33" s="153"/>
      <c r="Q33" s="153"/>
      <c r="R33" s="153"/>
      <c r="S33" s="153"/>
      <c r="T33" s="153"/>
      <c r="U33" s="154"/>
      <c r="V33" s="190"/>
    </row>
    <row r="34" spans="1:22" ht="31.5" customHeight="1" x14ac:dyDescent="0.2">
      <c r="A34" s="165" t="s">
        <v>14</v>
      </c>
      <c r="B34" s="166"/>
      <c r="C34" s="166"/>
      <c r="D34" s="167"/>
      <c r="E34" s="165" t="s">
        <v>15</v>
      </c>
      <c r="F34" s="166"/>
      <c r="G34" s="166"/>
      <c r="H34" s="166"/>
      <c r="I34" s="166"/>
      <c r="J34" s="166"/>
      <c r="K34" s="166"/>
      <c r="L34" s="166"/>
      <c r="M34" s="166"/>
      <c r="N34" s="166"/>
      <c r="O34" s="166"/>
      <c r="P34" s="166"/>
      <c r="Q34" s="166"/>
      <c r="R34" s="167"/>
      <c r="S34" s="161" t="s">
        <v>0</v>
      </c>
      <c r="T34" s="161"/>
      <c r="U34" s="161"/>
    </row>
    <row r="35" spans="1:22" ht="21" customHeight="1" x14ac:dyDescent="0.2">
      <c r="A35" s="168" t="s">
        <v>48</v>
      </c>
      <c r="B35" s="169"/>
      <c r="C35" s="169"/>
      <c r="D35" s="170"/>
      <c r="E35" s="177" t="s">
        <v>57</v>
      </c>
      <c r="F35" s="93"/>
      <c r="G35" s="93"/>
      <c r="H35" s="93"/>
      <c r="I35" s="93"/>
      <c r="J35" s="93"/>
      <c r="K35" s="93"/>
      <c r="L35" s="93"/>
      <c r="M35" s="93"/>
      <c r="N35" s="93"/>
      <c r="O35" s="93"/>
      <c r="P35" s="93"/>
      <c r="Q35" s="93"/>
      <c r="R35" s="178"/>
      <c r="S35" s="34"/>
      <c r="T35" s="34"/>
      <c r="U35" s="34"/>
    </row>
    <row r="36" spans="1:22" ht="21" customHeight="1" x14ac:dyDescent="0.2">
      <c r="A36" s="171" t="s">
        <v>49</v>
      </c>
      <c r="B36" s="172"/>
      <c r="C36" s="172"/>
      <c r="D36" s="173"/>
      <c r="E36" s="177" t="s">
        <v>58</v>
      </c>
      <c r="F36" s="93"/>
      <c r="G36" s="93"/>
      <c r="H36" s="93"/>
      <c r="I36" s="93"/>
      <c r="J36" s="93"/>
      <c r="K36" s="93"/>
      <c r="L36" s="93"/>
      <c r="M36" s="93"/>
      <c r="N36" s="93"/>
      <c r="O36" s="93"/>
      <c r="P36" s="93"/>
      <c r="Q36" s="93"/>
      <c r="R36" s="178"/>
      <c r="S36" s="34"/>
      <c r="T36" s="34"/>
      <c r="U36" s="34"/>
    </row>
    <row r="37" spans="1:22" ht="21" customHeight="1" x14ac:dyDescent="0.2">
      <c r="A37" s="168" t="s">
        <v>50</v>
      </c>
      <c r="B37" s="169"/>
      <c r="C37" s="169"/>
      <c r="D37" s="170"/>
      <c r="E37" s="179"/>
      <c r="F37" s="180"/>
      <c r="G37" s="180"/>
      <c r="H37" s="180"/>
      <c r="I37" s="180"/>
      <c r="J37" s="180"/>
      <c r="K37" s="180"/>
      <c r="L37" s="180"/>
      <c r="M37" s="180"/>
      <c r="N37" s="180"/>
      <c r="O37" s="180"/>
      <c r="P37" s="180"/>
      <c r="Q37" s="180"/>
      <c r="R37" s="181"/>
      <c r="S37" s="34"/>
      <c r="T37" s="34"/>
      <c r="U37" s="34"/>
    </row>
    <row r="38" spans="1:22" ht="21" customHeight="1" thickBot="1" x14ac:dyDescent="0.25">
      <c r="A38" s="174" t="s">
        <v>51</v>
      </c>
      <c r="B38" s="175"/>
      <c r="C38" s="175"/>
      <c r="D38" s="176"/>
      <c r="E38" s="162" t="s">
        <v>59</v>
      </c>
      <c r="F38" s="163"/>
      <c r="G38" s="163"/>
      <c r="H38" s="163"/>
      <c r="I38" s="163"/>
      <c r="J38" s="163"/>
      <c r="K38" s="163"/>
      <c r="L38" s="163"/>
      <c r="M38" s="163"/>
      <c r="N38" s="163"/>
      <c r="O38" s="163"/>
      <c r="P38" s="163"/>
      <c r="Q38" s="163"/>
      <c r="R38" s="164"/>
      <c r="S38" s="47"/>
      <c r="T38" s="47"/>
      <c r="U38" s="47"/>
    </row>
    <row r="39" spans="1:22" ht="36.6" customHeight="1" thickBot="1" x14ac:dyDescent="0.25">
      <c r="A39" s="48" t="s">
        <v>33</v>
      </c>
      <c r="B39" s="49"/>
      <c r="C39" s="49"/>
      <c r="D39" s="49"/>
      <c r="E39" s="49"/>
      <c r="F39" s="49"/>
      <c r="G39" s="49"/>
      <c r="H39" s="49"/>
      <c r="I39" s="49"/>
      <c r="J39" s="49"/>
      <c r="K39" s="49"/>
      <c r="L39" s="49"/>
      <c r="M39" s="49"/>
      <c r="N39" s="49"/>
      <c r="O39" s="49"/>
      <c r="P39" s="49"/>
      <c r="Q39" s="49"/>
      <c r="R39" s="49"/>
      <c r="S39" s="49"/>
      <c r="T39" s="49"/>
      <c r="U39" s="50"/>
    </row>
    <row r="40" spans="1:22" ht="19.5" customHeight="1" thickBot="1" x14ac:dyDescent="0.25">
      <c r="A40" s="73" t="s">
        <v>54</v>
      </c>
      <c r="B40" s="74"/>
      <c r="C40" s="74"/>
      <c r="D40" s="74"/>
      <c r="E40" s="74"/>
      <c r="F40" s="74"/>
      <c r="G40" s="74"/>
      <c r="H40" s="74"/>
      <c r="I40" s="74"/>
      <c r="J40" s="74"/>
      <c r="K40" s="74"/>
      <c r="L40" s="74"/>
      <c r="M40" s="74"/>
      <c r="N40" s="74"/>
      <c r="O40" s="74"/>
      <c r="P40" s="74"/>
      <c r="Q40" s="74"/>
      <c r="R40" s="75"/>
      <c r="S40" s="51" t="s">
        <v>41</v>
      </c>
      <c r="T40" s="52"/>
      <c r="U40" s="53"/>
    </row>
    <row r="41" spans="1:22" ht="43.5" customHeight="1" x14ac:dyDescent="0.2">
      <c r="A41" s="32" t="s">
        <v>34</v>
      </c>
      <c r="B41" s="33"/>
      <c r="C41" s="46" t="s">
        <v>35</v>
      </c>
      <c r="D41" s="46"/>
      <c r="E41" s="22" t="s">
        <v>1</v>
      </c>
      <c r="F41" s="22" t="s">
        <v>2</v>
      </c>
      <c r="G41" s="22" t="s">
        <v>3</v>
      </c>
      <c r="H41" s="22" t="s">
        <v>4</v>
      </c>
      <c r="I41" s="22" t="s">
        <v>5</v>
      </c>
      <c r="J41" s="22" t="s">
        <v>6</v>
      </c>
      <c r="K41" s="22" t="s">
        <v>7</v>
      </c>
      <c r="L41" s="22" t="s">
        <v>8</v>
      </c>
      <c r="M41" s="22" t="s">
        <v>9</v>
      </c>
      <c r="N41" s="22" t="s">
        <v>10</v>
      </c>
      <c r="O41" s="22" t="s">
        <v>11</v>
      </c>
      <c r="P41" s="22" t="s">
        <v>12</v>
      </c>
      <c r="Q41" s="46" t="s">
        <v>13</v>
      </c>
      <c r="R41" s="72"/>
      <c r="S41" s="54"/>
      <c r="T41" s="55"/>
      <c r="U41" s="56"/>
    </row>
    <row r="42" spans="1:22" ht="33" customHeight="1" x14ac:dyDescent="0.2">
      <c r="A42" s="81" t="s">
        <v>36</v>
      </c>
      <c r="B42" s="80" t="s">
        <v>53</v>
      </c>
      <c r="C42" s="88" t="s">
        <v>45</v>
      </c>
      <c r="D42" s="89"/>
      <c r="E42" s="17">
        <f>E31</f>
        <v>1</v>
      </c>
      <c r="F42" s="17">
        <f t="shared" ref="F42:P43" si="2">F31</f>
        <v>0</v>
      </c>
      <c r="G42" s="17">
        <f t="shared" si="2"/>
        <v>1</v>
      </c>
      <c r="H42" s="17">
        <f t="shared" si="2"/>
        <v>1</v>
      </c>
      <c r="I42" s="17">
        <f t="shared" si="2"/>
        <v>1</v>
      </c>
      <c r="J42" s="17">
        <f t="shared" si="2"/>
        <v>1</v>
      </c>
      <c r="K42" s="17">
        <f t="shared" si="2"/>
        <v>1</v>
      </c>
      <c r="L42" s="17">
        <f t="shared" si="2"/>
        <v>0</v>
      </c>
      <c r="M42" s="17">
        <f t="shared" si="2"/>
        <v>1</v>
      </c>
      <c r="N42" s="17">
        <f t="shared" si="2"/>
        <v>0</v>
      </c>
      <c r="O42" s="17">
        <f t="shared" si="2"/>
        <v>1</v>
      </c>
      <c r="P42" s="17">
        <f t="shared" si="2"/>
        <v>0</v>
      </c>
      <c r="Q42" s="90">
        <f>SUM(E42:P42)</f>
        <v>8</v>
      </c>
      <c r="R42" s="91"/>
      <c r="S42" s="57"/>
      <c r="T42" s="58"/>
      <c r="U42" s="59"/>
    </row>
    <row r="43" spans="1:22" ht="27.6" customHeight="1" x14ac:dyDescent="0.2">
      <c r="A43" s="81"/>
      <c r="B43" s="34"/>
      <c r="C43" s="86" t="s">
        <v>37</v>
      </c>
      <c r="D43" s="87"/>
      <c r="E43" s="16">
        <f>E32</f>
        <v>0</v>
      </c>
      <c r="F43" s="16">
        <f t="shared" si="2"/>
        <v>0</v>
      </c>
      <c r="G43" s="16">
        <f t="shared" si="2"/>
        <v>0</v>
      </c>
      <c r="H43" s="16">
        <f t="shared" si="2"/>
        <v>1</v>
      </c>
      <c r="I43" s="16">
        <f t="shared" si="2"/>
        <v>1</v>
      </c>
      <c r="J43" s="16">
        <f t="shared" si="2"/>
        <v>1</v>
      </c>
      <c r="K43" s="16">
        <f t="shared" si="2"/>
        <v>0</v>
      </c>
      <c r="L43" s="16">
        <f t="shared" si="2"/>
        <v>1</v>
      </c>
      <c r="M43" s="16">
        <f t="shared" si="2"/>
        <v>0</v>
      </c>
      <c r="N43" s="16">
        <f t="shared" si="2"/>
        <v>0</v>
      </c>
      <c r="O43" s="16">
        <f t="shared" si="2"/>
        <v>0</v>
      </c>
      <c r="P43" s="16">
        <f t="shared" si="2"/>
        <v>0</v>
      </c>
      <c r="Q43" s="92">
        <f>SUM(E43:P43)</f>
        <v>4</v>
      </c>
      <c r="R43" s="93"/>
      <c r="S43" s="57"/>
      <c r="T43" s="58"/>
      <c r="U43" s="59"/>
    </row>
    <row r="44" spans="1:22" ht="23.25" customHeight="1" x14ac:dyDescent="0.2">
      <c r="A44" s="81"/>
      <c r="B44" s="34"/>
      <c r="C44" s="65" t="s">
        <v>38</v>
      </c>
      <c r="D44" s="76"/>
      <c r="E44" s="23">
        <f>IFERROR(IF(E42&lt;1,"",IF((E43/E42)&gt;1,1,(E43/E42))),0)</f>
        <v>0</v>
      </c>
      <c r="F44" s="23" t="str">
        <f t="shared" ref="F44:P44" si="3">IFERROR(IF(F42&lt;1,"",IF((F43/F42)&gt;1,1,(F43/F42))),0)</f>
        <v/>
      </c>
      <c r="G44" s="23">
        <f t="shared" si="3"/>
        <v>0</v>
      </c>
      <c r="H44" s="23">
        <f t="shared" si="3"/>
        <v>1</v>
      </c>
      <c r="I44" s="23">
        <f t="shared" si="3"/>
        <v>1</v>
      </c>
      <c r="J44" s="23">
        <f t="shared" si="3"/>
        <v>1</v>
      </c>
      <c r="K44" s="23">
        <f t="shared" si="3"/>
        <v>0</v>
      </c>
      <c r="L44" s="23" t="str">
        <f t="shared" si="3"/>
        <v/>
      </c>
      <c r="M44" s="23">
        <f t="shared" si="3"/>
        <v>0</v>
      </c>
      <c r="N44" s="23" t="str">
        <f t="shared" si="3"/>
        <v/>
      </c>
      <c r="O44" s="23">
        <f t="shared" si="3"/>
        <v>0</v>
      </c>
      <c r="P44" s="23" t="str">
        <f t="shared" si="3"/>
        <v/>
      </c>
      <c r="Q44" s="82">
        <f>IFERROR(IF(Q42&lt;1,"",IF((Q43/Q42)&gt;1,1,(Q43/Q42))),0)</f>
        <v>0.5</v>
      </c>
      <c r="R44" s="83"/>
      <c r="S44" s="57"/>
      <c r="T44" s="58"/>
      <c r="U44" s="59"/>
    </row>
    <row r="45" spans="1:22" ht="23.25" customHeight="1" x14ac:dyDescent="0.2">
      <c r="A45" s="81"/>
      <c r="B45" s="34"/>
      <c r="C45" s="64" t="s">
        <v>39</v>
      </c>
      <c r="D45" s="64"/>
      <c r="E45" s="23">
        <v>0.9</v>
      </c>
      <c r="F45" s="23">
        <v>0.9</v>
      </c>
      <c r="G45" s="23">
        <v>0.9</v>
      </c>
      <c r="H45" s="23">
        <v>0.9</v>
      </c>
      <c r="I45" s="23">
        <v>0.9</v>
      </c>
      <c r="J45" s="23">
        <v>0.9</v>
      </c>
      <c r="K45" s="23">
        <v>0.9</v>
      </c>
      <c r="L45" s="23">
        <v>0.9</v>
      </c>
      <c r="M45" s="23">
        <v>0.9</v>
      </c>
      <c r="N45" s="23">
        <v>0.9</v>
      </c>
      <c r="O45" s="23">
        <v>0.9</v>
      </c>
      <c r="P45" s="23">
        <v>0.9</v>
      </c>
      <c r="Q45" s="84">
        <v>0.9</v>
      </c>
      <c r="R45" s="85"/>
      <c r="S45" s="57"/>
      <c r="T45" s="58"/>
      <c r="U45" s="59"/>
    </row>
    <row r="46" spans="1:22" ht="16.5" customHeight="1" x14ac:dyDescent="0.2">
      <c r="A46" s="63" t="s">
        <v>40</v>
      </c>
      <c r="B46" s="64"/>
      <c r="C46" s="64"/>
      <c r="D46" s="64"/>
      <c r="E46" s="64"/>
      <c r="F46" s="64"/>
      <c r="G46" s="64"/>
      <c r="H46" s="64"/>
      <c r="I46" s="64"/>
      <c r="J46" s="64"/>
      <c r="K46" s="64"/>
      <c r="L46" s="64"/>
      <c r="M46" s="64"/>
      <c r="N46" s="64"/>
      <c r="O46" s="64"/>
      <c r="P46" s="64"/>
      <c r="Q46" s="64"/>
      <c r="R46" s="65"/>
      <c r="S46" s="57"/>
      <c r="T46" s="58"/>
      <c r="U46" s="59"/>
    </row>
    <row r="47" spans="1:22" x14ac:dyDescent="0.2">
      <c r="A47" s="182" t="s">
        <v>85</v>
      </c>
      <c r="B47" s="183"/>
      <c r="C47" s="183"/>
      <c r="D47" s="183"/>
      <c r="E47" s="183"/>
      <c r="F47" s="183"/>
      <c r="G47" s="183"/>
      <c r="H47" s="183"/>
      <c r="I47" s="183"/>
      <c r="J47" s="183"/>
      <c r="K47" s="183"/>
      <c r="L47" s="183"/>
      <c r="M47" s="183"/>
      <c r="N47" s="183"/>
      <c r="O47" s="183"/>
      <c r="P47" s="183"/>
      <c r="Q47" s="183"/>
      <c r="R47" s="184"/>
      <c r="S47" s="57"/>
      <c r="T47" s="58"/>
      <c r="U47" s="59"/>
    </row>
    <row r="48" spans="1:22" x14ac:dyDescent="0.2">
      <c r="A48" s="182"/>
      <c r="B48" s="183"/>
      <c r="C48" s="183"/>
      <c r="D48" s="183"/>
      <c r="E48" s="183"/>
      <c r="F48" s="183"/>
      <c r="G48" s="183"/>
      <c r="H48" s="183"/>
      <c r="I48" s="183"/>
      <c r="J48" s="183"/>
      <c r="K48" s="183"/>
      <c r="L48" s="183"/>
      <c r="M48" s="183"/>
      <c r="N48" s="183"/>
      <c r="O48" s="183"/>
      <c r="P48" s="183"/>
      <c r="Q48" s="183"/>
      <c r="R48" s="184"/>
      <c r="S48" s="57"/>
      <c r="T48" s="58"/>
      <c r="U48" s="59"/>
    </row>
    <row r="49" spans="1:21" x14ac:dyDescent="0.2">
      <c r="A49" s="182"/>
      <c r="B49" s="183"/>
      <c r="C49" s="183"/>
      <c r="D49" s="183"/>
      <c r="E49" s="183"/>
      <c r="F49" s="183"/>
      <c r="G49" s="183"/>
      <c r="H49" s="183"/>
      <c r="I49" s="183"/>
      <c r="J49" s="183"/>
      <c r="K49" s="183"/>
      <c r="L49" s="183"/>
      <c r="M49" s="183"/>
      <c r="N49" s="183"/>
      <c r="O49" s="183"/>
      <c r="P49" s="183"/>
      <c r="Q49" s="183"/>
      <c r="R49" s="184"/>
      <c r="S49" s="57"/>
      <c r="T49" s="58"/>
      <c r="U49" s="59"/>
    </row>
    <row r="50" spans="1:21" x14ac:dyDescent="0.2">
      <c r="A50" s="182"/>
      <c r="B50" s="183"/>
      <c r="C50" s="183"/>
      <c r="D50" s="183"/>
      <c r="E50" s="183"/>
      <c r="F50" s="183"/>
      <c r="G50" s="183"/>
      <c r="H50" s="183"/>
      <c r="I50" s="183"/>
      <c r="J50" s="183"/>
      <c r="K50" s="183"/>
      <c r="L50" s="183"/>
      <c r="M50" s="183"/>
      <c r="N50" s="183"/>
      <c r="O50" s="183"/>
      <c r="P50" s="183"/>
      <c r="Q50" s="183"/>
      <c r="R50" s="184"/>
      <c r="S50" s="57"/>
      <c r="T50" s="58"/>
      <c r="U50" s="59"/>
    </row>
    <row r="51" spans="1:21" x14ac:dyDescent="0.2">
      <c r="A51" s="182"/>
      <c r="B51" s="183"/>
      <c r="C51" s="183"/>
      <c r="D51" s="183"/>
      <c r="E51" s="183"/>
      <c r="F51" s="183"/>
      <c r="G51" s="183"/>
      <c r="H51" s="183"/>
      <c r="I51" s="183"/>
      <c r="J51" s="183"/>
      <c r="K51" s="183"/>
      <c r="L51" s="183"/>
      <c r="M51" s="183"/>
      <c r="N51" s="183"/>
      <c r="O51" s="183"/>
      <c r="P51" s="183"/>
      <c r="Q51" s="183"/>
      <c r="R51" s="184"/>
      <c r="S51" s="57"/>
      <c r="T51" s="58"/>
      <c r="U51" s="59"/>
    </row>
    <row r="52" spans="1:21" x14ac:dyDescent="0.2">
      <c r="A52" s="182"/>
      <c r="B52" s="183"/>
      <c r="C52" s="183"/>
      <c r="D52" s="183"/>
      <c r="E52" s="183"/>
      <c r="F52" s="183"/>
      <c r="G52" s="183"/>
      <c r="H52" s="183"/>
      <c r="I52" s="183"/>
      <c r="J52" s="183"/>
      <c r="K52" s="183"/>
      <c r="L52" s="183"/>
      <c r="M52" s="183"/>
      <c r="N52" s="183"/>
      <c r="O52" s="183"/>
      <c r="P52" s="183"/>
      <c r="Q52" s="183"/>
      <c r="R52" s="184"/>
      <c r="S52" s="57"/>
      <c r="T52" s="58"/>
      <c r="U52" s="59"/>
    </row>
    <row r="53" spans="1:21" ht="12.75" thickBot="1" x14ac:dyDescent="0.25">
      <c r="A53" s="185"/>
      <c r="B53" s="186"/>
      <c r="C53" s="186"/>
      <c r="D53" s="186"/>
      <c r="E53" s="186"/>
      <c r="F53" s="186"/>
      <c r="G53" s="186"/>
      <c r="H53" s="186"/>
      <c r="I53" s="186"/>
      <c r="J53" s="186"/>
      <c r="K53" s="186"/>
      <c r="L53" s="186"/>
      <c r="M53" s="186"/>
      <c r="N53" s="186"/>
      <c r="O53" s="186"/>
      <c r="P53" s="186"/>
      <c r="Q53" s="186"/>
      <c r="R53" s="187"/>
      <c r="S53" s="60"/>
      <c r="T53" s="61"/>
      <c r="U53" s="62"/>
    </row>
    <row r="57" spans="1:21" x14ac:dyDescent="0.2">
      <c r="B57" s="192">
        <f>100/7</f>
        <v>14.285714285714286</v>
      </c>
    </row>
    <row r="58" spans="1:21" x14ac:dyDescent="0.2">
      <c r="B58" s="3">
        <f>B57*9</f>
        <v>128.57142857142858</v>
      </c>
    </row>
  </sheetData>
  <mergeCells count="135">
    <mergeCell ref="W17:W18"/>
    <mergeCell ref="W19:W20"/>
    <mergeCell ref="W21:W22"/>
    <mergeCell ref="W23:W24"/>
    <mergeCell ref="W25:W26"/>
    <mergeCell ref="W27:W28"/>
    <mergeCell ref="W29:W30"/>
    <mergeCell ref="V14:V16"/>
    <mergeCell ref="V17:V18"/>
    <mergeCell ref="V19:V20"/>
    <mergeCell ref="V21:V22"/>
    <mergeCell ref="V23:V24"/>
    <mergeCell ref="V25:V26"/>
    <mergeCell ref="V27:V28"/>
    <mergeCell ref="V29:V30"/>
    <mergeCell ref="V31:V32"/>
    <mergeCell ref="A8:U8"/>
    <mergeCell ref="A9:U9"/>
    <mergeCell ref="A10:U10"/>
    <mergeCell ref="A11:U11"/>
    <mergeCell ref="A12:U12"/>
    <mergeCell ref="A13:D13"/>
    <mergeCell ref="E13:U13"/>
    <mergeCell ref="A1:U2"/>
    <mergeCell ref="A3:U3"/>
    <mergeCell ref="A4:J4"/>
    <mergeCell ref="K4:U4"/>
    <mergeCell ref="A6:U6"/>
    <mergeCell ref="A7:U7"/>
    <mergeCell ref="J14:J15"/>
    <mergeCell ref="K14:K15"/>
    <mergeCell ref="L14:L15"/>
    <mergeCell ref="M14:M15"/>
    <mergeCell ref="A14:A16"/>
    <mergeCell ref="B14:B16"/>
    <mergeCell ref="C14:D16"/>
    <mergeCell ref="E14:E15"/>
    <mergeCell ref="F14:F15"/>
    <mergeCell ref="G14:G15"/>
    <mergeCell ref="B19:B20"/>
    <mergeCell ref="C19:C20"/>
    <mergeCell ref="Q19:Q20"/>
    <mergeCell ref="S19:S20"/>
    <mergeCell ref="T19:T20"/>
    <mergeCell ref="U19:U20"/>
    <mergeCell ref="U14:U16"/>
    <mergeCell ref="E16:P16"/>
    <mergeCell ref="A17:A20"/>
    <mergeCell ref="B17:B18"/>
    <mergeCell ref="C17:C18"/>
    <mergeCell ref="Q17:Q18"/>
    <mergeCell ref="R17:R20"/>
    <mergeCell ref="S17:S18"/>
    <mergeCell ref="T17:T18"/>
    <mergeCell ref="U17:U18"/>
    <mergeCell ref="N14:N15"/>
    <mergeCell ref="O14:O15"/>
    <mergeCell ref="P14:P15"/>
    <mergeCell ref="Q14:R16"/>
    <mergeCell ref="S14:S16"/>
    <mergeCell ref="T14:T16"/>
    <mergeCell ref="H14:H15"/>
    <mergeCell ref="I14:I15"/>
    <mergeCell ref="T25:T26"/>
    <mergeCell ref="U25:U26"/>
    <mergeCell ref="B27:B28"/>
    <mergeCell ref="C27:C28"/>
    <mergeCell ref="Q27:Q28"/>
    <mergeCell ref="S27:S28"/>
    <mergeCell ref="T27:T28"/>
    <mergeCell ref="U27:U28"/>
    <mergeCell ref="T21:T22"/>
    <mergeCell ref="U21:U22"/>
    <mergeCell ref="B23:B24"/>
    <mergeCell ref="C23:C24"/>
    <mergeCell ref="Q23:Q24"/>
    <mergeCell ref="S23:S24"/>
    <mergeCell ref="T23:T24"/>
    <mergeCell ref="U23:U24"/>
    <mergeCell ref="B21:B22"/>
    <mergeCell ref="C21:C22"/>
    <mergeCell ref="Q21:Q22"/>
    <mergeCell ref="R21:R30"/>
    <mergeCell ref="S21:S22"/>
    <mergeCell ref="B25:B26"/>
    <mergeCell ref="C25:C26"/>
    <mergeCell ref="Q25:Q26"/>
    <mergeCell ref="A31:D31"/>
    <mergeCell ref="Q31:R31"/>
    <mergeCell ref="S31:U32"/>
    <mergeCell ref="A32:D32"/>
    <mergeCell ref="Q32:R32"/>
    <mergeCell ref="A33:U33"/>
    <mergeCell ref="B29:B30"/>
    <mergeCell ref="C29:C30"/>
    <mergeCell ref="Q29:Q30"/>
    <mergeCell ref="S29:S30"/>
    <mergeCell ref="T29:T30"/>
    <mergeCell ref="U29:U30"/>
    <mergeCell ref="A21:A30"/>
    <mergeCell ref="S25:S26"/>
    <mergeCell ref="A36:D36"/>
    <mergeCell ref="E36:R36"/>
    <mergeCell ref="S36:U36"/>
    <mergeCell ref="A37:D37"/>
    <mergeCell ref="E37:R37"/>
    <mergeCell ref="S37:U37"/>
    <mergeCell ref="A34:D34"/>
    <mergeCell ref="E34:R34"/>
    <mergeCell ref="S34:U34"/>
    <mergeCell ref="A35:D35"/>
    <mergeCell ref="E35:R35"/>
    <mergeCell ref="S35:U35"/>
    <mergeCell ref="S41:U53"/>
    <mergeCell ref="A42:A45"/>
    <mergeCell ref="B42:B45"/>
    <mergeCell ref="C42:D42"/>
    <mergeCell ref="Q42:R42"/>
    <mergeCell ref="C43:D43"/>
    <mergeCell ref="Q43:R43"/>
    <mergeCell ref="A38:D38"/>
    <mergeCell ref="E38:R38"/>
    <mergeCell ref="S38:U38"/>
    <mergeCell ref="A39:U39"/>
    <mergeCell ref="A40:R40"/>
    <mergeCell ref="S40:U40"/>
    <mergeCell ref="C44:D44"/>
    <mergeCell ref="Q44:R44"/>
    <mergeCell ref="C45:D45"/>
    <mergeCell ref="Q45:R45"/>
    <mergeCell ref="A46:R46"/>
    <mergeCell ref="A47:R53"/>
    <mergeCell ref="A41:B41"/>
    <mergeCell ref="C41:D41"/>
    <mergeCell ref="Q41:R41"/>
  </mergeCells>
  <conditionalFormatting sqref="E17:P17">
    <cfRule type="cellIs" dxfId="32" priority="33" stopIfTrue="1" operator="between">
      <formula>1</formula>
      <formula>20</formula>
    </cfRule>
  </conditionalFormatting>
  <conditionalFormatting sqref="E19:P19">
    <cfRule type="cellIs" dxfId="31" priority="32" stopIfTrue="1" operator="between">
      <formula>1</formula>
      <formula>20</formula>
    </cfRule>
  </conditionalFormatting>
  <conditionalFormatting sqref="E21:P21">
    <cfRule type="cellIs" dxfId="30" priority="31" stopIfTrue="1" operator="between">
      <formula>1</formula>
      <formula>20</formula>
    </cfRule>
  </conditionalFormatting>
  <conditionalFormatting sqref="E18:P18">
    <cfRule type="cellIs" dxfId="29" priority="30" stopIfTrue="1" operator="between">
      <formula>1</formula>
      <formula>20</formula>
    </cfRule>
  </conditionalFormatting>
  <conditionalFormatting sqref="E20:P20">
    <cfRule type="cellIs" dxfId="28" priority="29" stopIfTrue="1" operator="between">
      <formula>1</formula>
      <formula>20</formula>
    </cfRule>
  </conditionalFormatting>
  <conditionalFormatting sqref="E22:P22">
    <cfRule type="cellIs" dxfId="27" priority="28" stopIfTrue="1" operator="between">
      <formula>1</formula>
      <formula>20</formula>
    </cfRule>
  </conditionalFormatting>
  <conditionalFormatting sqref="R17:R22">
    <cfRule type="cellIs" dxfId="26" priority="25" stopIfTrue="1" operator="greaterThan">
      <formula>0.7</formula>
    </cfRule>
    <cfRule type="cellIs" dxfId="25" priority="26" stopIfTrue="1" operator="between">
      <formula>0.69</formula>
      <formula>0.45</formula>
    </cfRule>
    <cfRule type="cellIs" dxfId="24" priority="27" stopIfTrue="1" operator="between">
      <formula>0</formula>
      <formula>0.44</formula>
    </cfRule>
  </conditionalFormatting>
  <conditionalFormatting sqref="E23:P23 E24:H24 K24:P24">
    <cfRule type="cellIs" dxfId="23" priority="24" stopIfTrue="1" operator="between">
      <formula>1</formula>
      <formula>20</formula>
    </cfRule>
  </conditionalFormatting>
  <conditionalFormatting sqref="R23:R24">
    <cfRule type="cellIs" dxfId="22" priority="21" stopIfTrue="1" operator="greaterThan">
      <formula>0.7</formula>
    </cfRule>
    <cfRule type="cellIs" dxfId="21" priority="22" stopIfTrue="1" operator="between">
      <formula>0.69</formula>
      <formula>0.45</formula>
    </cfRule>
    <cfRule type="cellIs" dxfId="20" priority="23" stopIfTrue="1" operator="between">
      <formula>0</formula>
      <formula>0.44</formula>
    </cfRule>
  </conditionalFormatting>
  <conditionalFormatting sqref="E30:P30 E29:G29 P29 I29:J29 L29:N29">
    <cfRule type="cellIs" dxfId="19" priority="20" stopIfTrue="1" operator="between">
      <formula>1</formula>
      <formula>20</formula>
    </cfRule>
  </conditionalFormatting>
  <conditionalFormatting sqref="R29:R30">
    <cfRule type="cellIs" dxfId="18" priority="17" stopIfTrue="1" operator="greaterThan">
      <formula>0.7</formula>
    </cfRule>
    <cfRule type="cellIs" dxfId="17" priority="18" stopIfTrue="1" operator="between">
      <formula>0.69</formula>
      <formula>0.45</formula>
    </cfRule>
    <cfRule type="cellIs" dxfId="16" priority="19" stopIfTrue="1" operator="between">
      <formula>0</formula>
      <formula>0.44</formula>
    </cfRule>
  </conditionalFormatting>
  <conditionalFormatting sqref="E27:P27 E28:F28 H28:I28 K28:L28 N28:P28">
    <cfRule type="cellIs" dxfId="15" priority="16" stopIfTrue="1" operator="between">
      <formula>1</formula>
      <formula>20</formula>
    </cfRule>
  </conditionalFormatting>
  <conditionalFormatting sqref="R27:R28">
    <cfRule type="cellIs" dxfId="14" priority="13" stopIfTrue="1" operator="greaterThan">
      <formula>0.7</formula>
    </cfRule>
    <cfRule type="cellIs" dxfId="13" priority="14" stopIfTrue="1" operator="between">
      <formula>0.69</formula>
      <formula>0.45</formula>
    </cfRule>
    <cfRule type="cellIs" dxfId="12" priority="15" stopIfTrue="1" operator="between">
      <formula>0</formula>
      <formula>0.44</formula>
    </cfRule>
  </conditionalFormatting>
  <conditionalFormatting sqref="E26:P26">
    <cfRule type="cellIs" dxfId="11" priority="12" stopIfTrue="1" operator="between">
      <formula>1</formula>
      <formula>20</formula>
    </cfRule>
  </conditionalFormatting>
  <conditionalFormatting sqref="R25:R26">
    <cfRule type="cellIs" dxfId="10" priority="9" stopIfTrue="1" operator="greaterThan">
      <formula>0.7</formula>
    </cfRule>
    <cfRule type="cellIs" dxfId="9" priority="10" stopIfTrue="1" operator="between">
      <formula>0.69</formula>
      <formula>0.45</formula>
    </cfRule>
    <cfRule type="cellIs" dxfId="8" priority="11" stopIfTrue="1" operator="between">
      <formula>0</formula>
      <formula>0.44</formula>
    </cfRule>
  </conditionalFormatting>
  <conditionalFormatting sqref="E25:P25">
    <cfRule type="cellIs" dxfId="7" priority="8" stopIfTrue="1" operator="between">
      <formula>1</formula>
      <formula>20</formula>
    </cfRule>
  </conditionalFormatting>
  <conditionalFormatting sqref="J24">
    <cfRule type="cellIs" dxfId="6" priority="7" stopIfTrue="1" operator="between">
      <formula>1</formula>
      <formula>20</formula>
    </cfRule>
  </conditionalFormatting>
  <conditionalFormatting sqref="G28">
    <cfRule type="cellIs" dxfId="5" priority="6" stopIfTrue="1" operator="between">
      <formula>1</formula>
      <formula>20</formula>
    </cfRule>
  </conditionalFormatting>
  <conditionalFormatting sqref="J28">
    <cfRule type="cellIs" dxfId="4" priority="5" stopIfTrue="1" operator="between">
      <formula>1</formula>
      <formula>20</formula>
    </cfRule>
  </conditionalFormatting>
  <conditionalFormatting sqref="O29">
    <cfRule type="cellIs" dxfId="3" priority="4" stopIfTrue="1" operator="between">
      <formula>1</formula>
      <formula>20</formula>
    </cfRule>
  </conditionalFormatting>
  <conditionalFormatting sqref="M28">
    <cfRule type="cellIs" dxfId="2" priority="3" stopIfTrue="1" operator="between">
      <formula>1</formula>
      <formula>20</formula>
    </cfRule>
  </conditionalFormatting>
  <conditionalFormatting sqref="H29">
    <cfRule type="cellIs" dxfId="1" priority="2" stopIfTrue="1" operator="between">
      <formula>1</formula>
      <formula>20</formula>
    </cfRule>
  </conditionalFormatting>
  <conditionalFormatting sqref="K29">
    <cfRule type="cellIs" dxfId="0" priority="1" stopIfTrue="1" operator="between">
      <formula>1</formula>
      <formula>20</formula>
    </cfRule>
  </conditionalFormatting>
  <printOptions horizontalCentered="1"/>
  <pageMargins left="0.39370078740157483" right="0.39370078740157483" top="0.59055118110236227" bottom="0.59055118110236227" header="0" footer="0"/>
  <pageSetup scale="39" fitToHeight="0" orientation="landscape" verticalDpi="196" r:id="rId1"/>
  <headerFooter alignWithMargins="0">
    <oddFooter>&amp;R&amp;8&amp;P/&amp;N</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4</vt:i4>
      </vt:variant>
    </vt:vector>
  </HeadingPairs>
  <TitlesOfParts>
    <vt:vector size="6" baseType="lpstr">
      <vt:lpstr>Plan de Mejora SST</vt:lpstr>
      <vt:lpstr>Seguimiento Plan de Mejora</vt:lpstr>
      <vt:lpstr>'Plan de Mejora SST'!Área_de_impresión</vt:lpstr>
      <vt:lpstr>'Seguimiento Plan de Mejora'!Área_de_impresión</vt:lpstr>
      <vt:lpstr>'Plan de Mejora SST'!Títulos_a_imprimir</vt:lpstr>
      <vt:lpstr>'Seguimiento Plan de Mejora'!Títulos_a_imprimir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SSECAM CONSULTORES SAS;RICARDO ABSALON BERNAL</dc:creator>
  <cp:lastModifiedBy>usuario</cp:lastModifiedBy>
  <cp:lastPrinted>2022-05-20T18:41:25Z</cp:lastPrinted>
  <dcterms:created xsi:type="dcterms:W3CDTF">2008-10-02T15:12:04Z</dcterms:created>
  <dcterms:modified xsi:type="dcterms:W3CDTF">2022-07-30T20:22:40Z</dcterms:modified>
</cp:coreProperties>
</file>