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1\39_Acciones preventivas y de mejora\"/>
    </mc:Choice>
  </mc:AlternateContent>
  <bookViews>
    <workbookView xWindow="180" yWindow="225" windowWidth="12405" windowHeight="15270" tabRatio="584"/>
  </bookViews>
  <sheets>
    <sheet name="Plan de Mejora SST" sheetId="5" r:id="rId1"/>
  </sheets>
  <definedNames>
    <definedName name="_xlnm.Print_Area" localSheetId="0">'Plan de Mejora SST'!$A$1:$U$65</definedName>
    <definedName name="_xlnm.Print_Titles" localSheetId="0">'Plan de Mejora SST'!$14:$16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" i="5" l="1"/>
  <c r="Q29" i="5" l="1"/>
  <c r="Q31" i="5"/>
  <c r="Q33" i="5"/>
  <c r="Q27" i="5"/>
  <c r="Q25" i="5"/>
  <c r="G43" i="5" l="1"/>
  <c r="E43" i="5"/>
  <c r="Q39" i="5"/>
  <c r="Q23" i="5"/>
  <c r="O44" i="5" l="1"/>
  <c r="O55" i="5" s="1"/>
  <c r="F43" i="5"/>
  <c r="F54" i="5" s="1"/>
  <c r="G54" i="5"/>
  <c r="H43" i="5"/>
  <c r="I43" i="5"/>
  <c r="I54" i="5" s="1"/>
  <c r="J43" i="5"/>
  <c r="J54" i="5" s="1"/>
  <c r="K43" i="5"/>
  <c r="K54" i="5" s="1"/>
  <c r="L43" i="5"/>
  <c r="L54" i="5" s="1"/>
  <c r="M43" i="5"/>
  <c r="M54" i="5" s="1"/>
  <c r="N43" i="5"/>
  <c r="N54" i="5" s="1"/>
  <c r="O43" i="5"/>
  <c r="O54" i="5" s="1"/>
  <c r="P43" i="5"/>
  <c r="P54" i="5" s="1"/>
  <c r="F44" i="5"/>
  <c r="F55" i="5" s="1"/>
  <c r="G44" i="5"/>
  <c r="G55" i="5" s="1"/>
  <c r="H44" i="5"/>
  <c r="I44" i="5"/>
  <c r="I55" i="5" s="1"/>
  <c r="J44" i="5"/>
  <c r="J55" i="5" s="1"/>
  <c r="K44" i="5"/>
  <c r="K55" i="5" s="1"/>
  <c r="L44" i="5"/>
  <c r="L55" i="5" s="1"/>
  <c r="M44" i="5"/>
  <c r="M55" i="5" s="1"/>
  <c r="N44" i="5"/>
  <c r="N55" i="5" s="1"/>
  <c r="P44" i="5"/>
  <c r="P55" i="5" s="1"/>
  <c r="E44" i="5"/>
  <c r="E55" i="5" s="1"/>
  <c r="E54" i="5"/>
  <c r="Q19" i="5"/>
  <c r="Q21" i="5"/>
  <c r="Q35" i="5"/>
  <c r="R35" i="5" s="1"/>
  <c r="Q41" i="5"/>
  <c r="Q17" i="5"/>
  <c r="M56" i="5" l="1"/>
  <c r="N56" i="5"/>
  <c r="R41" i="5"/>
  <c r="I56" i="5"/>
  <c r="K56" i="5"/>
  <c r="J56" i="5"/>
  <c r="P56" i="5"/>
  <c r="O56" i="5"/>
  <c r="G56" i="5"/>
  <c r="L56" i="5"/>
  <c r="H54" i="5"/>
  <c r="Q54" i="5" s="1"/>
  <c r="Q56" i="5" s="1"/>
  <c r="Q43" i="5"/>
  <c r="H55" i="5"/>
  <c r="Q55" i="5" s="1"/>
  <c r="Q44" i="5"/>
  <c r="R25" i="5"/>
  <c r="F56" i="5"/>
  <c r="R17" i="5"/>
  <c r="E56" i="5"/>
  <c r="H56" i="5" l="1"/>
</calcChain>
</file>

<file path=xl/comments1.xml><?xml version="1.0" encoding="utf-8"?>
<comments xmlns="http://schemas.openxmlformats.org/spreadsheetml/2006/main">
  <authors>
    <author>TM2</author>
  </authors>
  <commentList>
    <comment ref="A14" authorId="0" shapeId="0">
      <text>
        <r>
          <rPr>
            <b/>
            <u/>
            <sz val="10"/>
            <color indexed="81"/>
            <rFont val="Tahoma"/>
            <family val="2"/>
          </rPr>
          <t>NUMERALES CORRESPONDIENTES AL PHVA</t>
        </r>
        <r>
          <rPr>
            <b/>
            <sz val="9"/>
            <color indexed="81"/>
            <rFont val="Tahoma"/>
            <family val="2"/>
          </rPr>
          <t xml:space="preserve">
PLANEAR:</t>
        </r>
        <r>
          <rPr>
            <sz val="9"/>
            <color indexed="81"/>
            <rFont val="Tahoma"/>
            <family val="2"/>
          </rPr>
          <t xml:space="preserve"> 
NUMERAL 1.1.1 Hasta 2.11.1 
</t>
        </r>
        <r>
          <rPr>
            <b/>
            <sz val="9"/>
            <color indexed="81"/>
            <rFont val="Tahoma"/>
            <family val="2"/>
          </rPr>
          <t xml:space="preserve">HACER:
</t>
        </r>
        <r>
          <rPr>
            <sz val="9"/>
            <color indexed="81"/>
            <rFont val="Tahoma"/>
            <family val="2"/>
          </rPr>
          <t xml:space="preserve">NUMERAL3.1.1 Hasta 5.1.2
</t>
        </r>
        <r>
          <rPr>
            <b/>
            <sz val="9"/>
            <color indexed="81"/>
            <rFont val="Tahoma"/>
            <family val="2"/>
          </rPr>
          <t>VERIFICAR:</t>
        </r>
        <r>
          <rPr>
            <sz val="9"/>
            <color indexed="81"/>
            <rFont val="Tahoma"/>
            <family val="2"/>
          </rPr>
          <t xml:space="preserve"> 
NUMERAL 6.1.1 Hasta 6.1.4
</t>
        </r>
        <r>
          <rPr>
            <b/>
            <sz val="9"/>
            <color indexed="81"/>
            <rFont val="Tahoma"/>
            <family val="2"/>
          </rPr>
          <t xml:space="preserve">ACTUAR:
</t>
        </r>
        <r>
          <rPr>
            <sz val="9"/>
            <color indexed="81"/>
            <rFont val="Tahoma"/>
            <family val="2"/>
          </rPr>
          <t>NUMERAL 6.1.1 Hasta 6.1.4</t>
        </r>
      </text>
    </comment>
  </commentList>
</comments>
</file>

<file path=xl/sharedStrings.xml><?xml version="1.0" encoding="utf-8"?>
<sst xmlns="http://schemas.openxmlformats.org/spreadsheetml/2006/main" count="155" uniqueCount="105">
  <si>
    <t>OBSERVACIONES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</si>
  <si>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</si>
  <si>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</si>
  <si>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</si>
  <si>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</si>
  <si>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</si>
  <si>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</si>
  <si>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</si>
  <si>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</si>
  <si>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</si>
  <si>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</si>
  <si>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</si>
  <si>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</si>
  <si>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</si>
  <si>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TIPO DE RECURSOS</t>
  </si>
  <si>
    <t>DETALLE</t>
  </si>
  <si>
    <t>EVIDENCIAS</t>
  </si>
  <si>
    <t>ETAPA</t>
  </si>
  <si>
    <t>PLANEAR</t>
  </si>
  <si>
    <t>ACTIVIDAD A DESARROLLAR</t>
  </si>
  <si>
    <t>HACER</t>
  </si>
  <si>
    <t>VERIFICAR</t>
  </si>
  <si>
    <t>ACTUAR</t>
  </si>
  <si>
    <t>Numeral del estándar</t>
  </si>
  <si>
    <t>% Cumplimiento actividad/fase</t>
  </si>
  <si>
    <t xml:space="preserve">1. OBJETIVO </t>
  </si>
  <si>
    <t xml:space="preserve">2. ALCANCE </t>
  </si>
  <si>
    <t>3. METAS</t>
  </si>
  <si>
    <t>FECHA PLANEADA DEL CUMPLIMIENTO DEL PLAN DE MEJORAMIENTO:</t>
  </si>
  <si>
    <t xml:space="preserve">RESPONSABLE (s) </t>
  </si>
  <si>
    <t>TOTAL PROGRAMADO</t>
  </si>
  <si>
    <t>TOTAL EJECUTADO</t>
  </si>
  <si>
    <t>P*</t>
  </si>
  <si>
    <t>E*</t>
  </si>
  <si>
    <t>5. RECURSOS ASIGNADOS</t>
  </si>
  <si>
    <t>6. MEDICIÒN Y SEGUIMIENTO</t>
  </si>
  <si>
    <t>CUMPLIMIENTO DEL PLAN DE MEJORAMIENTO</t>
  </si>
  <si>
    <t>VARIABLES</t>
  </si>
  <si>
    <t>FORMULA</t>
  </si>
  <si>
    <t>ACTIVIDADES EJECUTADAS</t>
  </si>
  <si>
    <t>RESULTADO</t>
  </si>
  <si>
    <t>META</t>
  </si>
  <si>
    <t>ANALISIS DE DATOS</t>
  </si>
  <si>
    <t>GRAFICA</t>
  </si>
  <si>
    <t>NOMBRE, NÚMERO DE RESOLUCIÓN DE LICENCIA DE SALUD OCUPACIONAL, Y NÚMERO DEL CERTIFICADO DEL CURSO DE 50, o  20 HORAS DE CAPACITACIÓN VIRTUAL, DEL RESPONSABLE SG-SST</t>
  </si>
  <si>
    <t>Cumplir el 90% de las actividades a desarrollar</t>
  </si>
  <si>
    <t>PLAZO DETERMINADO PARA SU CUMPLIMIENTO</t>
  </si>
  <si>
    <t>ACTIVIDADES A DESARROLLAR</t>
  </si>
  <si>
    <t xml:space="preserve">HOJA DE APOYO BASICA PARA PLANTEAR UN PLAN DE MEJORAMIENTO RELACIONADO CON " AUTOEVALUACIÓN DE LOS ESTÁNDARES MÍNIMOS SG-SST ", ESTABLECIDO EN EL ARTICULO 29 DE RESOLUCIÓN 0312 DE 2019 </t>
  </si>
  <si>
    <t>Aplica para todos los trabajadores, contratistas, desde la documentación requerida hasta la implementación del SG-SST.</t>
  </si>
  <si>
    <t>HUMANOS</t>
  </si>
  <si>
    <t xml:space="preserve"> TECNICOS</t>
  </si>
  <si>
    <t xml:space="preserve"> FINANCIEROS</t>
  </si>
  <si>
    <t>LOCATIVOS</t>
  </si>
  <si>
    <r>
      <t xml:space="preserve">Cuando se cumpla se marca con 1, en </t>
    </r>
    <r>
      <rPr>
        <b/>
        <sz val="11"/>
        <color indexed="10"/>
        <rFont val="Arial"/>
        <family val="2"/>
      </rPr>
      <t>P si es  (Planeado)</t>
    </r>
    <r>
      <rPr>
        <b/>
        <sz val="11"/>
        <color indexed="8"/>
        <rFont val="Arial"/>
        <family val="2"/>
      </rPr>
      <t xml:space="preserve"> o con </t>
    </r>
    <r>
      <rPr>
        <sz val="11"/>
        <color indexed="8"/>
        <rFont val="Arial"/>
        <family val="2"/>
      </rPr>
      <t xml:space="preserve">1 si es </t>
    </r>
    <r>
      <rPr>
        <b/>
        <sz val="11"/>
        <color indexed="21"/>
        <rFont val="Arial"/>
        <family val="2"/>
      </rPr>
      <t>(Ejecutado)</t>
    </r>
    <r>
      <rPr>
        <sz val="11"/>
        <color indexed="21"/>
        <rFont val="Arial"/>
        <family val="2"/>
      </rPr>
      <t xml:space="preserve"> </t>
    </r>
  </si>
  <si>
    <r>
      <rPr>
        <u/>
        <sz val="10"/>
        <rFont val="Arial"/>
        <family val="2"/>
      </rPr>
      <t>Actividades ejecutadas *100</t>
    </r>
    <r>
      <rPr>
        <sz val="10"/>
        <rFont val="Arial"/>
        <family val="2"/>
      </rPr>
      <t xml:space="preserve">
Actividades programadas</t>
    </r>
  </si>
  <si>
    <t>PLAZO PARA EL CUMPLIMIENTO Y EJECUCIÓN DEL PLAN DE MEJORAMIENTO</t>
  </si>
  <si>
    <t>LINA MARIA CORREA MEJIA</t>
  </si>
  <si>
    <t>Efectuar las acciones correctivas tendientes a la superación de las situaciones irregulares detectadas conforme a los requisitos de la resolución 0312 de 2019  actividades desarrolladas en Excavaciones Correa Mejía</t>
  </si>
  <si>
    <t>Gerencia y Trabajadores</t>
  </si>
  <si>
    <t xml:space="preserve">Computador, comunicación telefonica y movil, impresora, servicio de internet. </t>
  </si>
  <si>
    <t xml:space="preserve">Oficina de Excavaciones Correa Mejía </t>
  </si>
  <si>
    <r>
      <t xml:space="preserve">1.1.7 Capacitaciones COPASST: </t>
    </r>
    <r>
      <rPr>
        <sz val="10"/>
        <rFont val="Arial"/>
        <family val="2"/>
      </rPr>
      <t>No se evidencia registros de capacitación para el comité de vigia en SST</t>
    </r>
  </si>
  <si>
    <t>Programar capacitaciones al comité de Vigía en SST.</t>
  </si>
  <si>
    <r>
      <t xml:space="preserve">1.2.1. Progrma de capacitacion promocion y prevencion PYP: </t>
    </r>
    <r>
      <rPr>
        <sz val="10"/>
        <rFont val="Arial"/>
        <family val="2"/>
      </rPr>
      <t xml:space="preserve">No se evidencia registro de capacitación  de los riesgos identficados en la matriz de riesgos. Solo se identifica las inducciones, el riesgo biiologico por exposicion a covid. </t>
    </r>
  </si>
  <si>
    <t>Programar los temas de capaciación relacionados a la matriz de riesgos e incluir las capacitaciones al comité de vigia en SST, Convivencia Laboral y brigada de emergenci.</t>
  </si>
  <si>
    <t>Inscribir al responsable del SG-SST al curso virtual de 50 horas.</t>
  </si>
  <si>
    <t>Gerencia</t>
  </si>
  <si>
    <t xml:space="preserve">Certificado de curso de 50 horas </t>
  </si>
  <si>
    <t>Cronograma de capacitaciones y registro de asistencia a capacitaciones</t>
  </si>
  <si>
    <t>Gerencia /Vigia SST</t>
  </si>
  <si>
    <r>
      <t xml:space="preserve">2.10.1 Evaluacion y selección de proveedores y contratistas: </t>
    </r>
    <r>
      <rPr>
        <sz val="10"/>
        <rFont val="Arial"/>
        <family val="2"/>
      </rPr>
      <t>No se evidnecia proceso de evaluación y selección de proveedores y contratista</t>
    </r>
  </si>
  <si>
    <r>
      <t xml:space="preserve">1.2.3 Responsable del SGSST con curso virtual de 50 horas: </t>
    </r>
    <r>
      <rPr>
        <sz val="10"/>
        <rFont val="Arial"/>
        <family val="2"/>
      </rPr>
      <t>El responsable aun no cuenta con el curso de 50 horas</t>
    </r>
  </si>
  <si>
    <t>Elaborar procedimiento para la evaluación y selección de proeveedores y contratistas</t>
  </si>
  <si>
    <t>Procedimiento para la evaluacion y selección de proveedores y contratista</t>
  </si>
  <si>
    <r>
      <t xml:space="preserve">3.1.3 Informacion al médico de los perfiles de cargo. </t>
    </r>
    <r>
      <rPr>
        <sz val="10"/>
        <rFont val="Arial"/>
        <family val="2"/>
      </rPr>
      <t>No se evidencia regisro de socializacio de los perfiles de cargo al médico ocupacional</t>
    </r>
  </si>
  <si>
    <t>Elaborar un mecanismo de comunicación de los perfiles de cargo a los médicos ocupacionaloes para tenerlos en cuenta en las evaluaciones medicos ocupacionales</t>
  </si>
  <si>
    <t>Evidencia de socializacion de los perfiles a la IPS.</t>
  </si>
  <si>
    <t xml:space="preserve">Incluir en el procedimiento de comunicación el mecanismo para informar los perfiles de cargo a los medicos ocupacionales contratados por medio de IPS habilitada para el servicio. </t>
  </si>
  <si>
    <r>
      <t xml:space="preserve">3.1.7 Estilos de vida y entornos saludables: </t>
    </r>
    <r>
      <rPr>
        <sz val="10"/>
        <rFont val="Arial"/>
        <family val="2"/>
      </rPr>
      <t xml:space="preserve">No se evidencia programa de promueva los estilos de vida y entornos de trabajo saludables, específicamente en l a prevencion y control de la farmaco dependencia, alcohol y tabaquismo. </t>
    </r>
  </si>
  <si>
    <t>4.1.2 Identificación de peligros con participacion de todos los niveles de la empresa.</t>
  </si>
  <si>
    <t>Elaborar mecanismo de participación de los trabajadores a la identificación de peligros presentes en su actividades laborales</t>
  </si>
  <si>
    <t>Programa de estilo de vida y entornos de trabajo saludables. 
Politica para la prevencion  del consumo de alcohol, tabaco y drogas.</t>
  </si>
  <si>
    <r>
      <t xml:space="preserve">4.2.2 Realización de inspecciones sistemáticas a las instalaciones, maquinarias o equipos con la participación del COPASST: </t>
    </r>
    <r>
      <rPr>
        <sz val="10"/>
        <rFont val="Arial"/>
        <family val="2"/>
      </rPr>
      <t>No se evidencia registro de inspección.</t>
    </r>
  </si>
  <si>
    <t>Programa de inspecciones, formatos de inspecciones, registro de inspecciones.</t>
  </si>
  <si>
    <t>Realizar inspecciones a instalaciones, maquinaria con la participación del COPASST</t>
  </si>
  <si>
    <r>
      <t xml:space="preserve">5.1.2 Brigada de prevención conformada, capacitada y dotada: </t>
    </r>
    <r>
      <rPr>
        <sz val="10"/>
        <rFont val="Arial"/>
        <family val="2"/>
      </rPr>
      <t>No se evidencia capacitación a la brigada.</t>
    </r>
  </si>
  <si>
    <t>Capacitar a la brigada de emergencia</t>
  </si>
  <si>
    <r>
      <t xml:space="preserve">6.1.1 Definición de indicadores del SG-SST de acuerdo con las condiciones de la empresa. </t>
    </r>
    <r>
      <rPr>
        <sz val="10"/>
        <rFont val="Arial"/>
        <family val="2"/>
      </rPr>
      <t>La empresa no ha definido los indicadores del SG-SST</t>
    </r>
  </si>
  <si>
    <t>Elaborar y verificar el cumplimiento de los indicadores del SG-SST de acuerdo a la normatividad vigente.</t>
  </si>
  <si>
    <t>Matriz de indicadores</t>
  </si>
  <si>
    <t>Procedimiento de participación y consulta</t>
  </si>
  <si>
    <t>Programar y ejecutar auditoria interna al SG-SST</t>
  </si>
  <si>
    <r>
      <t xml:space="preserve">6.1.2 Las empresa adelanta auditoría por lo menos una vez al año. </t>
    </r>
    <r>
      <rPr>
        <sz val="10"/>
        <rFont val="Arial"/>
        <family val="2"/>
      </rPr>
      <t>No se evidencia auditoria interna.</t>
    </r>
  </si>
  <si>
    <t>Informe de auditoria y plan de mejoramiento según hallazgos.</t>
  </si>
  <si>
    <t xml:space="preserve">6.1.4 Planificar auditoría con el COPASST. </t>
  </si>
  <si>
    <t>Programar auditoria interna con el VIGIA</t>
  </si>
  <si>
    <t>Acta de reunión del vigia en SST</t>
  </si>
  <si>
    <r>
      <t>7.1.2 Acciones de mejora conforme a revisión de la alta dirección.:</t>
    </r>
    <r>
      <rPr>
        <sz val="10"/>
        <color theme="1"/>
        <rFont val="Arial"/>
        <family val="2"/>
      </rPr>
      <t xml:space="preserve"> la revision gerencial del año 2019 no cuenta con acciones de mejora</t>
    </r>
  </si>
  <si>
    <t xml:space="preserve">Incluir en la revisión gerencial del año 2020 las acciones de mejora para el año 2021. </t>
  </si>
  <si>
    <t>Informe de revisión gerencial año 2020 y plan de mejoramiento según las acciones de mejora propuesta por la gerencia</t>
  </si>
  <si>
    <t>Elaborar programa de estilo de vida y entornos de trabajo saluables, que incluya política para la prevencion de alcohol, tabaco y drogas</t>
  </si>
  <si>
    <t>Se realiza inscripcion, pero no terminó el curso. Se debe reprogramar</t>
  </si>
  <si>
    <t>Se incluye en el procedimiento de mecanismo de comunicación, participacion y consulta.</t>
  </si>
  <si>
    <t>Indicadores de acuerdo a la resolucion 0312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</si>
</sst>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164" formatCode="_-[$€-2]* #,##0.00_-;\-[$€-2]* #,##0.00_-;_-[$€-2]* &quot;-&quot;??_-"/>
    <numFmt numFmtId="165" formatCode="[$-F800]dddd\,\ mmmm\ dd\,\ yyyy"/>
    <numFmt numFmtId="166" formatCode="_-&quot;$&quot;\ * #,##0_-;\-&quot;$&quot;\ * #,##0_-;_-&quot;$&quot;\ * &quot;-&quot;??_-;_-@_-"/>
  </numFmts>
  <fonts count="4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21"/>
      <name val="Arial"/>
      <family val="2"/>
    </font>
    <font>
      <b/>
      <sz val="11"/>
      <color indexed="8"/>
      <name val="Arial"/>
      <family val="2"/>
    </font>
    <font>
      <b/>
      <sz val="11"/>
      <color indexed="21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sz val="10"/>
      <color theme="2" tint="-0.89999084444715716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0" tint="-4.9989318521683403E-2"/>
      <name val="Arial"/>
      <family val="2"/>
    </font>
    <font>
      <b/>
      <sz val="12"/>
      <color theme="1"/>
      <name val="Arial"/>
      <family val="2"/>
    </font>
    <font>
      <b/>
      <sz val="14"/>
      <color theme="8" tint="0.79998168889431442"/>
      <name val="Arial"/>
      <family val="2"/>
    </font>
    <font>
      <b/>
      <u/>
      <sz val="10"/>
      <color indexed="81"/>
      <name val="Tahoma"/>
      <family val="2"/>
    </font>
    <font>
      <b/>
      <sz val="14"/>
      <color rgb="FF00B050"/>
      <name val="Arial"/>
      <family val="2"/>
    </font>
    <font>
      <b/>
      <sz val="11"/>
      <color rgb="FF7030A0"/>
      <name val="Arial"/>
      <family val="2"/>
    </font>
    <font>
      <b/>
      <sz val="12"/>
      <color rgb="FFFFC000"/>
      <name val="Arial"/>
      <family val="2"/>
    </font>
    <font>
      <u/>
      <sz val="10"/>
      <name val="Arial"/>
      <family val="2"/>
    </font>
    <font>
      <b/>
      <sz val="10"/>
      <color theme="1"/>
      <name val="Arial"/>
      <family val="2"/>
    </font>
    <font>
      <sz val="10"/>
      <name val="Arial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3FEA3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0" borderId="0" applyNumberFormat="0" applyBorder="0" applyAlignment="0" applyProtection="0"/>
    <xf numFmtId="0" fontId="6" fillId="7" borderId="1" applyNumberFormat="0" applyAlignment="0" applyProtection="0"/>
    <xf numFmtId="164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17" fontId="10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1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44" fontId="47" fillId="0" borderId="0" applyFont="0" applyFill="0" applyBorder="0" applyAlignment="0" applyProtection="0"/>
  </cellStyleXfs>
  <cellXfs count="196">
    <xf numFmtId="0" fontId="0" fillId="0" borderId="0" xfId="0"/>
    <xf numFmtId="0" fontId="14" fillId="0" borderId="0" xfId="0" applyFont="1"/>
    <xf numFmtId="0" fontId="17" fillId="0" borderId="0" xfId="0" applyFont="1" applyBorder="1"/>
    <xf numFmtId="0" fontId="17" fillId="0" borderId="0" xfId="0" applyFont="1"/>
    <xf numFmtId="0" fontId="10" fillId="0" borderId="0" xfId="0" applyFont="1"/>
    <xf numFmtId="0" fontId="17" fillId="0" borderId="0" xfId="0" applyFont="1" applyAlignment="1">
      <alignment horizontal="center"/>
    </xf>
    <xf numFmtId="1" fontId="29" fillId="0" borderId="5" xfId="31" applyNumberFormat="1" applyFont="1" applyFill="1" applyBorder="1" applyAlignment="1" applyProtection="1">
      <alignment horizontal="center" vertical="center"/>
      <protection locked="0"/>
    </xf>
    <xf numFmtId="0" fontId="15" fillId="22" borderId="6" xfId="0" applyFont="1" applyFill="1" applyBorder="1" applyAlignment="1">
      <alignment horizontal="center" vertical="center" wrapText="1"/>
    </xf>
    <xf numFmtId="0" fontId="15" fillId="23" borderId="5" xfId="0" applyFont="1" applyFill="1" applyBorder="1" applyAlignment="1">
      <alignment horizontal="center" vertical="center" wrapText="1"/>
    </xf>
    <xf numFmtId="1" fontId="29" fillId="0" borderId="6" xfId="31" applyNumberFormat="1" applyFont="1" applyFill="1" applyBorder="1" applyAlignment="1" applyProtection="1">
      <alignment horizontal="center" vertical="center"/>
      <protection locked="0"/>
    </xf>
    <xf numFmtId="1" fontId="29" fillId="0" borderId="9" xfId="31" applyNumberFormat="1" applyFont="1" applyFill="1" applyBorder="1" applyAlignment="1" applyProtection="1">
      <alignment horizontal="center" vertical="center"/>
      <protection locked="0"/>
    </xf>
    <xf numFmtId="1" fontId="29" fillId="0" borderId="10" xfId="31" applyNumberFormat="1" applyFont="1" applyFill="1" applyBorder="1" applyAlignment="1" applyProtection="1">
      <alignment horizontal="center" vertical="center"/>
      <protection locked="0"/>
    </xf>
    <xf numFmtId="1" fontId="29" fillId="0" borderId="13" xfId="31" applyNumberFormat="1" applyFont="1" applyFill="1" applyBorder="1" applyAlignment="1" applyProtection="1">
      <alignment horizontal="center" vertical="center"/>
      <protection locked="0"/>
    </xf>
    <xf numFmtId="1" fontId="29" fillId="0" borderId="14" xfId="31" applyNumberFormat="1" applyFont="1" applyFill="1" applyBorder="1" applyAlignment="1" applyProtection="1">
      <alignment horizontal="center" vertical="center"/>
      <protection locked="0"/>
    </xf>
    <xf numFmtId="1" fontId="29" fillId="0" borderId="15" xfId="31" applyNumberFormat="1" applyFont="1" applyFill="1" applyBorder="1" applyAlignment="1" applyProtection="1">
      <alignment horizontal="center" vertical="center"/>
      <protection locked="0"/>
    </xf>
    <xf numFmtId="0" fontId="15" fillId="24" borderId="5" xfId="0" applyFont="1" applyFill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  <xf numFmtId="1" fontId="15" fillId="0" borderId="17" xfId="0" applyNumberFormat="1" applyFont="1" applyFill="1" applyBorder="1" applyAlignment="1">
      <alignment horizontal="center" vertical="center" wrapText="1"/>
    </xf>
    <xf numFmtId="9" fontId="20" fillId="24" borderId="5" xfId="0" applyNumberFormat="1" applyFont="1" applyFill="1" applyBorder="1" applyAlignment="1">
      <alignment horizontal="center" vertical="center"/>
    </xf>
    <xf numFmtId="0" fontId="40" fillId="31" borderId="10" xfId="0" applyFont="1" applyFill="1" applyBorder="1" applyAlignment="1">
      <alignment horizontal="right" vertical="center" wrapText="1"/>
    </xf>
    <xf numFmtId="0" fontId="40" fillId="31" borderId="24" xfId="0" applyFont="1" applyFill="1" applyBorder="1" applyAlignment="1">
      <alignment horizontal="right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/>
    </xf>
    <xf numFmtId="0" fontId="30" fillId="25" borderId="18" xfId="0" applyFont="1" applyFill="1" applyBorder="1" applyAlignment="1">
      <alignment horizontal="center" vertical="center" wrapText="1"/>
    </xf>
    <xf numFmtId="0" fontId="30" fillId="25" borderId="19" xfId="0" applyFont="1" applyFill="1" applyBorder="1" applyAlignment="1">
      <alignment horizontal="center" vertical="center" wrapText="1"/>
    </xf>
    <xf numFmtId="0" fontId="30" fillId="25" borderId="20" xfId="0" applyFont="1" applyFill="1" applyBorder="1" applyAlignment="1">
      <alignment horizontal="center" vertical="center" wrapText="1"/>
    </xf>
    <xf numFmtId="17" fontId="35" fillId="0" borderId="25" xfId="31" applyFont="1" applyFill="1" applyBorder="1" applyAlignment="1" applyProtection="1">
      <alignment horizontal="center" vertical="center" wrapText="1"/>
      <protection locked="0"/>
    </xf>
    <xf numFmtId="17" fontId="35" fillId="0" borderId="5" xfId="31" applyFont="1" applyFill="1" applyBorder="1" applyAlignment="1" applyProtection="1">
      <alignment horizontal="center" vertical="center" wrapText="1"/>
      <protection locked="0"/>
    </xf>
    <xf numFmtId="17" fontId="35" fillId="0" borderId="27" xfId="31" applyFont="1" applyFill="1" applyBorder="1" applyAlignment="1" applyProtection="1">
      <alignment horizontal="center" vertical="center" wrapText="1"/>
      <protection locked="0"/>
    </xf>
    <xf numFmtId="17" fontId="35" fillId="0" borderId="8" xfId="31" applyFont="1" applyFill="1" applyBorder="1" applyAlignment="1" applyProtection="1">
      <alignment horizontal="center" vertical="center" wrapText="1"/>
      <protection locked="0"/>
    </xf>
    <xf numFmtId="0" fontId="31" fillId="25" borderId="42" xfId="0" applyFont="1" applyFill="1" applyBorder="1" applyAlignment="1">
      <alignment horizontal="center" vertical="center" wrapText="1"/>
    </xf>
    <xf numFmtId="0" fontId="31" fillId="25" borderId="43" xfId="0" applyFont="1" applyFill="1" applyBorder="1" applyAlignment="1">
      <alignment horizontal="center" vertical="center" wrapText="1"/>
    </xf>
    <xf numFmtId="0" fontId="31" fillId="25" borderId="15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31" fillId="25" borderId="21" xfId="0" applyFont="1" applyFill="1" applyBorder="1" applyAlignment="1">
      <alignment horizontal="center" vertical="center" wrapText="1"/>
    </xf>
    <xf numFmtId="0" fontId="31" fillId="25" borderId="22" xfId="0" applyFont="1" applyFill="1" applyBorder="1" applyAlignment="1">
      <alignment horizontal="center" vertical="center" wrapText="1"/>
    </xf>
    <xf numFmtId="0" fontId="31" fillId="25" borderId="23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20" fillId="0" borderId="24" xfId="0" applyFont="1" applyBorder="1" applyAlignment="1">
      <alignment horizontal="right" vertical="center" wrapText="1"/>
    </xf>
    <xf numFmtId="0" fontId="20" fillId="0" borderId="25" xfId="0" applyFont="1" applyBorder="1" applyAlignment="1">
      <alignment horizontal="right" vertical="center" wrapText="1"/>
    </xf>
    <xf numFmtId="0" fontId="20" fillId="0" borderId="1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 wrapText="1"/>
    </xf>
    <xf numFmtId="0" fontId="20" fillId="0" borderId="26" xfId="0" applyFont="1" applyBorder="1" applyAlignment="1">
      <alignment horizontal="right" vertical="center" wrapText="1"/>
    </xf>
    <xf numFmtId="0" fontId="20" fillId="0" borderId="27" xfId="0" applyFont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166" fontId="20" fillId="0" borderId="10" xfId="37" applyNumberFormat="1" applyFont="1" applyBorder="1" applyAlignment="1">
      <alignment horizontal="center" vertical="center" wrapText="1"/>
    </xf>
    <xf numFmtId="166" fontId="20" fillId="0" borderId="24" xfId="37" applyNumberFormat="1" applyFont="1" applyBorder="1" applyAlignment="1">
      <alignment horizontal="center" vertical="center" wrapText="1"/>
    </xf>
    <xf numFmtId="166" fontId="20" fillId="0" borderId="25" xfId="37" applyNumberFormat="1" applyFont="1" applyBorder="1" applyAlignment="1">
      <alignment horizontal="center" vertical="center" wrapText="1"/>
    </xf>
    <xf numFmtId="17" fontId="34" fillId="25" borderId="5" xfId="31" applyFont="1" applyFill="1" applyBorder="1" applyAlignment="1" applyProtection="1">
      <alignment horizontal="center" vertical="center"/>
    </xf>
    <xf numFmtId="17" fontId="32" fillId="25" borderId="12" xfId="31" applyFont="1" applyFill="1" applyBorder="1" applyAlignment="1" applyProtection="1">
      <alignment horizontal="center" vertical="center" wrapText="1"/>
    </xf>
    <xf numFmtId="17" fontId="32" fillId="25" borderId="27" xfId="31" applyFont="1" applyFill="1" applyBorder="1" applyAlignment="1" applyProtection="1">
      <alignment horizontal="center" vertical="center" wrapText="1"/>
    </xf>
    <xf numFmtId="17" fontId="32" fillId="25" borderId="31" xfId="31" applyFont="1" applyFill="1" applyBorder="1" applyAlignment="1" applyProtection="1">
      <alignment horizontal="center" vertical="center" wrapText="1"/>
    </xf>
    <xf numFmtId="17" fontId="32" fillId="25" borderId="32" xfId="31" applyFont="1" applyFill="1" applyBorder="1" applyAlignment="1" applyProtection="1">
      <alignment horizontal="center" vertical="center" wrapText="1"/>
    </xf>
    <xf numFmtId="17" fontId="32" fillId="25" borderId="38" xfId="31" applyFont="1" applyFill="1" applyBorder="1" applyAlignment="1" applyProtection="1">
      <alignment horizontal="center" vertical="center" wrapText="1"/>
    </xf>
    <xf numFmtId="17" fontId="32" fillId="25" borderId="33" xfId="31" applyFont="1" applyFill="1" applyBorder="1" applyAlignment="1" applyProtection="1">
      <alignment horizontal="center" vertical="center" wrapText="1"/>
    </xf>
    <xf numFmtId="1" fontId="29" fillId="0" borderId="11" xfId="31" applyNumberFormat="1" applyFont="1" applyFill="1" applyBorder="1" applyAlignment="1" applyProtection="1">
      <alignment horizontal="center" vertical="center" wrapText="1"/>
      <protection locked="0"/>
    </xf>
    <xf numFmtId="1" fontId="29" fillId="0" borderId="30" xfId="31" applyNumberFormat="1" applyFont="1" applyFill="1" applyBorder="1" applyAlignment="1" applyProtection="1">
      <alignment horizontal="center" vertical="center" wrapText="1"/>
      <protection locked="0"/>
    </xf>
    <xf numFmtId="17" fontId="33" fillId="25" borderId="8" xfId="31" applyFont="1" applyFill="1" applyBorder="1" applyAlignment="1" applyProtection="1">
      <alignment horizontal="center" vertical="center"/>
    </xf>
    <xf numFmtId="17" fontId="33" fillId="25" borderId="34" xfId="31" applyFont="1" applyFill="1" applyBorder="1" applyAlignment="1" applyProtection="1">
      <alignment horizontal="center" vertical="center"/>
    </xf>
    <xf numFmtId="17" fontId="33" fillId="25" borderId="35" xfId="31" applyFont="1" applyFill="1" applyBorder="1" applyAlignment="1" applyProtection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7" fontId="35" fillId="0" borderId="23" xfId="31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Border="1" applyAlignment="1">
      <alignment horizontal="center" vertical="center"/>
    </xf>
    <xf numFmtId="17" fontId="35" fillId="27" borderId="8" xfId="31" applyFont="1" applyFill="1" applyBorder="1" applyAlignment="1" applyProtection="1">
      <alignment horizontal="center" vertical="center" wrapText="1"/>
      <protection locked="0"/>
    </xf>
    <xf numFmtId="17" fontId="35" fillId="27" borderId="17" xfId="31" applyFont="1" applyFill="1" applyBorder="1" applyAlignment="1" applyProtection="1">
      <alignment horizontal="center" vertical="center" wrapText="1"/>
      <protection locked="0"/>
    </xf>
    <xf numFmtId="17" fontId="35" fillId="27" borderId="5" xfId="31" applyFont="1" applyFill="1" applyBorder="1" applyAlignment="1" applyProtection="1">
      <alignment horizontal="left" vertical="center" wrapText="1"/>
      <protection locked="0"/>
    </xf>
    <xf numFmtId="17" fontId="35" fillId="0" borderId="37" xfId="31" applyFont="1" applyFill="1" applyBorder="1" applyAlignment="1" applyProtection="1">
      <alignment horizontal="center" vertical="center" wrapText="1"/>
      <protection locked="0"/>
    </xf>
    <xf numFmtId="17" fontId="35" fillId="27" borderId="36" xfId="31" applyFont="1" applyFill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17" fontId="35" fillId="0" borderId="32" xfId="31" applyFont="1" applyFill="1" applyBorder="1" applyAlignment="1" applyProtection="1">
      <alignment horizontal="center" vertical="center" wrapText="1"/>
      <protection locked="0"/>
    </xf>
    <xf numFmtId="0" fontId="21" fillId="30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3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9" fontId="36" fillId="0" borderId="14" xfId="32" applyFont="1" applyFill="1" applyBorder="1" applyAlignment="1" applyProtection="1">
      <alignment horizontal="center" vertical="center"/>
      <protection locked="0"/>
    </xf>
    <xf numFmtId="9" fontId="36" fillId="0" borderId="39" xfId="32" applyFont="1" applyFill="1" applyBorder="1" applyAlignment="1" applyProtection="1">
      <alignment horizontal="center" vertical="center"/>
      <protection locked="0"/>
    </xf>
    <xf numFmtId="9" fontId="29" fillId="0" borderId="28" xfId="32" applyFont="1" applyFill="1" applyBorder="1" applyAlignment="1" applyProtection="1">
      <alignment horizontal="center" vertical="center"/>
      <protection locked="0"/>
    </xf>
    <xf numFmtId="0" fontId="21" fillId="28" borderId="8" xfId="0" applyFont="1" applyFill="1" applyBorder="1" applyAlignment="1">
      <alignment horizontal="left" vertical="center" wrapText="1"/>
    </xf>
    <xf numFmtId="0" fontId="21" fillId="28" borderId="17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9" fontId="29" fillId="0" borderId="41" xfId="32" applyFont="1" applyFill="1" applyBorder="1" applyAlignment="1" applyProtection="1">
      <alignment horizontal="center" vertical="center"/>
      <protection locked="0"/>
    </xf>
    <xf numFmtId="9" fontId="29" fillId="0" borderId="63" xfId="32" applyFont="1" applyFill="1" applyBorder="1" applyAlignment="1" applyProtection="1">
      <alignment horizontal="center" vertical="center"/>
      <protection locked="0"/>
    </xf>
    <xf numFmtId="17" fontId="35" fillId="0" borderId="54" xfId="31" applyFont="1" applyFill="1" applyBorder="1" applyAlignment="1" applyProtection="1">
      <alignment horizontal="center" vertical="center" wrapText="1"/>
      <protection locked="0"/>
    </xf>
    <xf numFmtId="17" fontId="35" fillId="0" borderId="64" xfId="31" applyFont="1" applyFill="1" applyBorder="1" applyAlignment="1" applyProtection="1">
      <alignment horizontal="center" vertical="center" wrapText="1"/>
      <protection locked="0"/>
    </xf>
    <xf numFmtId="9" fontId="29" fillId="0" borderId="29" xfId="32" applyFont="1" applyFill="1" applyBorder="1" applyAlignment="1" applyProtection="1">
      <alignment horizontal="center" vertical="center"/>
      <protection locked="0"/>
    </xf>
    <xf numFmtId="17" fontId="35" fillId="27" borderId="5" xfId="31" applyFont="1" applyFill="1" applyBorder="1" applyAlignment="1" applyProtection="1">
      <alignment horizontal="center" vertical="center" wrapText="1"/>
      <protection locked="0"/>
    </xf>
    <xf numFmtId="0" fontId="38" fillId="25" borderId="5" xfId="0" applyFont="1" applyFill="1" applyBorder="1" applyAlignment="1">
      <alignment horizontal="center" vertical="center"/>
    </xf>
    <xf numFmtId="0" fontId="33" fillId="25" borderId="5" xfId="0" applyFont="1" applyFill="1" applyBorder="1" applyAlignment="1">
      <alignment horizontal="center" vertical="center"/>
    </xf>
    <xf numFmtId="0" fontId="15" fillId="25" borderId="5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61" xfId="0" applyFont="1" applyBorder="1" applyAlignment="1">
      <alignment horizontal="center" wrapText="1"/>
    </xf>
    <xf numFmtId="0" fontId="40" fillId="31" borderId="10" xfId="0" applyFont="1" applyFill="1" applyBorder="1" applyAlignment="1">
      <alignment horizontal="right" vertical="center" wrapText="1"/>
    </xf>
    <xf numFmtId="0" fontId="40" fillId="31" borderId="24" xfId="0" applyFont="1" applyFill="1" applyBorder="1" applyAlignment="1">
      <alignment horizontal="right" vertical="center" wrapText="1"/>
    </xf>
    <xf numFmtId="0" fontId="23" fillId="33" borderId="24" xfId="0" applyFont="1" applyFill="1" applyBorder="1" applyAlignment="1">
      <alignment horizontal="center" vertical="center" wrapText="1"/>
    </xf>
    <xf numFmtId="0" fontId="23" fillId="33" borderId="25" xfId="0" applyFont="1" applyFill="1" applyBorder="1" applyAlignment="1">
      <alignment horizontal="center" vertical="center" wrapText="1"/>
    </xf>
    <xf numFmtId="0" fontId="21" fillId="30" borderId="6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32" fillId="25" borderId="10" xfId="0" applyFont="1" applyFill="1" applyBorder="1" applyAlignment="1">
      <alignment horizontal="center" vertical="center" wrapText="1"/>
    </xf>
    <xf numFmtId="0" fontId="32" fillId="25" borderId="24" xfId="0" applyFont="1" applyFill="1" applyBorder="1" applyAlignment="1">
      <alignment horizontal="center" vertical="center" wrapText="1"/>
    </xf>
    <xf numFmtId="0" fontId="32" fillId="25" borderId="25" xfId="0" applyFont="1" applyFill="1" applyBorder="1" applyAlignment="1">
      <alignment horizontal="center" vertical="center" wrapText="1"/>
    </xf>
    <xf numFmtId="165" fontId="19" fillId="26" borderId="10" xfId="0" applyNumberFormat="1" applyFont="1" applyFill="1" applyBorder="1" applyAlignment="1">
      <alignment horizontal="center" vertical="center" wrapText="1"/>
    </xf>
    <xf numFmtId="165" fontId="19" fillId="26" borderId="24" xfId="0" applyNumberFormat="1" applyFont="1" applyFill="1" applyBorder="1" applyAlignment="1">
      <alignment horizontal="center" vertical="center" wrapText="1"/>
    </xf>
    <xf numFmtId="165" fontId="19" fillId="26" borderId="2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20" fillId="24" borderId="10" xfId="0" applyNumberFormat="1" applyFont="1" applyFill="1" applyBorder="1" applyAlignment="1">
      <alignment horizontal="center" vertical="center" wrapText="1"/>
    </xf>
    <xf numFmtId="9" fontId="20" fillId="24" borderId="24" xfId="0" applyNumberFormat="1" applyFont="1" applyFill="1" applyBorder="1" applyAlignment="1">
      <alignment horizontal="center" vertical="center" wrapText="1"/>
    </xf>
    <xf numFmtId="9" fontId="20" fillId="24" borderId="5" xfId="0" applyNumberFormat="1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1" fontId="20" fillId="0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9" fontId="36" fillId="0" borderId="65" xfId="32" applyFont="1" applyFill="1" applyBorder="1" applyAlignment="1" applyProtection="1">
      <alignment horizontal="center" vertical="center"/>
      <protection locked="0"/>
    </xf>
    <xf numFmtId="0" fontId="43" fillId="27" borderId="13" xfId="0" applyFont="1" applyFill="1" applyBorder="1" applyAlignment="1">
      <alignment horizontal="center" vertical="center" textRotation="90" wrapText="1"/>
    </xf>
    <xf numFmtId="0" fontId="15" fillId="27" borderId="16" xfId="0" applyFont="1" applyFill="1" applyBorder="1" applyAlignment="1">
      <alignment horizontal="center" vertical="center" textRotation="90" wrapText="1"/>
    </xf>
    <xf numFmtId="1" fontId="29" fillId="0" borderId="44" xfId="32" applyNumberFormat="1" applyFont="1" applyFill="1" applyBorder="1" applyAlignment="1" applyProtection="1">
      <alignment horizontal="center" vertical="center"/>
      <protection locked="0"/>
    </xf>
    <xf numFmtId="1" fontId="29" fillId="0" borderId="57" xfId="32" applyNumberFormat="1" applyFont="1" applyFill="1" applyBorder="1" applyAlignment="1" applyProtection="1">
      <alignment horizontal="center" vertical="center"/>
      <protection locked="0"/>
    </xf>
    <xf numFmtId="1" fontId="29" fillId="0" borderId="58" xfId="32" applyNumberFormat="1" applyFont="1" applyFill="1" applyBorder="1" applyAlignment="1" applyProtection="1">
      <alignment horizontal="center" vertical="center"/>
      <protection locked="0"/>
    </xf>
    <xf numFmtId="1" fontId="29" fillId="0" borderId="59" xfId="32" applyNumberFormat="1" applyFont="1" applyFill="1" applyBorder="1" applyAlignment="1" applyProtection="1">
      <alignment horizontal="center" vertical="center"/>
      <protection locked="0"/>
    </xf>
    <xf numFmtId="0" fontId="31" fillId="25" borderId="51" xfId="0" applyFont="1" applyFill="1" applyBorder="1" applyAlignment="1">
      <alignment horizontal="center" vertical="center" wrapText="1"/>
    </xf>
    <xf numFmtId="0" fontId="31" fillId="25" borderId="52" xfId="0" applyFont="1" applyFill="1" applyBorder="1" applyAlignment="1">
      <alignment horizontal="center" vertical="center" wrapText="1"/>
    </xf>
    <xf numFmtId="0" fontId="31" fillId="25" borderId="53" xfId="0" applyFont="1" applyFill="1" applyBorder="1" applyAlignment="1">
      <alignment horizontal="center" vertical="center" wrapText="1"/>
    </xf>
    <xf numFmtId="0" fontId="21" fillId="29" borderId="6" xfId="0" applyFont="1" applyFill="1" applyBorder="1" applyAlignment="1">
      <alignment horizontal="left" vertical="center" wrapText="1"/>
    </xf>
    <xf numFmtId="0" fontId="21" fillId="29" borderId="5" xfId="0" applyFont="1" applyFill="1" applyBorder="1" applyAlignment="1">
      <alignment horizontal="left" vertical="center" wrapText="1"/>
    </xf>
    <xf numFmtId="0" fontId="20" fillId="0" borderId="36" xfId="0" applyFont="1" applyFill="1" applyBorder="1" applyAlignment="1">
      <alignment horizontal="left" vertical="center" wrapText="1"/>
    </xf>
    <xf numFmtId="0" fontId="21" fillId="28" borderId="36" xfId="0" applyFont="1" applyFill="1" applyBorder="1" applyAlignment="1">
      <alignment horizontal="left" vertical="center" wrapText="1"/>
    </xf>
    <xf numFmtId="0" fontId="46" fillId="34" borderId="36" xfId="0" applyFont="1" applyFill="1" applyBorder="1" applyAlignment="1">
      <alignment horizontal="left" vertical="center" wrapText="1"/>
    </xf>
    <xf numFmtId="0" fontId="46" fillId="34" borderId="17" xfId="0" applyFont="1" applyFill="1" applyBorder="1" applyAlignment="1">
      <alignment horizontal="left" vertical="center" wrapText="1"/>
    </xf>
    <xf numFmtId="0" fontId="16" fillId="32" borderId="12" xfId="0" applyFont="1" applyFill="1" applyBorder="1" applyAlignment="1">
      <alignment horizontal="center" vertical="center" wrapText="1"/>
    </xf>
    <xf numFmtId="0" fontId="16" fillId="32" borderId="26" xfId="0" applyFont="1" applyFill="1" applyBorder="1" applyAlignment="1">
      <alignment horizontal="center" vertical="center" wrapText="1"/>
    </xf>
    <xf numFmtId="0" fontId="16" fillId="32" borderId="27" xfId="0" applyFont="1" applyFill="1" applyBorder="1" applyAlignment="1">
      <alignment horizontal="center" vertical="center" wrapText="1"/>
    </xf>
    <xf numFmtId="0" fontId="16" fillId="32" borderId="31" xfId="0" applyFont="1" applyFill="1" applyBorder="1" applyAlignment="1">
      <alignment horizontal="center" vertical="center" wrapText="1"/>
    </xf>
    <xf numFmtId="0" fontId="16" fillId="32" borderId="0" xfId="0" applyFont="1" applyFill="1" applyBorder="1" applyAlignment="1">
      <alignment horizontal="center" vertical="center" wrapText="1"/>
    </xf>
    <xf numFmtId="0" fontId="16" fillId="32" borderId="32" xfId="0" applyFont="1" applyFill="1" applyBorder="1" applyAlignment="1">
      <alignment horizontal="center" vertical="center" wrapText="1"/>
    </xf>
    <xf numFmtId="0" fontId="15" fillId="24" borderId="62" xfId="0" applyFont="1" applyFill="1" applyBorder="1" applyAlignment="1">
      <alignment horizontal="center" vertical="center" wrapText="1"/>
    </xf>
    <xf numFmtId="0" fontId="15" fillId="24" borderId="25" xfId="0" applyFont="1" applyFill="1" applyBorder="1" applyAlignment="1">
      <alignment horizontal="center" vertical="center" wrapText="1"/>
    </xf>
    <xf numFmtId="0" fontId="44" fillId="27" borderId="13" xfId="0" applyFont="1" applyFill="1" applyBorder="1" applyAlignment="1">
      <alignment horizontal="center" vertical="center" textRotation="90" wrapText="1"/>
    </xf>
    <xf numFmtId="0" fontId="39" fillId="27" borderId="16" xfId="0" applyFont="1" applyFill="1" applyBorder="1" applyAlignment="1">
      <alignment horizontal="center" vertical="center" textRotation="90" wrapText="1"/>
    </xf>
    <xf numFmtId="17" fontId="32" fillId="25" borderId="8" xfId="31" applyFont="1" applyFill="1" applyBorder="1" applyAlignment="1" applyProtection="1">
      <alignment horizontal="center" vertical="center" wrapText="1"/>
    </xf>
    <xf numFmtId="17" fontId="32" fillId="25" borderId="34" xfId="31" applyFont="1" applyFill="1" applyBorder="1" applyAlignment="1" applyProtection="1">
      <alignment horizontal="center" vertical="center" wrapText="1"/>
    </xf>
    <xf numFmtId="0" fontId="23" fillId="27" borderId="55" xfId="0" applyFont="1" applyFill="1" applyBorder="1" applyAlignment="1">
      <alignment horizontal="center" vertical="center" textRotation="90" wrapText="1"/>
    </xf>
    <xf numFmtId="0" fontId="23" fillId="27" borderId="56" xfId="0" applyFont="1" applyFill="1" applyBorder="1" applyAlignment="1">
      <alignment horizontal="center" vertical="center" textRotation="90" wrapText="1"/>
    </xf>
    <xf numFmtId="17" fontId="32" fillId="25" borderId="8" xfId="31" applyFont="1" applyFill="1" applyBorder="1" applyAlignment="1" applyProtection="1">
      <alignment horizontal="center" vertical="center" textRotation="90" wrapText="1"/>
    </xf>
    <xf numFmtId="17" fontId="32" fillId="25" borderId="34" xfId="31" applyFont="1" applyFill="1" applyBorder="1" applyAlignment="1" applyProtection="1">
      <alignment horizontal="center" vertical="center" textRotation="90" wrapText="1"/>
    </xf>
    <xf numFmtId="0" fontId="42" fillId="27" borderId="55" xfId="0" applyFont="1" applyFill="1" applyBorder="1" applyAlignment="1">
      <alignment horizontal="center" vertical="center" textRotation="90" wrapText="1"/>
    </xf>
    <xf numFmtId="0" fontId="42" fillId="27" borderId="56" xfId="0" applyFont="1" applyFill="1" applyBorder="1" applyAlignment="1">
      <alignment horizontal="center" vertical="center" textRotation="90" wrapText="1"/>
    </xf>
    <xf numFmtId="0" fontId="15" fillId="24" borderId="5" xfId="0" applyFont="1" applyFill="1" applyBorder="1" applyAlignment="1">
      <alignment horizontal="center" vertical="center" wrapText="1"/>
    </xf>
    <xf numFmtId="0" fontId="30" fillId="25" borderId="42" xfId="0" applyFont="1" applyFill="1" applyBorder="1" applyAlignment="1">
      <alignment horizontal="center" vertical="center"/>
    </xf>
    <xf numFmtId="0" fontId="30" fillId="25" borderId="43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37" fillId="24" borderId="47" xfId="0" applyFont="1" applyFill="1" applyBorder="1" applyAlignment="1">
      <alignment horizontal="center" vertical="center"/>
    </xf>
    <xf numFmtId="0" fontId="37" fillId="24" borderId="43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49" xfId="0" applyFont="1" applyFill="1" applyBorder="1" applyAlignment="1">
      <alignment horizontal="center"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15" fillId="24" borderId="16" xfId="0" applyFont="1" applyFill="1" applyBorder="1" applyAlignment="1">
      <alignment horizontal="center" vertical="center"/>
    </xf>
    <xf numFmtId="0" fontId="15" fillId="24" borderId="5" xfId="0" applyFont="1" applyFill="1" applyBorder="1" applyAlignment="1">
      <alignment horizontal="center" vertical="center"/>
    </xf>
    <xf numFmtId="0" fontId="15" fillId="24" borderId="10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5" fillId="24" borderId="10" xfId="0" applyFont="1" applyFill="1" applyBorder="1" applyAlignment="1">
      <alignment horizontal="center" vertical="center" wrapText="1"/>
    </xf>
    <xf numFmtId="0" fontId="37" fillId="24" borderId="44" xfId="0" applyFont="1" applyFill="1" applyBorder="1" applyAlignment="1">
      <alignment horizontal="center" vertical="center"/>
    </xf>
    <xf numFmtId="0" fontId="37" fillId="24" borderId="45" xfId="0" applyFont="1" applyFill="1" applyBorder="1" applyAlignment="1">
      <alignment horizontal="center" vertical="center"/>
    </xf>
    <xf numFmtId="0" fontId="37" fillId="24" borderId="46" xfId="0" applyFont="1" applyFill="1" applyBorder="1" applyAlignment="1">
      <alignment horizontal="center" vertical="center"/>
    </xf>
    <xf numFmtId="0" fontId="15" fillId="24" borderId="25" xfId="0" applyFont="1" applyFill="1" applyBorder="1" applyAlignment="1">
      <alignment horizontal="center" vertical="center"/>
    </xf>
    <xf numFmtId="0" fontId="21" fillId="29" borderId="8" xfId="0" applyFont="1" applyFill="1" applyBorder="1" applyAlignment="1">
      <alignment horizontal="left" vertical="center" wrapText="1"/>
    </xf>
    <xf numFmtId="0" fontId="21" fillId="29" borderId="17" xfId="0" applyFont="1" applyFill="1" applyBorder="1" applyAlignment="1">
      <alignment horizontal="left" vertical="center" wrapText="1"/>
    </xf>
  </cellXfs>
  <cellStyles count="3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elda vinculada" xfId="19" builtinId="24" customBuiltin="1"/>
    <cellStyle name="Encabezado 4" xfId="20" builtinId="19" customBuiltin="1"/>
    <cellStyle name="Énfasis1" xfId="21" builtinId="29" customBuiltin="1"/>
    <cellStyle name="Énfasis2" xfId="22" builtinId="33" customBuiltin="1"/>
    <cellStyle name="Énfasis3" xfId="23" builtinId="37" customBuiltin="1"/>
    <cellStyle name="Énfasis4" xfId="24" builtinId="41" customBuiltin="1"/>
    <cellStyle name="Énfasis5" xfId="25" builtinId="45" customBuiltin="1"/>
    <cellStyle name="Énfasis6" xfId="26" builtinId="49" customBuiltin="1"/>
    <cellStyle name="Entrada" xfId="27" builtinId="20" customBuiltin="1"/>
    <cellStyle name="Euro" xfId="28"/>
    <cellStyle name="Incorrecto" xfId="29" builtinId="27" customBuiltin="1"/>
    <cellStyle name="Moneda" xfId="37" builtinId="4"/>
    <cellStyle name="Neutral" xfId="30" builtinId="28" customBuiltin="1"/>
    <cellStyle name="Normal" xfId="0" builtinId="0"/>
    <cellStyle name="Normal 3" xfId="31"/>
    <cellStyle name="Porcentaje" xfId="32" builtinId="5"/>
    <cellStyle name="Porcentual 2" xfId="33"/>
    <cellStyle name="Salida" xfId="34" builtinId="21" customBuiltin="1"/>
    <cellStyle name="Título" xfId="35" builtinId="15" customBuiltin="1"/>
    <cellStyle name="Total" xfId="36" builtinId="25" customBuiltin="1"/>
  </cellStyles>
  <dxfs count="5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 de Mejora SST'!$C$56:$D$56</c:f>
              <c:strCache>
                <c:ptCount val="2"/>
                <c:pt idx="0">
                  <c:v>RESULTADO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'Plan de Mejora SST'!$E$53:$R$53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</c:v>
                </c:pt>
              </c:strCache>
            </c:strRef>
          </c:cat>
          <c:val>
            <c:numRef>
              <c:f>'Plan de Mejora SST'!$E$56:$R$56</c:f>
              <c:numCache>
                <c:formatCode>0%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2DA-8BAD-CB011576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40607"/>
        <c:axId val="1"/>
      </c:barChart>
      <c:lineChart>
        <c:grouping val="standard"/>
        <c:varyColors val="0"/>
        <c:ser>
          <c:idx val="1"/>
          <c:order val="1"/>
          <c:tx>
            <c:strRef>
              <c:f>'Plan de Mejora SST'!$C$57:$D$57</c:f>
              <c:strCache>
                <c:ptCount val="2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 de Mejora SST'!$E$53:$R$53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</c:v>
                </c:pt>
              </c:strCache>
            </c:strRef>
          </c:cat>
          <c:val>
            <c:numRef>
              <c:f>'Plan de Mejora SST'!$E$57:$R$57</c:f>
              <c:numCache>
                <c:formatCode>0%</c:formatCode>
                <c:ptCount val="1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2DA-8BAD-CB011576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40607"/>
        <c:axId val="1"/>
      </c:lineChart>
      <c:catAx>
        <c:axId val="840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04060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66011380916664"/>
          <c:y val="0.88708767884869877"/>
          <c:w val="0.3634070217803011"/>
          <c:h val="7.764958462070838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406400</xdr:colOff>
      <xdr:row>52</xdr:row>
      <xdr:rowOff>114300</xdr:rowOff>
    </xdr:from>
    <xdr:to>
      <xdr:col>20</xdr:col>
      <xdr:colOff>2273300</xdr:colOff>
      <xdr:row>64</xdr:row>
      <xdr:rowOff>6350</xdr:rowOff>
    </xdr:to>
    <xdr:graphicFrame macro="">
      <xdr:nvGraphicFramePr>
        <xdr:cNvPr id="1030" name="Gráfico 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W65"/>
  <sheetViews>
    <sheetView showGridLines="0" tabSelected="1" topLeftCell="C1" zoomScaleNormal="100" zoomScaleSheetLayoutView="55" zoomScalePageLayoutView="70" workbookViewId="0">
      <selection activeCell="M32" sqref="M32"/>
    </sheetView>
  </sheetViews>
  <sheetFormatPr baseColWidth="10" defaultColWidth="11.42578125" defaultRowHeight="12" x14ac:dyDescent="0.2"/>
  <cols>
    <col min="1" max="1" width="12.28515625" style="3" customWidth="1"/>
    <col min="2" max="2" width="62.85546875" style="3" customWidth="1"/>
    <col min="3" max="3" width="47.42578125" style="3" customWidth="1"/>
    <col min="4" max="4" width="5.7109375" style="3" customWidth="1"/>
    <col min="5" max="16" width="6.7109375" style="3" customWidth="1"/>
    <col min="17" max="18" width="9.28515625" style="3" customWidth="1"/>
    <col min="19" max="19" width="21.5703125" style="5" customWidth="1"/>
    <col min="20" max="20" width="35.7109375" style="5" customWidth="1"/>
    <col min="21" max="21" width="49.28515625" style="3" customWidth="1"/>
    <col min="22" max="16384" width="11.42578125" style="3"/>
  </cols>
  <sheetData>
    <row r="1" spans="1:23" ht="24.75" customHeight="1" x14ac:dyDescent="0.2">
      <c r="A1" s="146" t="s">
        <v>48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8"/>
      <c r="V1" s="2"/>
    </row>
    <row r="2" spans="1:23" ht="24.75" customHeight="1" x14ac:dyDescent="0.2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1"/>
      <c r="V2" s="2"/>
    </row>
    <row r="3" spans="1:23" ht="10.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4"/>
    </row>
    <row r="4" spans="1:23" ht="68.45" customHeight="1" x14ac:dyDescent="0.2">
      <c r="A4" s="105" t="s">
        <v>44</v>
      </c>
      <c r="B4" s="106"/>
      <c r="C4" s="106"/>
      <c r="D4" s="106"/>
      <c r="E4" s="106"/>
      <c r="F4" s="106"/>
      <c r="G4" s="106"/>
      <c r="H4" s="106"/>
      <c r="I4" s="106"/>
      <c r="J4" s="106"/>
      <c r="K4" s="107" t="s">
        <v>57</v>
      </c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3" ht="4.9000000000000004" customHeight="1" x14ac:dyDescent="0.2">
      <c r="A5" s="19"/>
      <c r="B5" s="20"/>
      <c r="S5" s="3"/>
      <c r="T5" s="3"/>
    </row>
    <row r="6" spans="1:23" ht="27.6" customHeight="1" x14ac:dyDescent="0.2">
      <c r="A6" s="99" t="s">
        <v>25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ht="52.9" customHeight="1" x14ac:dyDescent="0.2">
      <c r="A7" s="35" t="s">
        <v>58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W7" s="4"/>
    </row>
    <row r="8" spans="1:23" ht="24" customHeight="1" x14ac:dyDescent="0.2">
      <c r="A8" s="99" t="s">
        <v>26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</row>
    <row r="9" spans="1:23" ht="33.75" customHeight="1" x14ac:dyDescent="0.2">
      <c r="A9" s="35" t="s">
        <v>49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W9" s="4"/>
    </row>
    <row r="10" spans="1:23" ht="24" customHeight="1" x14ac:dyDescent="0.2">
      <c r="A10" s="99" t="s">
        <v>27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</row>
    <row r="11" spans="1:23" ht="21" customHeight="1" x14ac:dyDescent="0.2">
      <c r="A11" s="35" t="s">
        <v>45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3" ht="24" customHeight="1" x14ac:dyDescent="0.2">
      <c r="A12" s="99" t="s">
        <v>46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</row>
    <row r="13" spans="1:23" ht="21" customHeight="1" x14ac:dyDescent="0.2">
      <c r="A13" s="111" t="s">
        <v>28</v>
      </c>
      <c r="B13" s="112"/>
      <c r="C13" s="112"/>
      <c r="D13" s="113"/>
      <c r="E13" s="114">
        <v>44561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6"/>
    </row>
    <row r="14" spans="1:23" s="4" customFormat="1" ht="22.5" customHeight="1" x14ac:dyDescent="0.2">
      <c r="A14" s="160" t="s">
        <v>17</v>
      </c>
      <c r="B14" s="156" t="s">
        <v>23</v>
      </c>
      <c r="C14" s="58" t="s">
        <v>19</v>
      </c>
      <c r="D14" s="59"/>
      <c r="E14" s="57" t="s">
        <v>1</v>
      </c>
      <c r="F14" s="57" t="s">
        <v>2</v>
      </c>
      <c r="G14" s="57" t="s">
        <v>3</v>
      </c>
      <c r="H14" s="57" t="s">
        <v>4</v>
      </c>
      <c r="I14" s="57" t="s">
        <v>5</v>
      </c>
      <c r="J14" s="57" t="s">
        <v>6</v>
      </c>
      <c r="K14" s="57" t="s">
        <v>7</v>
      </c>
      <c r="L14" s="57" t="s">
        <v>8</v>
      </c>
      <c r="M14" s="57" t="s">
        <v>9</v>
      </c>
      <c r="N14" s="57" t="s">
        <v>10</v>
      </c>
      <c r="O14" s="57" t="s">
        <v>11</v>
      </c>
      <c r="P14" s="57" t="s">
        <v>12</v>
      </c>
      <c r="Q14" s="58" t="s">
        <v>24</v>
      </c>
      <c r="R14" s="59"/>
      <c r="S14" s="66" t="s">
        <v>29</v>
      </c>
      <c r="T14" s="66" t="s">
        <v>16</v>
      </c>
      <c r="U14" s="66" t="s">
        <v>0</v>
      </c>
    </row>
    <row r="15" spans="1:23" s="4" customFormat="1" ht="22.5" customHeight="1" x14ac:dyDescent="0.2">
      <c r="A15" s="161"/>
      <c r="B15" s="157"/>
      <c r="C15" s="60"/>
      <c r="D15" s="61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60"/>
      <c r="R15" s="61"/>
      <c r="S15" s="67"/>
      <c r="T15" s="67"/>
      <c r="U15" s="67"/>
    </row>
    <row r="16" spans="1:23" s="1" customFormat="1" ht="28.15" customHeight="1" thickBot="1" x14ac:dyDescent="0.25">
      <c r="A16" s="161"/>
      <c r="B16" s="157"/>
      <c r="C16" s="62"/>
      <c r="D16" s="63"/>
      <c r="E16" s="64" t="s">
        <v>54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0"/>
      <c r="R16" s="63"/>
      <c r="S16" s="68"/>
      <c r="T16" s="68"/>
      <c r="U16" s="68"/>
    </row>
    <row r="17" spans="1:21" s="1" customFormat="1" ht="26.25" customHeight="1" x14ac:dyDescent="0.2">
      <c r="A17" s="158" t="s">
        <v>18</v>
      </c>
      <c r="B17" s="109" t="s">
        <v>62</v>
      </c>
      <c r="C17" s="110" t="s">
        <v>63</v>
      </c>
      <c r="D17" s="7" t="s">
        <v>32</v>
      </c>
      <c r="E17" s="9"/>
      <c r="F17" s="9"/>
      <c r="G17" s="9"/>
      <c r="H17" s="9">
        <v>1</v>
      </c>
      <c r="I17" s="9"/>
      <c r="J17" s="9"/>
      <c r="K17" s="9">
        <v>1</v>
      </c>
      <c r="L17" s="9"/>
      <c r="M17" s="9"/>
      <c r="N17" s="9">
        <v>1</v>
      </c>
      <c r="O17" s="9"/>
      <c r="P17" s="10"/>
      <c r="Q17" s="97">
        <f>IFERROR(IF(COUNT(E17:P17)&lt;1,0,IF(COUNT(E18:P18)&gt;=COUNT(E17:P17),1,(COUNT(E18:P18)/COUNT(E17:P17)))),0)</f>
        <v>1</v>
      </c>
      <c r="R17" s="86">
        <f>AVERAGE(Q17:Q24)</f>
        <v>0.75</v>
      </c>
      <c r="S17" s="76" t="s">
        <v>67</v>
      </c>
      <c r="T17" s="77" t="s">
        <v>69</v>
      </c>
      <c r="U17" s="78"/>
    </row>
    <row r="18" spans="1:21" s="1" customFormat="1" ht="29.25" customHeight="1" x14ac:dyDescent="0.2">
      <c r="A18" s="159"/>
      <c r="B18" s="82"/>
      <c r="C18" s="83"/>
      <c r="D18" s="8" t="s">
        <v>33</v>
      </c>
      <c r="E18" s="6"/>
      <c r="F18" s="6"/>
      <c r="G18" s="6"/>
      <c r="H18" s="6">
        <v>1</v>
      </c>
      <c r="I18" s="6"/>
      <c r="J18" s="6"/>
      <c r="K18" s="6">
        <v>1</v>
      </c>
      <c r="L18" s="6"/>
      <c r="M18" s="6"/>
      <c r="N18" s="6">
        <v>1</v>
      </c>
      <c r="O18" s="6"/>
      <c r="P18" s="11"/>
      <c r="Q18" s="88"/>
      <c r="R18" s="87"/>
      <c r="S18" s="71"/>
      <c r="T18" s="74"/>
      <c r="U18" s="70"/>
    </row>
    <row r="19" spans="1:21" s="1" customFormat="1" ht="44.25" customHeight="1" x14ac:dyDescent="0.2">
      <c r="A19" s="159"/>
      <c r="B19" s="82" t="s">
        <v>64</v>
      </c>
      <c r="C19" s="83" t="s">
        <v>65</v>
      </c>
      <c r="D19" s="21" t="s">
        <v>32</v>
      </c>
      <c r="E19" s="6"/>
      <c r="F19" s="6"/>
      <c r="G19" s="6">
        <v>1</v>
      </c>
      <c r="H19" s="6"/>
      <c r="I19" s="6"/>
      <c r="J19" s="6"/>
      <c r="K19" s="6"/>
      <c r="L19" s="6"/>
      <c r="M19" s="6"/>
      <c r="N19" s="6"/>
      <c r="O19" s="6"/>
      <c r="P19" s="11"/>
      <c r="Q19" s="88">
        <f>IFERROR(IF(COUNT(E19:P19)&lt;1,0,IF(COUNT(E20:P20)&gt;=COUNT(E19:P19),1,(COUNT(E20:P20)/COUNT(E19:P19)))),0)</f>
        <v>1</v>
      </c>
      <c r="R19" s="87"/>
      <c r="S19" s="29" t="s">
        <v>70</v>
      </c>
      <c r="T19" s="73" t="s">
        <v>69</v>
      </c>
      <c r="U19" s="79"/>
    </row>
    <row r="20" spans="1:21" s="1" customFormat="1" ht="44.25" customHeight="1" x14ac:dyDescent="0.2">
      <c r="A20" s="159"/>
      <c r="B20" s="82"/>
      <c r="C20" s="83"/>
      <c r="D20" s="8" t="s">
        <v>33</v>
      </c>
      <c r="E20" s="6"/>
      <c r="F20" s="6"/>
      <c r="G20" s="6">
        <v>1</v>
      </c>
      <c r="H20" s="6"/>
      <c r="I20" s="6"/>
      <c r="J20" s="6"/>
      <c r="K20" s="6"/>
      <c r="L20" s="6"/>
      <c r="M20" s="6"/>
      <c r="N20" s="6"/>
      <c r="O20" s="6"/>
      <c r="P20" s="11"/>
      <c r="Q20" s="88"/>
      <c r="R20" s="87"/>
      <c r="S20" s="71"/>
      <c r="T20" s="74"/>
      <c r="U20" s="80"/>
    </row>
    <row r="21" spans="1:21" s="1" customFormat="1" ht="24" customHeight="1" x14ac:dyDescent="0.2">
      <c r="A21" s="159"/>
      <c r="B21" s="82" t="s">
        <v>72</v>
      </c>
      <c r="C21" s="83" t="s">
        <v>66</v>
      </c>
      <c r="D21" s="21" t="s">
        <v>32</v>
      </c>
      <c r="E21" s="6"/>
      <c r="F21" s="6"/>
      <c r="G21" s="6"/>
      <c r="H21" s="6"/>
      <c r="I21" s="6"/>
      <c r="J21" s="6"/>
      <c r="K21" s="6"/>
      <c r="L21" s="6"/>
      <c r="M21" s="6">
        <v>1</v>
      </c>
      <c r="N21" s="6"/>
      <c r="O21" s="6"/>
      <c r="P21" s="11"/>
      <c r="Q21" s="88">
        <f>IFERROR(IF(COUNT(E21:P21)&lt;1,0,IF(COUNT(E22:P22)&gt;=COUNT(E21:P21),1,(COUNT(E22:P22)/COUNT(E21:P21)))),0)</f>
        <v>1</v>
      </c>
      <c r="R21" s="87"/>
      <c r="S21" s="29" t="s">
        <v>67</v>
      </c>
      <c r="T21" s="73" t="s">
        <v>68</v>
      </c>
      <c r="U21" s="69" t="s">
        <v>102</v>
      </c>
    </row>
    <row r="22" spans="1:21" s="1" customFormat="1" ht="24" customHeight="1" x14ac:dyDescent="0.2">
      <c r="A22" s="159"/>
      <c r="B22" s="82"/>
      <c r="C22" s="83"/>
      <c r="D22" s="8" t="s">
        <v>33</v>
      </c>
      <c r="E22" s="6"/>
      <c r="F22" s="6"/>
      <c r="G22" s="6"/>
      <c r="H22" s="6"/>
      <c r="I22" s="6"/>
      <c r="J22" s="6"/>
      <c r="K22" s="6"/>
      <c r="L22" s="6"/>
      <c r="M22" s="6">
        <v>1</v>
      </c>
      <c r="N22" s="6"/>
      <c r="O22" s="6"/>
      <c r="P22" s="11"/>
      <c r="Q22" s="88"/>
      <c r="R22" s="87"/>
      <c r="S22" s="71"/>
      <c r="T22" s="74"/>
      <c r="U22" s="70"/>
    </row>
    <row r="23" spans="1:21" s="1" customFormat="1" ht="24" customHeight="1" x14ac:dyDescent="0.2">
      <c r="A23" s="159"/>
      <c r="B23" s="82" t="s">
        <v>71</v>
      </c>
      <c r="C23" s="83" t="s">
        <v>73</v>
      </c>
      <c r="D23" s="21" t="s">
        <v>32</v>
      </c>
      <c r="E23" s="6"/>
      <c r="F23" s="6"/>
      <c r="G23" s="6"/>
      <c r="H23" s="6"/>
      <c r="I23" s="6"/>
      <c r="J23" s="6"/>
      <c r="K23" s="6">
        <v>1</v>
      </c>
      <c r="L23" s="6"/>
      <c r="M23" s="6"/>
      <c r="N23" s="6"/>
      <c r="O23" s="6"/>
      <c r="P23" s="11"/>
      <c r="Q23" s="88">
        <f>IFERROR(IF(COUNT(E23:P23)&lt;1,0,IF(COUNT(E24:P24)&gt;=COUNT(E23:P23),1,(COUNT(E24:P24)/COUNT(E23:P23)))),0)</f>
        <v>0</v>
      </c>
      <c r="R23" s="87"/>
      <c r="S23" s="29" t="s">
        <v>67</v>
      </c>
      <c r="T23" s="73" t="s">
        <v>74</v>
      </c>
      <c r="U23" s="69"/>
    </row>
    <row r="24" spans="1:21" s="1" customFormat="1" ht="24" customHeight="1" thickBot="1" x14ac:dyDescent="0.25">
      <c r="A24" s="159"/>
      <c r="B24" s="82"/>
      <c r="C24" s="83"/>
      <c r="D24" s="22" t="s">
        <v>33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/>
      <c r="Q24" s="88"/>
      <c r="R24" s="87"/>
      <c r="S24" s="71"/>
      <c r="T24" s="74"/>
      <c r="U24" s="70"/>
    </row>
    <row r="25" spans="1:21" s="1" customFormat="1" ht="34.5" customHeight="1" x14ac:dyDescent="0.2">
      <c r="A25" s="162" t="s">
        <v>20</v>
      </c>
      <c r="B25" s="140" t="s">
        <v>75</v>
      </c>
      <c r="C25" s="142" t="s">
        <v>76</v>
      </c>
      <c r="D25" s="7" t="s">
        <v>32</v>
      </c>
      <c r="E25" s="6"/>
      <c r="F25" s="6"/>
      <c r="G25" s="6"/>
      <c r="H25" s="6"/>
      <c r="I25" s="6"/>
      <c r="J25" s="6"/>
      <c r="K25" s="6"/>
      <c r="L25" s="6"/>
      <c r="M25" s="6"/>
      <c r="N25" s="6">
        <v>1</v>
      </c>
      <c r="O25" s="6"/>
      <c r="P25" s="11"/>
      <c r="Q25" s="97">
        <f>IFERROR(IF(COUNT(E25:P25)&lt;1,0,IF(COUNT(E26:P26)&gt;=COUNT(E25:P25),1,(COUNT(E26:P26)/COUNT(E25:P25)))),0)</f>
        <v>1</v>
      </c>
      <c r="R25" s="86">
        <f>AVERAGE(Q25:Q34)</f>
        <v>0.8</v>
      </c>
      <c r="S25" s="76" t="s">
        <v>67</v>
      </c>
      <c r="T25" s="77" t="s">
        <v>77</v>
      </c>
      <c r="U25" s="78" t="s">
        <v>78</v>
      </c>
    </row>
    <row r="26" spans="1:21" s="1" customFormat="1" ht="34.5" customHeight="1" x14ac:dyDescent="0.2">
      <c r="A26" s="163"/>
      <c r="B26" s="141"/>
      <c r="C26" s="92"/>
      <c r="D26" s="8" t="s">
        <v>33</v>
      </c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11"/>
      <c r="Q26" s="93"/>
      <c r="R26" s="87"/>
      <c r="S26" s="81"/>
      <c r="T26" s="74"/>
      <c r="U26" s="70"/>
    </row>
    <row r="27" spans="1:21" s="1" customFormat="1" ht="34.5" customHeight="1" x14ac:dyDescent="0.2">
      <c r="A27" s="163"/>
      <c r="B27" s="194" t="s">
        <v>79</v>
      </c>
      <c r="C27" s="83" t="s">
        <v>101</v>
      </c>
      <c r="D27" s="21" t="s">
        <v>32</v>
      </c>
      <c r="E27" s="6"/>
      <c r="F27" s="6"/>
      <c r="G27" s="6"/>
      <c r="H27" s="6"/>
      <c r="I27" s="6"/>
      <c r="J27" s="6">
        <v>1</v>
      </c>
      <c r="K27" s="6"/>
      <c r="L27" s="6"/>
      <c r="M27" s="6"/>
      <c r="N27" s="6"/>
      <c r="O27" s="6"/>
      <c r="P27" s="11"/>
      <c r="Q27" s="88">
        <f>IFERROR(IF(COUNT(E27:P27)&lt;1,0,IF(COUNT(E28:P28)&gt;=COUNT(E27:P27),1,(COUNT(E28:P28)/COUNT(E27:P27)))),0)</f>
        <v>1</v>
      </c>
      <c r="R27" s="130"/>
      <c r="S27" s="28" t="s">
        <v>67</v>
      </c>
      <c r="T27" s="75" t="s">
        <v>82</v>
      </c>
      <c r="U27" s="72"/>
    </row>
    <row r="28" spans="1:21" s="1" customFormat="1" ht="34.5" customHeight="1" x14ac:dyDescent="0.2">
      <c r="A28" s="163"/>
      <c r="B28" s="195"/>
      <c r="C28" s="83"/>
      <c r="D28" s="8" t="s">
        <v>33</v>
      </c>
      <c r="E28" s="6"/>
      <c r="F28" s="6"/>
      <c r="G28" s="6"/>
      <c r="H28" s="6"/>
      <c r="I28" s="6"/>
      <c r="J28" s="6">
        <v>1</v>
      </c>
      <c r="K28" s="6"/>
      <c r="L28" s="6"/>
      <c r="M28" s="6"/>
      <c r="N28" s="6"/>
      <c r="O28" s="6"/>
      <c r="P28" s="11"/>
      <c r="Q28" s="88"/>
      <c r="R28" s="130"/>
      <c r="S28" s="28"/>
      <c r="T28" s="75"/>
      <c r="U28" s="72"/>
    </row>
    <row r="29" spans="1:21" s="1" customFormat="1" ht="24" customHeight="1" x14ac:dyDescent="0.2">
      <c r="A29" s="163"/>
      <c r="B29" s="194" t="s">
        <v>80</v>
      </c>
      <c r="C29" s="83" t="s">
        <v>81</v>
      </c>
      <c r="D29" s="21" t="s">
        <v>32</v>
      </c>
      <c r="E29" s="6"/>
      <c r="F29" s="6"/>
      <c r="G29" s="6"/>
      <c r="H29" s="6"/>
      <c r="I29" s="6"/>
      <c r="J29" s="6"/>
      <c r="K29" s="6"/>
      <c r="L29" s="6"/>
      <c r="M29" s="6"/>
      <c r="N29" s="6">
        <v>1</v>
      </c>
      <c r="O29" s="6"/>
      <c r="P29" s="11"/>
      <c r="Q29" s="88">
        <f>IFERROR(IF(COUNT(E29:P29)&lt;1,0,IF(COUNT(E30:P30)&gt;=COUNT(E29:P29),1,(COUNT(E30:P30)/COUNT(E29:P29)))),0)</f>
        <v>1</v>
      </c>
      <c r="R29" s="130"/>
      <c r="S29" s="28" t="s">
        <v>67</v>
      </c>
      <c r="T29" s="98" t="s">
        <v>91</v>
      </c>
      <c r="U29" s="35" t="s">
        <v>103</v>
      </c>
    </row>
    <row r="30" spans="1:21" s="1" customFormat="1" ht="24" customHeight="1" x14ac:dyDescent="0.2">
      <c r="A30" s="163"/>
      <c r="B30" s="195"/>
      <c r="C30" s="83"/>
      <c r="D30" s="8" t="s">
        <v>33</v>
      </c>
      <c r="E30" s="6"/>
      <c r="F30" s="6"/>
      <c r="G30" s="6"/>
      <c r="H30" s="6"/>
      <c r="I30" s="6"/>
      <c r="J30" s="6"/>
      <c r="K30" s="6"/>
      <c r="L30" s="6"/>
      <c r="M30" s="6"/>
      <c r="N30" s="6">
        <v>1</v>
      </c>
      <c r="O30" s="6"/>
      <c r="P30" s="11"/>
      <c r="Q30" s="88"/>
      <c r="R30" s="130"/>
      <c r="S30" s="28"/>
      <c r="T30" s="98"/>
      <c r="U30" s="35"/>
    </row>
    <row r="31" spans="1:21" s="1" customFormat="1" ht="24" customHeight="1" x14ac:dyDescent="0.2">
      <c r="A31" s="163"/>
      <c r="B31" s="194" t="s">
        <v>83</v>
      </c>
      <c r="C31" s="83" t="s">
        <v>85</v>
      </c>
      <c r="D31" s="21" t="s">
        <v>32</v>
      </c>
      <c r="E31" s="6"/>
      <c r="F31" s="6"/>
      <c r="G31" s="6">
        <v>1</v>
      </c>
      <c r="H31" s="6"/>
      <c r="I31" s="6"/>
      <c r="J31" s="6">
        <v>1</v>
      </c>
      <c r="K31" s="6"/>
      <c r="L31" s="6"/>
      <c r="M31" s="6">
        <v>1</v>
      </c>
      <c r="N31" s="6"/>
      <c r="O31" s="6"/>
      <c r="P31" s="11"/>
      <c r="Q31" s="88">
        <f>IFERROR(IF(COUNT(E31:P31)&lt;1,0,IF(COUNT(E32:P32)&gt;=COUNT(E31:P31),1,(COUNT(E32:P32)/COUNT(E31:P31)))),0)</f>
        <v>1</v>
      </c>
      <c r="R31" s="130"/>
      <c r="S31" s="28" t="s">
        <v>67</v>
      </c>
      <c r="T31" s="98" t="s">
        <v>84</v>
      </c>
      <c r="U31" s="72"/>
    </row>
    <row r="32" spans="1:21" s="1" customFormat="1" ht="24" customHeight="1" x14ac:dyDescent="0.2">
      <c r="A32" s="163"/>
      <c r="B32" s="195"/>
      <c r="C32" s="83"/>
      <c r="D32" s="8" t="s">
        <v>33</v>
      </c>
      <c r="E32" s="6"/>
      <c r="F32" s="6"/>
      <c r="G32" s="6">
        <v>1</v>
      </c>
      <c r="H32" s="6"/>
      <c r="I32" s="6"/>
      <c r="J32" s="6">
        <v>1</v>
      </c>
      <c r="K32" s="6"/>
      <c r="L32" s="6"/>
      <c r="M32" s="6">
        <v>1</v>
      </c>
      <c r="N32" s="6"/>
      <c r="O32" s="6"/>
      <c r="P32" s="11"/>
      <c r="Q32" s="88"/>
      <c r="R32" s="130"/>
      <c r="S32" s="28"/>
      <c r="T32" s="98"/>
      <c r="U32" s="72"/>
    </row>
    <row r="33" spans="1:21" s="1" customFormat="1" ht="24" customHeight="1" x14ac:dyDescent="0.2">
      <c r="A33" s="163"/>
      <c r="B33" s="194" t="s">
        <v>86</v>
      </c>
      <c r="C33" s="83" t="s">
        <v>87</v>
      </c>
      <c r="D33" s="21" t="s">
        <v>32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1"/>
      <c r="Q33" s="88">
        <f>IFERROR(IF(COUNT(E33:P33)&lt;1,0,IF(COUNT(E34:P34)&gt;=COUNT(E33:P33),1,(COUNT(E34:P34)/COUNT(E33:P33)))),0)</f>
        <v>0</v>
      </c>
      <c r="R33" s="130"/>
      <c r="S33" s="28" t="s">
        <v>67</v>
      </c>
      <c r="T33" s="98" t="s">
        <v>69</v>
      </c>
      <c r="U33" s="72"/>
    </row>
    <row r="34" spans="1:21" s="1" customFormat="1" ht="24" customHeight="1" thickBot="1" x14ac:dyDescent="0.25">
      <c r="A34" s="163"/>
      <c r="B34" s="195"/>
      <c r="C34" s="83"/>
      <c r="D34" s="8" t="s">
        <v>33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1"/>
      <c r="Q34" s="88"/>
      <c r="R34" s="130"/>
      <c r="S34" s="28"/>
      <c r="T34" s="98"/>
      <c r="U34" s="72"/>
    </row>
    <row r="35" spans="1:21" s="1" customFormat="1" ht="46.5" customHeight="1" x14ac:dyDescent="0.2">
      <c r="A35" s="131" t="s">
        <v>21</v>
      </c>
      <c r="B35" s="143" t="s">
        <v>88</v>
      </c>
      <c r="C35" s="142" t="s">
        <v>89</v>
      </c>
      <c r="D35" s="7" t="s">
        <v>32</v>
      </c>
      <c r="E35" s="6">
        <v>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11">
        <v>1</v>
      </c>
      <c r="Q35" s="97">
        <f>IFERROR(IF(COUNT(E35:P35)&lt;1,0,IF(COUNT(E36:P36)&gt;=COUNT(E35:P35),1,(COUNT(E36:P36)/COUNT(E35:P35)))),0)</f>
        <v>1</v>
      </c>
      <c r="R35" s="86">
        <f>AVERAGE(Q35:Q40)</f>
        <v>1</v>
      </c>
      <c r="S35" s="76" t="s">
        <v>67</v>
      </c>
      <c r="T35" s="77" t="s">
        <v>90</v>
      </c>
      <c r="U35" s="78" t="s">
        <v>104</v>
      </c>
    </row>
    <row r="36" spans="1:21" s="1" customFormat="1" ht="46.5" customHeight="1" thickBot="1" x14ac:dyDescent="0.25">
      <c r="A36" s="132"/>
      <c r="B36" s="90"/>
      <c r="C36" s="92"/>
      <c r="D36" s="8" t="s">
        <v>33</v>
      </c>
      <c r="E36" s="6">
        <v>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>
        <v>1</v>
      </c>
      <c r="Q36" s="88"/>
      <c r="R36" s="87"/>
      <c r="S36" s="71"/>
      <c r="T36" s="74"/>
      <c r="U36" s="70"/>
    </row>
    <row r="37" spans="1:21" s="1" customFormat="1" ht="25.5" customHeight="1" x14ac:dyDescent="0.2">
      <c r="A37" s="132"/>
      <c r="B37" s="89" t="s">
        <v>93</v>
      </c>
      <c r="C37" s="83" t="s">
        <v>92</v>
      </c>
      <c r="D37" s="21" t="s">
        <v>32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1">
        <v>1</v>
      </c>
      <c r="Q37" s="97">
        <f>IFERROR(IF(COUNT(E37:P37)&lt;1,0,IF(COUNT(E38:P38)&gt;=COUNT(E37:P37),1,(COUNT(E38:P38)/COUNT(E37:P37)))),0)</f>
        <v>1</v>
      </c>
      <c r="R37" s="87"/>
      <c r="S37" s="28" t="s">
        <v>67</v>
      </c>
      <c r="T37" s="98" t="s">
        <v>94</v>
      </c>
      <c r="U37" s="23"/>
    </row>
    <row r="38" spans="1:21" s="1" customFormat="1" ht="25.5" customHeight="1" thickBot="1" x14ac:dyDescent="0.25">
      <c r="A38" s="132"/>
      <c r="B38" s="90"/>
      <c r="C38" s="83"/>
      <c r="D38" s="8" t="s">
        <v>33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>
        <v>1</v>
      </c>
      <c r="Q38" s="88"/>
      <c r="R38" s="87"/>
      <c r="S38" s="28"/>
      <c r="T38" s="98"/>
      <c r="U38" s="23"/>
    </row>
    <row r="39" spans="1:21" s="1" customFormat="1" ht="24" customHeight="1" x14ac:dyDescent="0.2">
      <c r="A39" s="132"/>
      <c r="B39" s="89" t="s">
        <v>95</v>
      </c>
      <c r="C39" s="91" t="s">
        <v>96</v>
      </c>
      <c r="D39" s="7" t="s">
        <v>32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>
        <v>1</v>
      </c>
      <c r="P39" s="11"/>
      <c r="Q39" s="93">
        <f>IFERROR(IF(COUNT(E39:P39)&lt;1,0,IF(COUNT(E40:P40)&gt;=COUNT(E39:P39),1,(COUNT(E40:P40)/COUNT(E39:P39)))),0)</f>
        <v>1</v>
      </c>
      <c r="R39" s="87"/>
      <c r="S39" s="95" t="s">
        <v>70</v>
      </c>
      <c r="T39" s="73" t="s">
        <v>97</v>
      </c>
      <c r="U39" s="79"/>
    </row>
    <row r="40" spans="1:21" s="1" customFormat="1" ht="24" customHeight="1" thickBot="1" x14ac:dyDescent="0.25">
      <c r="A40" s="132"/>
      <c r="B40" s="90"/>
      <c r="C40" s="92"/>
      <c r="D40" s="8" t="s">
        <v>33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v>1</v>
      </c>
      <c r="P40" s="11"/>
      <c r="Q40" s="94"/>
      <c r="R40" s="87"/>
      <c r="S40" s="96"/>
      <c r="T40" s="74"/>
      <c r="U40" s="80"/>
    </row>
    <row r="41" spans="1:21" s="1" customFormat="1" ht="24" customHeight="1" x14ac:dyDescent="0.2">
      <c r="A41" s="154" t="s">
        <v>22</v>
      </c>
      <c r="B41" s="144" t="s">
        <v>98</v>
      </c>
      <c r="C41" s="142" t="s">
        <v>99</v>
      </c>
      <c r="D41" s="7" t="s">
        <v>32</v>
      </c>
      <c r="E41" s="9">
        <v>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97">
        <f>IFERROR(IF(COUNT(E41:P41)&lt;1,0,IF(COUNT(E42:P42)&gt;=COUNT(E41:P41),1,(COUNT(E42:P42)/COUNT(E41:P41)))),0)</f>
        <v>1</v>
      </c>
      <c r="R41" s="86">
        <f>AVERAGE(Q41:Q42)</f>
        <v>1</v>
      </c>
      <c r="S41" s="76" t="s">
        <v>67</v>
      </c>
      <c r="T41" s="77" t="s">
        <v>100</v>
      </c>
      <c r="U41" s="84"/>
    </row>
    <row r="42" spans="1:21" s="1" customFormat="1" ht="24" customHeight="1" thickBot="1" x14ac:dyDescent="0.25">
      <c r="A42" s="155"/>
      <c r="B42" s="145"/>
      <c r="C42" s="92"/>
      <c r="D42" s="8" t="s">
        <v>33</v>
      </c>
      <c r="E42" s="6">
        <v>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11"/>
      <c r="Q42" s="88"/>
      <c r="R42" s="87"/>
      <c r="S42" s="71"/>
      <c r="T42" s="74"/>
      <c r="U42" s="85"/>
    </row>
    <row r="43" spans="1:21" s="1" customFormat="1" ht="24" customHeight="1" thickBot="1" x14ac:dyDescent="0.25">
      <c r="A43" s="137" t="s">
        <v>30</v>
      </c>
      <c r="B43" s="138"/>
      <c r="C43" s="138"/>
      <c r="D43" s="139"/>
      <c r="E43" s="12">
        <f t="shared" ref="E43:P43" si="0">SUMIF($D$17:$D$42,"P*",E17:E42)</f>
        <v>2</v>
      </c>
      <c r="F43" s="12">
        <f t="shared" si="0"/>
        <v>0</v>
      </c>
      <c r="G43" s="12">
        <f t="shared" si="0"/>
        <v>2</v>
      </c>
      <c r="H43" s="12">
        <f t="shared" si="0"/>
        <v>1</v>
      </c>
      <c r="I43" s="12">
        <f t="shared" si="0"/>
        <v>0</v>
      </c>
      <c r="J43" s="12">
        <f t="shared" si="0"/>
        <v>2</v>
      </c>
      <c r="K43" s="12">
        <f t="shared" si="0"/>
        <v>2</v>
      </c>
      <c r="L43" s="12">
        <f t="shared" si="0"/>
        <v>0</v>
      </c>
      <c r="M43" s="12">
        <f t="shared" si="0"/>
        <v>2</v>
      </c>
      <c r="N43" s="12">
        <f t="shared" si="0"/>
        <v>3</v>
      </c>
      <c r="O43" s="12">
        <f t="shared" si="0"/>
        <v>1</v>
      </c>
      <c r="P43" s="12">
        <f t="shared" si="0"/>
        <v>2</v>
      </c>
      <c r="Q43" s="133">
        <f>SUM(E43:P43)</f>
        <v>17</v>
      </c>
      <c r="R43" s="134"/>
      <c r="S43" s="27"/>
      <c r="T43" s="28"/>
      <c r="U43" s="28"/>
    </row>
    <row r="44" spans="1:21" s="1" customFormat="1" ht="24" customHeight="1" thickBot="1" x14ac:dyDescent="0.25">
      <c r="A44" s="31" t="s">
        <v>31</v>
      </c>
      <c r="B44" s="32"/>
      <c r="C44" s="32"/>
      <c r="D44" s="33"/>
      <c r="E44" s="13">
        <f t="shared" ref="E44:P44" si="1">SUMIF($D$17:$D$42,"E*",E17:E42)</f>
        <v>2</v>
      </c>
      <c r="F44" s="13">
        <f t="shared" si="1"/>
        <v>0</v>
      </c>
      <c r="G44" s="13">
        <f t="shared" si="1"/>
        <v>2</v>
      </c>
      <c r="H44" s="13">
        <f t="shared" si="1"/>
        <v>1</v>
      </c>
      <c r="I44" s="13">
        <f t="shared" si="1"/>
        <v>0</v>
      </c>
      <c r="J44" s="13">
        <f t="shared" si="1"/>
        <v>2</v>
      </c>
      <c r="K44" s="13">
        <f t="shared" si="1"/>
        <v>1</v>
      </c>
      <c r="L44" s="13">
        <f t="shared" si="1"/>
        <v>0</v>
      </c>
      <c r="M44" s="13">
        <f t="shared" si="1"/>
        <v>2</v>
      </c>
      <c r="N44" s="13">
        <f t="shared" si="1"/>
        <v>3</v>
      </c>
      <c r="O44" s="13">
        <f t="shared" si="1"/>
        <v>1</v>
      </c>
      <c r="P44" s="14">
        <f t="shared" si="1"/>
        <v>2</v>
      </c>
      <c r="Q44" s="135">
        <f>SUM(E44:P44)</f>
        <v>16</v>
      </c>
      <c r="R44" s="136"/>
      <c r="S44" s="29"/>
      <c r="T44" s="30"/>
      <c r="U44" s="30"/>
    </row>
    <row r="45" spans="1:21" s="1" customFormat="1" ht="20.25" customHeight="1" thickBot="1" x14ac:dyDescent="0.25">
      <c r="A45" s="24" t="s">
        <v>34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6"/>
    </row>
    <row r="46" spans="1:21" ht="31.5" customHeight="1" x14ac:dyDescent="0.2">
      <c r="A46" s="39" t="s">
        <v>14</v>
      </c>
      <c r="B46" s="40"/>
      <c r="C46" s="40"/>
      <c r="D46" s="41"/>
      <c r="E46" s="39" t="s">
        <v>15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1"/>
      <c r="S46" s="34" t="s">
        <v>0</v>
      </c>
      <c r="T46" s="34"/>
      <c r="U46" s="34"/>
    </row>
    <row r="47" spans="1:21" ht="21" customHeight="1" x14ac:dyDescent="0.2">
      <c r="A47" s="42" t="s">
        <v>50</v>
      </c>
      <c r="B47" s="43"/>
      <c r="C47" s="43"/>
      <c r="D47" s="44"/>
      <c r="E47" s="51" t="s">
        <v>59</v>
      </c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35"/>
      <c r="T47" s="35"/>
      <c r="U47" s="35"/>
    </row>
    <row r="48" spans="1:21" ht="21" customHeight="1" x14ac:dyDescent="0.2">
      <c r="A48" s="45" t="s">
        <v>51</v>
      </c>
      <c r="B48" s="46"/>
      <c r="C48" s="46"/>
      <c r="D48" s="47"/>
      <c r="E48" s="51" t="s">
        <v>60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3"/>
      <c r="S48" s="35"/>
      <c r="T48" s="35"/>
      <c r="U48" s="35"/>
    </row>
    <row r="49" spans="1:21" ht="21" customHeight="1" x14ac:dyDescent="0.2">
      <c r="A49" s="42" t="s">
        <v>52</v>
      </c>
      <c r="B49" s="43"/>
      <c r="C49" s="43"/>
      <c r="D49" s="44"/>
      <c r="E49" s="54">
        <v>1500000</v>
      </c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  <c r="S49" s="35"/>
      <c r="T49" s="35"/>
      <c r="U49" s="35"/>
    </row>
    <row r="50" spans="1:21" ht="21" customHeight="1" thickBot="1" x14ac:dyDescent="0.25">
      <c r="A50" s="48" t="s">
        <v>53</v>
      </c>
      <c r="B50" s="49"/>
      <c r="C50" s="49"/>
      <c r="D50" s="50"/>
      <c r="E50" s="36" t="s">
        <v>61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  <c r="S50" s="69"/>
      <c r="T50" s="69"/>
      <c r="U50" s="69"/>
    </row>
    <row r="51" spans="1:21" ht="36.6" customHeight="1" thickBot="1" x14ac:dyDescent="0.25">
      <c r="A51" s="165" t="s">
        <v>35</v>
      </c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7"/>
    </row>
    <row r="52" spans="1:21" ht="19.5" customHeight="1" thickBot="1" x14ac:dyDescent="0.25">
      <c r="A52" s="190" t="s">
        <v>56</v>
      </c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2"/>
      <c r="S52" s="168" t="s">
        <v>43</v>
      </c>
      <c r="T52" s="169"/>
      <c r="U52" s="170"/>
    </row>
    <row r="53" spans="1:21" ht="43.5" customHeight="1" x14ac:dyDescent="0.2">
      <c r="A53" s="152" t="s">
        <v>36</v>
      </c>
      <c r="B53" s="153"/>
      <c r="C53" s="164" t="s">
        <v>37</v>
      </c>
      <c r="D53" s="164"/>
      <c r="E53" s="15" t="s">
        <v>1</v>
      </c>
      <c r="F53" s="15" t="s">
        <v>2</v>
      </c>
      <c r="G53" s="15" t="s">
        <v>3</v>
      </c>
      <c r="H53" s="15" t="s">
        <v>4</v>
      </c>
      <c r="I53" s="15" t="s">
        <v>5</v>
      </c>
      <c r="J53" s="15" t="s">
        <v>6</v>
      </c>
      <c r="K53" s="15" t="s">
        <v>7</v>
      </c>
      <c r="L53" s="15" t="s">
        <v>8</v>
      </c>
      <c r="M53" s="15" t="s">
        <v>9</v>
      </c>
      <c r="N53" s="15" t="s">
        <v>10</v>
      </c>
      <c r="O53" s="15" t="s">
        <v>11</v>
      </c>
      <c r="P53" s="15" t="s">
        <v>12</v>
      </c>
      <c r="Q53" s="164" t="s">
        <v>13</v>
      </c>
      <c r="R53" s="189"/>
      <c r="S53" s="171"/>
      <c r="T53" s="172"/>
      <c r="U53" s="173"/>
    </row>
    <row r="54" spans="1:21" ht="33" customHeight="1" x14ac:dyDescent="0.2">
      <c r="A54" s="118" t="s">
        <v>38</v>
      </c>
      <c r="B54" s="117" t="s">
        <v>55</v>
      </c>
      <c r="C54" s="125" t="s">
        <v>47</v>
      </c>
      <c r="D54" s="126"/>
      <c r="E54" s="17">
        <f>E43</f>
        <v>2</v>
      </c>
      <c r="F54" s="17">
        <f t="shared" ref="F54:P54" si="2">F43</f>
        <v>0</v>
      </c>
      <c r="G54" s="17">
        <f t="shared" si="2"/>
        <v>2</v>
      </c>
      <c r="H54" s="17">
        <f t="shared" si="2"/>
        <v>1</v>
      </c>
      <c r="I54" s="17">
        <f t="shared" si="2"/>
        <v>0</v>
      </c>
      <c r="J54" s="17">
        <f t="shared" si="2"/>
        <v>2</v>
      </c>
      <c r="K54" s="17">
        <f t="shared" si="2"/>
        <v>2</v>
      </c>
      <c r="L54" s="17">
        <f t="shared" si="2"/>
        <v>0</v>
      </c>
      <c r="M54" s="17">
        <f t="shared" si="2"/>
        <v>2</v>
      </c>
      <c r="N54" s="17">
        <f t="shared" si="2"/>
        <v>3</v>
      </c>
      <c r="O54" s="17">
        <f t="shared" si="2"/>
        <v>1</v>
      </c>
      <c r="P54" s="17">
        <f t="shared" si="2"/>
        <v>2</v>
      </c>
      <c r="Q54" s="127">
        <f>SUM(E54:P54)</f>
        <v>17</v>
      </c>
      <c r="R54" s="128"/>
      <c r="S54" s="174"/>
      <c r="T54" s="175"/>
      <c r="U54" s="176"/>
    </row>
    <row r="55" spans="1:21" ht="27.6" customHeight="1" x14ac:dyDescent="0.2">
      <c r="A55" s="118"/>
      <c r="B55" s="35"/>
      <c r="C55" s="123" t="s">
        <v>39</v>
      </c>
      <c r="D55" s="124"/>
      <c r="E55" s="16">
        <f>E44</f>
        <v>2</v>
      </c>
      <c r="F55" s="16">
        <f t="shared" ref="F55:P55" si="3">F44</f>
        <v>0</v>
      </c>
      <c r="G55" s="16">
        <f t="shared" si="3"/>
        <v>2</v>
      </c>
      <c r="H55" s="16">
        <f t="shared" si="3"/>
        <v>1</v>
      </c>
      <c r="I55" s="16">
        <f t="shared" si="3"/>
        <v>0</v>
      </c>
      <c r="J55" s="16">
        <f t="shared" si="3"/>
        <v>2</v>
      </c>
      <c r="K55" s="16">
        <f t="shared" si="3"/>
        <v>1</v>
      </c>
      <c r="L55" s="16">
        <f t="shared" si="3"/>
        <v>0</v>
      </c>
      <c r="M55" s="16">
        <f t="shared" si="3"/>
        <v>2</v>
      </c>
      <c r="N55" s="16">
        <f t="shared" si="3"/>
        <v>3</v>
      </c>
      <c r="O55" s="16">
        <f t="shared" si="3"/>
        <v>1</v>
      </c>
      <c r="P55" s="16">
        <f t="shared" si="3"/>
        <v>2</v>
      </c>
      <c r="Q55" s="129">
        <f>SUM(E55:P55)</f>
        <v>16</v>
      </c>
      <c r="R55" s="52"/>
      <c r="S55" s="174"/>
      <c r="T55" s="175"/>
      <c r="U55" s="176"/>
    </row>
    <row r="56" spans="1:21" ht="23.25" customHeight="1" x14ac:dyDescent="0.2">
      <c r="A56" s="118"/>
      <c r="B56" s="35"/>
      <c r="C56" s="182" t="s">
        <v>40</v>
      </c>
      <c r="D56" s="193"/>
      <c r="E56" s="18">
        <f>IFERROR(IF(E54&lt;1,"",IF((E55/E54)&gt;1,1,(E55/E54))),0)</f>
        <v>1</v>
      </c>
      <c r="F56" s="18" t="str">
        <f t="shared" ref="F56:P56" si="4">IFERROR(IF(F54&lt;1,"",IF((F55/F54)&gt;1,1,(F55/F54))),0)</f>
        <v/>
      </c>
      <c r="G56" s="18">
        <f t="shared" si="4"/>
        <v>1</v>
      </c>
      <c r="H56" s="18">
        <f t="shared" si="4"/>
        <v>1</v>
      </c>
      <c r="I56" s="18" t="str">
        <f t="shared" si="4"/>
        <v/>
      </c>
      <c r="J56" s="18">
        <f t="shared" si="4"/>
        <v>1</v>
      </c>
      <c r="K56" s="18">
        <f t="shared" si="4"/>
        <v>0.5</v>
      </c>
      <c r="L56" s="18" t="str">
        <f t="shared" si="4"/>
        <v/>
      </c>
      <c r="M56" s="18">
        <f t="shared" si="4"/>
        <v>1</v>
      </c>
      <c r="N56" s="18">
        <f t="shared" si="4"/>
        <v>1</v>
      </c>
      <c r="O56" s="18">
        <f t="shared" si="4"/>
        <v>1</v>
      </c>
      <c r="P56" s="18">
        <f t="shared" si="4"/>
        <v>1</v>
      </c>
      <c r="Q56" s="119">
        <f>IFERROR(IF(Q54&lt;1,"",IF((Q55/Q54)&gt;1,1,(Q55/Q54))),0)</f>
        <v>0.94117647058823528</v>
      </c>
      <c r="R56" s="120"/>
      <c r="S56" s="174"/>
      <c r="T56" s="175"/>
      <c r="U56" s="176"/>
    </row>
    <row r="57" spans="1:21" ht="23.25" customHeight="1" x14ac:dyDescent="0.2">
      <c r="A57" s="118"/>
      <c r="B57" s="35"/>
      <c r="C57" s="181" t="s">
        <v>41</v>
      </c>
      <c r="D57" s="181"/>
      <c r="E57" s="18">
        <v>0.9</v>
      </c>
      <c r="F57" s="18">
        <v>0.9</v>
      </c>
      <c r="G57" s="18">
        <v>0.9</v>
      </c>
      <c r="H57" s="18">
        <v>0.9</v>
      </c>
      <c r="I57" s="18">
        <v>0.9</v>
      </c>
      <c r="J57" s="18">
        <v>0.9</v>
      </c>
      <c r="K57" s="18">
        <v>0.9</v>
      </c>
      <c r="L57" s="18">
        <v>0.9</v>
      </c>
      <c r="M57" s="18">
        <v>0.9</v>
      </c>
      <c r="N57" s="18">
        <v>0.9</v>
      </c>
      <c r="O57" s="18">
        <v>0.9</v>
      </c>
      <c r="P57" s="18">
        <v>0.9</v>
      </c>
      <c r="Q57" s="121">
        <v>0.9</v>
      </c>
      <c r="R57" s="122"/>
      <c r="S57" s="174"/>
      <c r="T57" s="175"/>
      <c r="U57" s="176"/>
    </row>
    <row r="58" spans="1:21" ht="16.5" customHeight="1" x14ac:dyDescent="0.2">
      <c r="A58" s="180" t="s">
        <v>42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2"/>
      <c r="S58" s="174"/>
      <c r="T58" s="175"/>
      <c r="U58" s="176"/>
    </row>
    <row r="59" spans="1:21" x14ac:dyDescent="0.2">
      <c r="A59" s="183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5"/>
      <c r="S59" s="174"/>
      <c r="T59" s="175"/>
      <c r="U59" s="176"/>
    </row>
    <row r="60" spans="1:21" x14ac:dyDescent="0.2">
      <c r="A60" s="183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5"/>
      <c r="S60" s="174"/>
      <c r="T60" s="175"/>
      <c r="U60" s="176"/>
    </row>
    <row r="61" spans="1:21" x14ac:dyDescent="0.2">
      <c r="A61" s="183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5"/>
      <c r="S61" s="174"/>
      <c r="T61" s="175"/>
      <c r="U61" s="176"/>
    </row>
    <row r="62" spans="1:21" x14ac:dyDescent="0.2">
      <c r="A62" s="183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5"/>
      <c r="S62" s="174"/>
      <c r="T62" s="175"/>
      <c r="U62" s="176"/>
    </row>
    <row r="63" spans="1:21" x14ac:dyDescent="0.2">
      <c r="A63" s="183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5"/>
      <c r="S63" s="174"/>
      <c r="T63" s="175"/>
      <c r="U63" s="176"/>
    </row>
    <row r="64" spans="1:21" x14ac:dyDescent="0.2">
      <c r="A64" s="183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5"/>
      <c r="S64" s="174"/>
      <c r="T64" s="175"/>
      <c r="U64" s="176"/>
    </row>
    <row r="65" spans="1:21" ht="12.75" thickBot="1" x14ac:dyDescent="0.25">
      <c r="A65" s="186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8"/>
      <c r="S65" s="177"/>
      <c r="T65" s="178"/>
      <c r="U65" s="179"/>
    </row>
  </sheetData>
  <mergeCells count="158">
    <mergeCell ref="T33:T34"/>
    <mergeCell ref="T37:T38"/>
    <mergeCell ref="S33:S34"/>
    <mergeCell ref="B27:B28"/>
    <mergeCell ref="Q27:Q28"/>
    <mergeCell ref="B33:B34"/>
    <mergeCell ref="C33:C34"/>
    <mergeCell ref="C37:C38"/>
    <mergeCell ref="S31:S32"/>
    <mergeCell ref="Q33:Q34"/>
    <mergeCell ref="B31:B32"/>
    <mergeCell ref="Q31:Q32"/>
    <mergeCell ref="B37:B38"/>
    <mergeCell ref="S37:S38"/>
    <mergeCell ref="Q37:Q38"/>
    <mergeCell ref="A1:U2"/>
    <mergeCell ref="A53:B53"/>
    <mergeCell ref="A7:U7"/>
    <mergeCell ref="A41:A42"/>
    <mergeCell ref="B14:B16"/>
    <mergeCell ref="A17:A24"/>
    <mergeCell ref="A14:A16"/>
    <mergeCell ref="A25:A34"/>
    <mergeCell ref="S29:S30"/>
    <mergeCell ref="Q25:Q26"/>
    <mergeCell ref="C53:D53"/>
    <mergeCell ref="S50:U50"/>
    <mergeCell ref="A51:U51"/>
    <mergeCell ref="S52:U52"/>
    <mergeCell ref="S48:U48"/>
    <mergeCell ref="S53:U65"/>
    <mergeCell ref="A58:R58"/>
    <mergeCell ref="A59:R65"/>
    <mergeCell ref="S49:U49"/>
    <mergeCell ref="Q53:R53"/>
    <mergeCell ref="A52:R52"/>
    <mergeCell ref="C56:D56"/>
    <mergeCell ref="C57:D57"/>
    <mergeCell ref="B29:B30"/>
    <mergeCell ref="B54:B57"/>
    <mergeCell ref="A54:A57"/>
    <mergeCell ref="Q56:R56"/>
    <mergeCell ref="Q57:R57"/>
    <mergeCell ref="C55:D55"/>
    <mergeCell ref="C54:D54"/>
    <mergeCell ref="Q54:R54"/>
    <mergeCell ref="Q55:R55"/>
    <mergeCell ref="R25:R34"/>
    <mergeCell ref="R35:R40"/>
    <mergeCell ref="R41:R42"/>
    <mergeCell ref="A35:A40"/>
    <mergeCell ref="Q41:Q42"/>
    <mergeCell ref="Q43:R43"/>
    <mergeCell ref="Q44:R44"/>
    <mergeCell ref="A43:D43"/>
    <mergeCell ref="B25:B26"/>
    <mergeCell ref="C25:C26"/>
    <mergeCell ref="C31:C32"/>
    <mergeCell ref="B35:B36"/>
    <mergeCell ref="C35:C36"/>
    <mergeCell ref="B41:B42"/>
    <mergeCell ref="C41:C42"/>
    <mergeCell ref="Q29:Q30"/>
    <mergeCell ref="A10:U10"/>
    <mergeCell ref="A6:U6"/>
    <mergeCell ref="A3:U3"/>
    <mergeCell ref="Q21:Q22"/>
    <mergeCell ref="A11:U11"/>
    <mergeCell ref="A12:U12"/>
    <mergeCell ref="A8:U8"/>
    <mergeCell ref="A9:U9"/>
    <mergeCell ref="A4:J4"/>
    <mergeCell ref="K4:U4"/>
    <mergeCell ref="B17:B18"/>
    <mergeCell ref="C17:C18"/>
    <mergeCell ref="B19:B20"/>
    <mergeCell ref="C19:C20"/>
    <mergeCell ref="B21:B22"/>
    <mergeCell ref="C21:C22"/>
    <mergeCell ref="A13:D13"/>
    <mergeCell ref="E13:U13"/>
    <mergeCell ref="I14:I15"/>
    <mergeCell ref="Q17:Q18"/>
    <mergeCell ref="Q19:Q20"/>
    <mergeCell ref="P14:P15"/>
    <mergeCell ref="T14:T16"/>
    <mergeCell ref="U14:U16"/>
    <mergeCell ref="B23:B24"/>
    <mergeCell ref="C23:C24"/>
    <mergeCell ref="C27:C28"/>
    <mergeCell ref="T41:T42"/>
    <mergeCell ref="U41:U42"/>
    <mergeCell ref="T35:T36"/>
    <mergeCell ref="U35:U36"/>
    <mergeCell ref="S35:S36"/>
    <mergeCell ref="S41:S42"/>
    <mergeCell ref="R17:R24"/>
    <mergeCell ref="Q23:Q24"/>
    <mergeCell ref="B39:B40"/>
    <mergeCell ref="C39:C40"/>
    <mergeCell ref="Q39:Q40"/>
    <mergeCell ref="S39:S40"/>
    <mergeCell ref="T39:T40"/>
    <mergeCell ref="U39:U40"/>
    <mergeCell ref="Q35:Q36"/>
    <mergeCell ref="U29:U30"/>
    <mergeCell ref="U31:U32"/>
    <mergeCell ref="U33:U34"/>
    <mergeCell ref="T29:T30"/>
    <mergeCell ref="T31:T32"/>
    <mergeCell ref="C29:C30"/>
    <mergeCell ref="S14:S16"/>
    <mergeCell ref="U21:U22"/>
    <mergeCell ref="S21:S22"/>
    <mergeCell ref="U27:U28"/>
    <mergeCell ref="T21:T22"/>
    <mergeCell ref="T27:T28"/>
    <mergeCell ref="S17:S18"/>
    <mergeCell ref="T17:T18"/>
    <mergeCell ref="U17:U18"/>
    <mergeCell ref="S19:S20"/>
    <mergeCell ref="T19:T20"/>
    <mergeCell ref="U19:U20"/>
    <mergeCell ref="S23:S24"/>
    <mergeCell ref="T23:T24"/>
    <mergeCell ref="U23:U24"/>
    <mergeCell ref="S25:S26"/>
    <mergeCell ref="T25:T26"/>
    <mergeCell ref="U25:U26"/>
    <mergeCell ref="S27:S28"/>
    <mergeCell ref="E14:E15"/>
    <mergeCell ref="F14:F15"/>
    <mergeCell ref="G14:G15"/>
    <mergeCell ref="H14:H15"/>
    <mergeCell ref="N14:N15"/>
    <mergeCell ref="O14:O15"/>
    <mergeCell ref="C14:D16"/>
    <mergeCell ref="E16:P16"/>
    <mergeCell ref="Q14:R16"/>
    <mergeCell ref="J14:J15"/>
    <mergeCell ref="K14:K15"/>
    <mergeCell ref="L14:L15"/>
    <mergeCell ref="M14:M15"/>
    <mergeCell ref="A45:U45"/>
    <mergeCell ref="S43:U44"/>
    <mergeCell ref="A44:D44"/>
    <mergeCell ref="S46:U46"/>
    <mergeCell ref="S47:U47"/>
    <mergeCell ref="E50:R50"/>
    <mergeCell ref="A46:D46"/>
    <mergeCell ref="A47:D47"/>
    <mergeCell ref="A48:D48"/>
    <mergeCell ref="A49:D49"/>
    <mergeCell ref="A50:D50"/>
    <mergeCell ref="E46:R46"/>
    <mergeCell ref="E47:R47"/>
    <mergeCell ref="E48:R48"/>
    <mergeCell ref="E49:R49"/>
  </mergeCells>
  <conditionalFormatting sqref="E17:P17">
    <cfRule type="cellIs" dxfId="55" priority="153" stopIfTrue="1" operator="between">
      <formula>1</formula>
      <formula>20</formula>
    </cfRule>
  </conditionalFormatting>
  <conditionalFormatting sqref="E19:P19">
    <cfRule type="cellIs" dxfId="54" priority="152" stopIfTrue="1" operator="between">
      <formula>1</formula>
      <formula>20</formula>
    </cfRule>
  </conditionalFormatting>
  <conditionalFormatting sqref="E21:P21">
    <cfRule type="cellIs" dxfId="53" priority="151" stopIfTrue="1" operator="between">
      <formula>1</formula>
      <formula>20</formula>
    </cfRule>
  </conditionalFormatting>
  <conditionalFormatting sqref="E25:P25">
    <cfRule type="cellIs" dxfId="52" priority="141" stopIfTrue="1" operator="between">
      <formula>1</formula>
      <formula>20</formula>
    </cfRule>
  </conditionalFormatting>
  <conditionalFormatting sqref="E35:P35">
    <cfRule type="cellIs" dxfId="51" priority="129" stopIfTrue="1" operator="between">
      <formula>1</formula>
      <formula>20</formula>
    </cfRule>
  </conditionalFormatting>
  <conditionalFormatting sqref="E41:P41">
    <cfRule type="cellIs" dxfId="50" priority="126" stopIfTrue="1" operator="between">
      <formula>1</formula>
      <formula>20</formula>
    </cfRule>
  </conditionalFormatting>
  <conditionalFormatting sqref="E18:P18">
    <cfRule type="cellIs" dxfId="49" priority="125" stopIfTrue="1" operator="between">
      <formula>1</formula>
      <formula>20</formula>
    </cfRule>
  </conditionalFormatting>
  <conditionalFormatting sqref="E20:P20">
    <cfRule type="cellIs" dxfId="48" priority="124" stopIfTrue="1" operator="between">
      <formula>1</formula>
      <formula>20</formula>
    </cfRule>
  </conditionalFormatting>
  <conditionalFormatting sqref="E22:P22">
    <cfRule type="cellIs" dxfId="47" priority="123" stopIfTrue="1" operator="between">
      <formula>1</formula>
      <formula>20</formula>
    </cfRule>
  </conditionalFormatting>
  <conditionalFormatting sqref="E26:P26">
    <cfRule type="cellIs" dxfId="46" priority="113" stopIfTrue="1" operator="between">
      <formula>1</formula>
      <formula>20</formula>
    </cfRule>
  </conditionalFormatting>
  <conditionalFormatting sqref="E37:P37 F36:O36 E38:O38">
    <cfRule type="cellIs" dxfId="45" priority="101" stopIfTrue="1" operator="between">
      <formula>1</formula>
      <formula>20</formula>
    </cfRule>
  </conditionalFormatting>
  <conditionalFormatting sqref="E42:P42">
    <cfRule type="cellIs" dxfId="44" priority="99" stopIfTrue="1" operator="between">
      <formula>1</formula>
      <formula>20</formula>
    </cfRule>
  </conditionalFormatting>
  <conditionalFormatting sqref="R17:R22 R25:R26">
    <cfRule type="cellIs" dxfId="43" priority="95" stopIfTrue="1" operator="greaterThan">
      <formula>0.7</formula>
    </cfRule>
    <cfRule type="cellIs" dxfId="42" priority="96" stopIfTrue="1" operator="between">
      <formula>0.69</formula>
      <formula>0.45</formula>
    </cfRule>
    <cfRule type="cellIs" dxfId="41" priority="97" stopIfTrue="1" operator="between">
      <formula>0</formula>
      <formula>0.44</formula>
    </cfRule>
  </conditionalFormatting>
  <conditionalFormatting sqref="R35:R38">
    <cfRule type="cellIs" dxfId="40" priority="89" stopIfTrue="1" operator="greaterThan">
      <formula>0.7</formula>
    </cfRule>
    <cfRule type="cellIs" dxfId="39" priority="90" stopIfTrue="1" operator="between">
      <formula>0.69</formula>
      <formula>0.45</formula>
    </cfRule>
    <cfRule type="cellIs" dxfId="38" priority="91" stopIfTrue="1" operator="between">
      <formula>0</formula>
      <formula>0.44</formula>
    </cfRule>
  </conditionalFormatting>
  <conditionalFormatting sqref="R41:R42">
    <cfRule type="cellIs" dxfId="37" priority="86" stopIfTrue="1" operator="greaterThan">
      <formula>0.7</formula>
    </cfRule>
    <cfRule type="cellIs" dxfId="36" priority="87" stopIfTrue="1" operator="between">
      <formula>0.69</formula>
      <formula>0.45</formula>
    </cfRule>
    <cfRule type="cellIs" dxfId="35" priority="88" stopIfTrue="1" operator="between">
      <formula>0</formula>
      <formula>0.44</formula>
    </cfRule>
  </conditionalFormatting>
  <conditionalFormatting sqref="E23:P23">
    <cfRule type="cellIs" dxfId="34" priority="74" stopIfTrue="1" operator="between">
      <formula>1</formula>
      <formula>20</formula>
    </cfRule>
  </conditionalFormatting>
  <conditionalFormatting sqref="E24:P24">
    <cfRule type="cellIs" dxfId="33" priority="73" stopIfTrue="1" operator="between">
      <formula>1</formula>
      <formula>20</formula>
    </cfRule>
  </conditionalFormatting>
  <conditionalFormatting sqref="R23:R24">
    <cfRule type="cellIs" dxfId="32" priority="70" stopIfTrue="1" operator="greaterThan">
      <formula>0.7</formula>
    </cfRule>
    <cfRule type="cellIs" dxfId="31" priority="71" stopIfTrue="1" operator="between">
      <formula>0.69</formula>
      <formula>0.45</formula>
    </cfRule>
    <cfRule type="cellIs" dxfId="30" priority="72" stopIfTrue="1" operator="between">
      <formula>0</formula>
      <formula>0.44</formula>
    </cfRule>
  </conditionalFormatting>
  <conditionalFormatting sqref="E39:P39">
    <cfRule type="cellIs" dxfId="29" priority="69" stopIfTrue="1" operator="between">
      <formula>1</formula>
      <formula>20</formula>
    </cfRule>
  </conditionalFormatting>
  <conditionalFormatting sqref="E40:P40">
    <cfRule type="cellIs" dxfId="28" priority="68" stopIfTrue="1" operator="between">
      <formula>1</formula>
      <formula>20</formula>
    </cfRule>
  </conditionalFormatting>
  <conditionalFormatting sqref="R39:R40">
    <cfRule type="cellIs" dxfId="27" priority="65" stopIfTrue="1" operator="greaterThan">
      <formula>0.7</formula>
    </cfRule>
    <cfRule type="cellIs" dxfId="26" priority="66" stopIfTrue="1" operator="between">
      <formula>0.69</formula>
      <formula>0.45</formula>
    </cfRule>
    <cfRule type="cellIs" dxfId="25" priority="67" stopIfTrue="1" operator="between">
      <formula>0</formula>
      <formula>0.44</formula>
    </cfRule>
  </conditionalFormatting>
  <conditionalFormatting sqref="E27:P27 E28:I28 K28:P28">
    <cfRule type="cellIs" dxfId="24" priority="45" stopIfTrue="1" operator="between">
      <formula>1</formula>
      <formula>20</formula>
    </cfRule>
  </conditionalFormatting>
  <conditionalFormatting sqref="R27:R28">
    <cfRule type="cellIs" dxfId="23" priority="42" stopIfTrue="1" operator="greaterThan">
      <formula>0.7</formula>
    </cfRule>
    <cfRule type="cellIs" dxfId="22" priority="43" stopIfTrue="1" operator="between">
      <formula>0.69</formula>
      <formula>0.45</formula>
    </cfRule>
    <cfRule type="cellIs" dxfId="21" priority="44" stopIfTrue="1" operator="between">
      <formula>0</formula>
      <formula>0.44</formula>
    </cfRule>
  </conditionalFormatting>
  <conditionalFormatting sqref="E34:P34 E33:N33 P33">
    <cfRule type="cellIs" dxfId="20" priority="25" stopIfTrue="1" operator="between">
      <formula>1</formula>
      <formula>20</formula>
    </cfRule>
  </conditionalFormatting>
  <conditionalFormatting sqref="R33:R34">
    <cfRule type="cellIs" dxfId="19" priority="22" stopIfTrue="1" operator="greaterThan">
      <formula>0.7</formula>
    </cfRule>
    <cfRule type="cellIs" dxfId="18" priority="23" stopIfTrue="1" operator="between">
      <formula>0.69</formula>
      <formula>0.45</formula>
    </cfRule>
    <cfRule type="cellIs" dxfId="17" priority="24" stopIfTrue="1" operator="between">
      <formula>0</formula>
      <formula>0.44</formula>
    </cfRule>
  </conditionalFormatting>
  <conditionalFormatting sqref="E31:P31 E32:F32 H32:I32 K32:L32 N32:P32">
    <cfRule type="cellIs" dxfId="16" priority="17" stopIfTrue="1" operator="between">
      <formula>1</formula>
      <formula>20</formula>
    </cfRule>
  </conditionalFormatting>
  <conditionalFormatting sqref="R31:R32">
    <cfRule type="cellIs" dxfId="15" priority="14" stopIfTrue="1" operator="greaterThan">
      <formula>0.7</formula>
    </cfRule>
    <cfRule type="cellIs" dxfId="14" priority="15" stopIfTrue="1" operator="between">
      <formula>0.69</formula>
      <formula>0.45</formula>
    </cfRule>
    <cfRule type="cellIs" dxfId="13" priority="16" stopIfTrue="1" operator="between">
      <formula>0</formula>
      <formula>0.44</formula>
    </cfRule>
  </conditionalFormatting>
  <conditionalFormatting sqref="E30:P30">
    <cfRule type="cellIs" dxfId="12" priority="13" stopIfTrue="1" operator="between">
      <formula>1</formula>
      <formula>20</formula>
    </cfRule>
  </conditionalFormatting>
  <conditionalFormatting sqref="R29:R30">
    <cfRule type="cellIs" dxfId="11" priority="10" stopIfTrue="1" operator="greaterThan">
      <formula>0.7</formula>
    </cfRule>
    <cfRule type="cellIs" dxfId="10" priority="11" stopIfTrue="1" operator="between">
      <formula>0.69</formula>
      <formula>0.45</formula>
    </cfRule>
    <cfRule type="cellIs" dxfId="9" priority="12" stopIfTrue="1" operator="between">
      <formula>0</formula>
      <formula>0.44</formula>
    </cfRule>
  </conditionalFormatting>
  <conditionalFormatting sqref="E29:P29">
    <cfRule type="cellIs" dxfId="8" priority="9" stopIfTrue="1" operator="between">
      <formula>1</formula>
      <formula>20</formula>
    </cfRule>
  </conditionalFormatting>
  <conditionalFormatting sqref="J28">
    <cfRule type="cellIs" dxfId="7" priority="8" stopIfTrue="1" operator="between">
      <formula>1</formula>
      <formula>20</formula>
    </cfRule>
  </conditionalFormatting>
  <conditionalFormatting sqref="G32">
    <cfRule type="cellIs" dxfId="6" priority="7" stopIfTrue="1" operator="between">
      <formula>1</formula>
      <formula>20</formula>
    </cfRule>
  </conditionalFormatting>
  <conditionalFormatting sqref="J32">
    <cfRule type="cellIs" dxfId="5" priority="6" stopIfTrue="1" operator="between">
      <formula>1</formula>
      <formula>20</formula>
    </cfRule>
  </conditionalFormatting>
  <conditionalFormatting sqref="O33">
    <cfRule type="cellIs" dxfId="4" priority="5" stopIfTrue="1" operator="between">
      <formula>1</formula>
      <formula>20</formula>
    </cfRule>
  </conditionalFormatting>
  <conditionalFormatting sqref="E36">
    <cfRule type="cellIs" dxfId="3" priority="4" stopIfTrue="1" operator="between">
      <formula>1</formula>
      <formula>20</formula>
    </cfRule>
  </conditionalFormatting>
  <conditionalFormatting sqref="P36">
    <cfRule type="cellIs" dxfId="2" priority="3" stopIfTrue="1" operator="between">
      <formula>1</formula>
      <formula>20</formula>
    </cfRule>
  </conditionalFormatting>
  <conditionalFormatting sqref="P38">
    <cfRule type="cellIs" dxfId="1" priority="2" stopIfTrue="1" operator="between">
      <formula>1</formula>
      <formula>20</formula>
    </cfRule>
  </conditionalFormatting>
  <conditionalFormatting sqref="M32">
    <cfRule type="cellIs" dxfId="0" priority="1" stopIfTrue="1" operator="between">
      <formula>1</formula>
      <formula>20</formula>
    </cfRule>
  </conditionalFormatting>
  <printOptions horizontalCentered="1"/>
  <pageMargins left="0.39370078740157483" right="0.39370078740157483" top="0.59055118110236227" bottom="0.59055118110236227" header="0" footer="0"/>
  <pageSetup scale="45" fitToHeight="0" orientation="landscape" horizontalDpi="300" verticalDpi="196" r:id="rId1"/>
  <headerFooter alignWithMargins="0">
    <oddFooter>&amp;R&amp;8&amp;P/&amp;N</oddFooter>
  </headerFooter>
  <ignoredErrors>
    <ignoredError sqref="Q17:R17 Q19 Q21 Q35 Q41 F43 E44:O44 P44 H43:P43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 de Mejora SST</vt:lpstr>
      <vt:lpstr>'Plan de Mejora SST'!Área_de_impresión</vt:lpstr>
      <vt:lpstr>'Plan de Mejora SST'!Títulos_a_imprimir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SSECAM CONSULTORES SAS;RICARDO ABSALON BERNAL</dc:creator>
  <cp:lastModifiedBy>User</cp:lastModifiedBy>
  <cp:lastPrinted>2021-09-15T15:42:18Z</cp:lastPrinted>
  <dcterms:created xsi:type="dcterms:W3CDTF">2008-10-02T15:12:04Z</dcterms:created>
  <dcterms:modified xsi:type="dcterms:W3CDTF">2021-12-29T01:57:03Z</dcterms:modified>
</cp:coreProperties>
</file>