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dayayagu_ucm_es/Documents/Documentos/1.-SENER/Asentamientos/"/>
    </mc:Choice>
  </mc:AlternateContent>
  <xr:revisionPtr revIDLastSave="57" documentId="8_{90AA5CF7-0F5F-48A8-A156-8CDE7E3DD758}" xr6:coauthVersionLast="47" xr6:coauthVersionMax="47" xr10:uidLastSave="{26F52D25-A4AF-4A0B-985A-2386138BDD44}"/>
  <bookViews>
    <workbookView xWindow="-108" yWindow="-108" windowWidth="23256" windowHeight="12456" activeTab="1" xr2:uid="{954652CE-8D92-4155-81FE-622AEA218C5A}"/>
  </bookViews>
  <sheets>
    <sheet name="PECK EEB02" sheetId="2" r:id="rId1"/>
    <sheet name="Comparación" sheetId="1" r:id="rId2"/>
    <sheet name="Comparación Juntas" sheetId="3" r:id="rId3"/>
  </sheets>
  <externalReferences>
    <externalReference r:id="rId4"/>
  </externalReferences>
  <definedNames>
    <definedName name="_xlnm.Print_Area" localSheetId="0">'PECK EEB02'!$A$1:$K$122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B18" i="2"/>
  <c r="K3" i="1"/>
  <c r="K5" i="1"/>
  <c r="K4" i="1"/>
  <c r="M3" i="1"/>
  <c r="AF3" i="1" s="1"/>
  <c r="D18" i="2"/>
  <c r="K20" i="2"/>
  <c r="D21" i="2"/>
  <c r="C20" i="2"/>
  <c r="B20" i="2"/>
  <c r="E5" i="1"/>
  <c r="E3" i="1" a="1"/>
  <c r="E3" i="1" s="1"/>
  <c r="M5" i="1"/>
  <c r="AZ4" i="3"/>
  <c r="AZ3" i="3"/>
  <c r="BC3" i="3"/>
  <c r="AZ5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9" i="3"/>
  <c r="AZ70" i="3"/>
  <c r="AZ71" i="3"/>
  <c r="AZ72" i="3"/>
  <c r="AZ73" i="3"/>
  <c r="AZ74" i="3"/>
  <c r="AZ75" i="3"/>
  <c r="AZ76" i="3"/>
  <c r="AZ77" i="3"/>
  <c r="AZ78" i="3"/>
  <c r="AZ79" i="3"/>
  <c r="AZ80" i="3"/>
  <c r="AZ81" i="3"/>
  <c r="AZ82" i="3"/>
  <c r="AZ83" i="3"/>
  <c r="AZ84" i="3"/>
  <c r="AZ85" i="3"/>
  <c r="AZ86" i="3"/>
  <c r="AZ87" i="3"/>
  <c r="AZ88" i="3"/>
  <c r="AZ89" i="3"/>
  <c r="AZ90" i="3"/>
  <c r="AZ91" i="3"/>
  <c r="AZ92" i="3"/>
  <c r="AZ93" i="3"/>
  <c r="AZ94" i="3"/>
  <c r="AZ95" i="3"/>
  <c r="AZ96" i="3"/>
  <c r="AZ97" i="3"/>
  <c r="AZ98" i="3"/>
  <c r="AZ99" i="3"/>
  <c r="AZ100" i="3"/>
  <c r="AZ101" i="3"/>
  <c r="AZ102" i="3"/>
  <c r="AZ103" i="3"/>
  <c r="AZ104" i="3"/>
  <c r="AZ105" i="3"/>
  <c r="AZ106" i="3"/>
  <c r="AZ107" i="3"/>
  <c r="AZ108" i="3"/>
  <c r="AZ109" i="3"/>
  <c r="AZ110" i="3"/>
  <c r="AZ111" i="3"/>
  <c r="AZ112" i="3"/>
  <c r="AZ113" i="3"/>
  <c r="AZ114" i="3"/>
  <c r="AZ115" i="3"/>
  <c r="AZ116" i="3"/>
  <c r="AZ117" i="3"/>
  <c r="AZ118" i="3"/>
  <c r="AZ119" i="3"/>
  <c r="AZ120" i="3"/>
  <c r="AZ121" i="3"/>
  <c r="AZ122" i="3"/>
  <c r="AZ123" i="3"/>
  <c r="AZ124" i="3"/>
  <c r="AZ125" i="3"/>
  <c r="AZ126" i="3"/>
  <c r="AZ127" i="3"/>
  <c r="AZ128" i="3"/>
  <c r="AZ129" i="3"/>
  <c r="AZ130" i="3"/>
  <c r="AZ131" i="3"/>
  <c r="AZ132" i="3"/>
  <c r="AZ133" i="3"/>
  <c r="AZ134" i="3"/>
  <c r="AZ135" i="3"/>
  <c r="AZ136" i="3"/>
  <c r="AZ137" i="3"/>
  <c r="AZ138" i="3"/>
  <c r="AZ139" i="3"/>
  <c r="AZ140" i="3"/>
  <c r="AZ141" i="3"/>
  <c r="AZ142" i="3"/>
  <c r="AZ143" i="3"/>
  <c r="AZ144" i="3"/>
  <c r="AZ145" i="3"/>
  <c r="AZ146" i="3"/>
  <c r="AZ147" i="3"/>
  <c r="AZ148" i="3"/>
  <c r="AZ149" i="3"/>
  <c r="AZ150" i="3"/>
  <c r="AZ151" i="3"/>
  <c r="AZ152" i="3"/>
  <c r="AZ153" i="3"/>
  <c r="AZ154" i="3"/>
  <c r="AZ155" i="3"/>
  <c r="AZ156" i="3"/>
  <c r="AZ157" i="3"/>
  <c r="AZ158" i="3"/>
  <c r="AZ159" i="3"/>
  <c r="AZ160" i="3"/>
  <c r="AZ161" i="3"/>
  <c r="AZ162" i="3"/>
  <c r="AZ163" i="3"/>
  <c r="AZ164" i="3"/>
  <c r="AZ165" i="3"/>
  <c r="AZ166" i="3"/>
  <c r="AZ167" i="3"/>
  <c r="AZ168" i="3"/>
  <c r="AZ169" i="3"/>
  <c r="AZ170" i="3"/>
  <c r="AZ171" i="3"/>
  <c r="AZ172" i="3"/>
  <c r="AZ173" i="3"/>
  <c r="AZ174" i="3"/>
  <c r="AZ175" i="3"/>
  <c r="AZ176" i="3"/>
  <c r="AZ177" i="3"/>
  <c r="AZ178" i="3"/>
  <c r="AZ179" i="3"/>
  <c r="AZ180" i="3"/>
  <c r="AZ181" i="3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3" i="1"/>
  <c r="BG4" i="3"/>
  <c r="BG5" i="3"/>
  <c r="BG6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3" i="3"/>
  <c r="BC11" i="3"/>
  <c r="BC17" i="3"/>
  <c r="BC18" i="3"/>
  <c r="BC21" i="3"/>
  <c r="BC22" i="3"/>
  <c r="BC23" i="3"/>
  <c r="BC24" i="3"/>
  <c r="BC25" i="3"/>
  <c r="BC31" i="3"/>
  <c r="BC33" i="3"/>
  <c r="BC36" i="3"/>
  <c r="BC39" i="3"/>
  <c r="BC40" i="3"/>
  <c r="BC43" i="3"/>
  <c r="BC44" i="3"/>
  <c r="BC45" i="3"/>
  <c r="BC46" i="3"/>
  <c r="BC47" i="3"/>
  <c r="BC58" i="3"/>
  <c r="BC60" i="3"/>
  <c r="BC61" i="3"/>
  <c r="BC62" i="3"/>
  <c r="BC64" i="3"/>
  <c r="BC65" i="3"/>
  <c r="BC66" i="3"/>
  <c r="BC67" i="3"/>
  <c r="BC68" i="3"/>
  <c r="BC69" i="3"/>
  <c r="BC75" i="3"/>
  <c r="BC80" i="3"/>
  <c r="BC83" i="3"/>
  <c r="BC86" i="3"/>
  <c r="BC87" i="3"/>
  <c r="BC88" i="3"/>
  <c r="BC89" i="3"/>
  <c r="BC90" i="3"/>
  <c r="BC96" i="3"/>
  <c r="BC97" i="3"/>
  <c r="BC101" i="3"/>
  <c r="BC104" i="3"/>
  <c r="BC105" i="3"/>
  <c r="BC108" i="3"/>
  <c r="BC109" i="3"/>
  <c r="BC110" i="3"/>
  <c r="BC111" i="3"/>
  <c r="BC112" i="3"/>
  <c r="BC113" i="3"/>
  <c r="BC118" i="3"/>
  <c r="BC119" i="3"/>
  <c r="BC123" i="3"/>
  <c r="BC126" i="3"/>
  <c r="BC127" i="3"/>
  <c r="BC130" i="3"/>
  <c r="BC131" i="3"/>
  <c r="BC132" i="3"/>
  <c r="BC133" i="3"/>
  <c r="BC134" i="3"/>
  <c r="BC135" i="3"/>
  <c r="BC141" i="3"/>
  <c r="BC146" i="3"/>
  <c r="BC147" i="3"/>
  <c r="BC148" i="3"/>
  <c r="BC151" i="3"/>
  <c r="BC152" i="3"/>
  <c r="BC153" i="3"/>
  <c r="BC154" i="3"/>
  <c r="BC155" i="3"/>
  <c r="BC157" i="3"/>
  <c r="BC161" i="3"/>
  <c r="BC162" i="3"/>
  <c r="BC163" i="3"/>
  <c r="BC168" i="3"/>
  <c r="BC169" i="3"/>
  <c r="BC170" i="3"/>
  <c r="BC173" i="3"/>
  <c r="BC174" i="3"/>
  <c r="BC175" i="3"/>
  <c r="BC176" i="3"/>
  <c r="BC177" i="3"/>
  <c r="BC178" i="3"/>
  <c r="BC179" i="3"/>
  <c r="K259" i="3"/>
  <c r="M259" i="3" s="1"/>
  <c r="D258" i="3"/>
  <c r="L259" i="3" s="1"/>
  <c r="K257" i="3"/>
  <c r="D257" i="3"/>
  <c r="L257" i="3" s="1"/>
  <c r="N257" i="3" s="1"/>
  <c r="K256" i="3"/>
  <c r="M256" i="3" s="1"/>
  <c r="D256" i="3"/>
  <c r="L256" i="3" s="1"/>
  <c r="N256" i="3" s="1"/>
  <c r="K255" i="3"/>
  <c r="M255" i="3" s="1"/>
  <c r="D255" i="3"/>
  <c r="L255" i="3" s="1"/>
  <c r="N255" i="3" s="1"/>
  <c r="K254" i="3"/>
  <c r="M254" i="3" s="1"/>
  <c r="D254" i="3"/>
  <c r="L254" i="3" s="1"/>
  <c r="N254" i="3" s="1"/>
  <c r="K253" i="3"/>
  <c r="M253" i="3" s="1"/>
  <c r="D253" i="3"/>
  <c r="L253" i="3" s="1"/>
  <c r="N253" i="3" s="1"/>
  <c r="K252" i="3"/>
  <c r="M252" i="3" s="1"/>
  <c r="D252" i="3"/>
  <c r="L252" i="3" s="1"/>
  <c r="N252" i="3" s="1"/>
  <c r="K251" i="3"/>
  <c r="M251" i="3" s="1"/>
  <c r="D251" i="3"/>
  <c r="L251" i="3" s="1"/>
  <c r="N251" i="3" s="1"/>
  <c r="K250" i="3"/>
  <c r="M250" i="3" s="1"/>
  <c r="D250" i="3"/>
  <c r="L250" i="3" s="1"/>
  <c r="N250" i="3" s="1"/>
  <c r="K249" i="3"/>
  <c r="M249" i="3" s="1"/>
  <c r="D249" i="3"/>
  <c r="L249" i="3" s="1"/>
  <c r="N249" i="3" s="1"/>
  <c r="K248" i="3"/>
  <c r="M248" i="3" s="1"/>
  <c r="D248" i="3"/>
  <c r="L248" i="3" s="1"/>
  <c r="N248" i="3" s="1"/>
  <c r="K247" i="3"/>
  <c r="M247" i="3" s="1"/>
  <c r="D247" i="3"/>
  <c r="K246" i="3"/>
  <c r="M246" i="3" s="1"/>
  <c r="D246" i="3"/>
  <c r="L246" i="3" s="1"/>
  <c r="N246" i="3" s="1"/>
  <c r="K245" i="3"/>
  <c r="M245" i="3" s="1"/>
  <c r="D245" i="3"/>
  <c r="L245" i="3" s="1"/>
  <c r="N245" i="3" s="1"/>
  <c r="K244" i="3"/>
  <c r="M244" i="3" s="1"/>
  <c r="D244" i="3"/>
  <c r="L244" i="3" s="1"/>
  <c r="N244" i="3" s="1"/>
  <c r="K243" i="3"/>
  <c r="M243" i="3" s="1"/>
  <c r="D243" i="3"/>
  <c r="L243" i="3" s="1"/>
  <c r="N243" i="3" s="1"/>
  <c r="K242" i="3"/>
  <c r="M242" i="3" s="1"/>
  <c r="D242" i="3"/>
  <c r="L242" i="3" s="1"/>
  <c r="N242" i="3" s="1"/>
  <c r="K241" i="3"/>
  <c r="M241" i="3" s="1"/>
  <c r="D241" i="3"/>
  <c r="L241" i="3" s="1"/>
  <c r="N241" i="3" s="1"/>
  <c r="K240" i="3"/>
  <c r="M240" i="3" s="1"/>
  <c r="D240" i="3"/>
  <c r="L240" i="3" s="1"/>
  <c r="N240" i="3" s="1"/>
  <c r="K239" i="3"/>
  <c r="M239" i="3" s="1"/>
  <c r="D239" i="3"/>
  <c r="L239" i="3" s="1"/>
  <c r="N239" i="3" s="1"/>
  <c r="K238" i="3"/>
  <c r="M238" i="3" s="1"/>
  <c r="D238" i="3"/>
  <c r="L238" i="3" s="1"/>
  <c r="N238" i="3" s="1"/>
  <c r="K237" i="3"/>
  <c r="M237" i="3" s="1"/>
  <c r="D237" i="3"/>
  <c r="L237" i="3" s="1"/>
  <c r="N237" i="3" s="1"/>
  <c r="K236" i="3"/>
  <c r="M236" i="3" s="1"/>
  <c r="D236" i="3"/>
  <c r="L236" i="3" s="1"/>
  <c r="N236" i="3" s="1"/>
  <c r="K235" i="3"/>
  <c r="M235" i="3" s="1"/>
  <c r="D235" i="3"/>
  <c r="L235" i="3" s="1"/>
  <c r="N235" i="3" s="1"/>
  <c r="K234" i="3"/>
  <c r="M234" i="3" s="1"/>
  <c r="D234" i="3"/>
  <c r="L234" i="3" s="1"/>
  <c r="N234" i="3" s="1"/>
  <c r="K233" i="3"/>
  <c r="M233" i="3" s="1"/>
  <c r="D233" i="3"/>
  <c r="L233" i="3" s="1"/>
  <c r="N233" i="3" s="1"/>
  <c r="K232" i="3"/>
  <c r="M232" i="3" s="1"/>
  <c r="D232" i="3"/>
  <c r="L232" i="3" s="1"/>
  <c r="N232" i="3" s="1"/>
  <c r="K231" i="3"/>
  <c r="M231" i="3" s="1"/>
  <c r="D231" i="3"/>
  <c r="L231" i="3" s="1"/>
  <c r="N231" i="3" s="1"/>
  <c r="K230" i="3"/>
  <c r="M230" i="3" s="1"/>
  <c r="D230" i="3"/>
  <c r="L230" i="3" s="1"/>
  <c r="N230" i="3" s="1"/>
  <c r="K229" i="3"/>
  <c r="M229" i="3" s="1"/>
  <c r="D229" i="3"/>
  <c r="L229" i="3" s="1"/>
  <c r="N229" i="3" s="1"/>
  <c r="K228" i="3"/>
  <c r="M228" i="3" s="1"/>
  <c r="D228" i="3"/>
  <c r="L228" i="3" s="1"/>
  <c r="N228" i="3" s="1"/>
  <c r="K227" i="3"/>
  <c r="M227" i="3" s="1"/>
  <c r="D227" i="3"/>
  <c r="L227" i="3" s="1"/>
  <c r="N227" i="3" s="1"/>
  <c r="K226" i="3"/>
  <c r="M226" i="3" s="1"/>
  <c r="D226" i="3"/>
  <c r="L226" i="3" s="1"/>
  <c r="N226" i="3" s="1"/>
  <c r="K225" i="3"/>
  <c r="M225" i="3" s="1"/>
  <c r="AF225" i="3" s="1"/>
  <c r="D225" i="3"/>
  <c r="L225" i="3" s="1"/>
  <c r="N225" i="3" s="1"/>
  <c r="AG225" i="3" s="1"/>
  <c r="K224" i="3"/>
  <c r="M224" i="3" s="1"/>
  <c r="AF224" i="3" s="1"/>
  <c r="D224" i="3"/>
  <c r="L224" i="3" s="1"/>
  <c r="N224" i="3" s="1"/>
  <c r="AG224" i="3" s="1"/>
  <c r="K223" i="3"/>
  <c r="M223" i="3" s="1"/>
  <c r="AF223" i="3" s="1"/>
  <c r="D223" i="3"/>
  <c r="L223" i="3" s="1"/>
  <c r="N223" i="3" s="1"/>
  <c r="AG223" i="3" s="1"/>
  <c r="K222" i="3"/>
  <c r="M222" i="3" s="1"/>
  <c r="AF222" i="3" s="1"/>
  <c r="D222" i="3"/>
  <c r="L222" i="3" s="1"/>
  <c r="N222" i="3" s="1"/>
  <c r="AG222" i="3" s="1"/>
  <c r="K221" i="3"/>
  <c r="M221" i="3" s="1"/>
  <c r="AF221" i="3" s="1"/>
  <c r="D221" i="3"/>
  <c r="L221" i="3" s="1"/>
  <c r="N221" i="3" s="1"/>
  <c r="AG221" i="3" s="1"/>
  <c r="K220" i="3"/>
  <c r="M220" i="3" s="1"/>
  <c r="AF220" i="3" s="1"/>
  <c r="D220" i="3"/>
  <c r="L220" i="3" s="1"/>
  <c r="N220" i="3" s="1"/>
  <c r="AG220" i="3" s="1"/>
  <c r="K219" i="3"/>
  <c r="M219" i="3" s="1"/>
  <c r="AF219" i="3" s="1"/>
  <c r="D219" i="3"/>
  <c r="L219" i="3" s="1"/>
  <c r="N219" i="3" s="1"/>
  <c r="AG219" i="3" s="1"/>
  <c r="AF218" i="3"/>
  <c r="K218" i="3"/>
  <c r="M218" i="3" s="1"/>
  <c r="D218" i="3"/>
  <c r="L218" i="3" s="1"/>
  <c r="N218" i="3" s="1"/>
  <c r="AG218" i="3" s="1"/>
  <c r="K217" i="3"/>
  <c r="M217" i="3" s="1"/>
  <c r="AF217" i="3" s="1"/>
  <c r="D217" i="3"/>
  <c r="L217" i="3" s="1"/>
  <c r="N217" i="3" s="1"/>
  <c r="AG217" i="3" s="1"/>
  <c r="K216" i="3"/>
  <c r="M216" i="3" s="1"/>
  <c r="AF216" i="3" s="1"/>
  <c r="D216" i="3"/>
  <c r="L216" i="3" s="1"/>
  <c r="N216" i="3" s="1"/>
  <c r="AG216" i="3" s="1"/>
  <c r="K215" i="3"/>
  <c r="M215" i="3" s="1"/>
  <c r="AF215" i="3" s="1"/>
  <c r="D215" i="3"/>
  <c r="L215" i="3" s="1"/>
  <c r="N215" i="3" s="1"/>
  <c r="AG215" i="3" s="1"/>
  <c r="K214" i="3"/>
  <c r="M214" i="3" s="1"/>
  <c r="AF214" i="3" s="1"/>
  <c r="D214" i="3"/>
  <c r="L214" i="3" s="1"/>
  <c r="N214" i="3" s="1"/>
  <c r="AG214" i="3" s="1"/>
  <c r="K213" i="3"/>
  <c r="M213" i="3" s="1"/>
  <c r="AF213" i="3" s="1"/>
  <c r="D213" i="3"/>
  <c r="L213" i="3" s="1"/>
  <c r="N213" i="3" s="1"/>
  <c r="AG213" i="3" s="1"/>
  <c r="K212" i="3"/>
  <c r="M212" i="3" s="1"/>
  <c r="AF212" i="3" s="1"/>
  <c r="D212" i="3"/>
  <c r="L212" i="3" s="1"/>
  <c r="N212" i="3" s="1"/>
  <c r="AG212" i="3" s="1"/>
  <c r="K211" i="3"/>
  <c r="M211" i="3" s="1"/>
  <c r="AF211" i="3" s="1"/>
  <c r="D211" i="3"/>
  <c r="L211" i="3" s="1"/>
  <c r="N211" i="3" s="1"/>
  <c r="AG211" i="3" s="1"/>
  <c r="K210" i="3"/>
  <c r="M210" i="3" s="1"/>
  <c r="AF210" i="3" s="1"/>
  <c r="D210" i="3"/>
  <c r="L210" i="3" s="1"/>
  <c r="N210" i="3" s="1"/>
  <c r="AG210" i="3" s="1"/>
  <c r="K209" i="3"/>
  <c r="M209" i="3" s="1"/>
  <c r="AF209" i="3" s="1"/>
  <c r="D209" i="3"/>
  <c r="L209" i="3" s="1"/>
  <c r="N209" i="3" s="1"/>
  <c r="AG209" i="3" s="1"/>
  <c r="K208" i="3"/>
  <c r="M208" i="3" s="1"/>
  <c r="AF208" i="3" s="1"/>
  <c r="D208" i="3"/>
  <c r="L208" i="3" s="1"/>
  <c r="N208" i="3" s="1"/>
  <c r="AG208" i="3" s="1"/>
  <c r="K207" i="3"/>
  <c r="M207" i="3" s="1"/>
  <c r="AF207" i="3" s="1"/>
  <c r="D207" i="3"/>
  <c r="L207" i="3" s="1"/>
  <c r="N207" i="3" s="1"/>
  <c r="AG207" i="3" s="1"/>
  <c r="K206" i="3"/>
  <c r="M206" i="3" s="1"/>
  <c r="AF206" i="3" s="1"/>
  <c r="D206" i="3"/>
  <c r="L206" i="3" s="1"/>
  <c r="N206" i="3" s="1"/>
  <c r="AG206" i="3" s="1"/>
  <c r="K205" i="3"/>
  <c r="M205" i="3" s="1"/>
  <c r="AF205" i="3" s="1"/>
  <c r="D205" i="3"/>
  <c r="L205" i="3" s="1"/>
  <c r="N205" i="3" s="1"/>
  <c r="AG205" i="3" s="1"/>
  <c r="K204" i="3"/>
  <c r="M204" i="3" s="1"/>
  <c r="AF204" i="3" s="1"/>
  <c r="D204" i="3"/>
  <c r="L204" i="3" s="1"/>
  <c r="N204" i="3" s="1"/>
  <c r="AG204" i="3" s="1"/>
  <c r="K203" i="3"/>
  <c r="M203" i="3" s="1"/>
  <c r="AF203" i="3" s="1"/>
  <c r="D203" i="3"/>
  <c r="L203" i="3" s="1"/>
  <c r="N203" i="3" s="1"/>
  <c r="AG203" i="3" s="1"/>
  <c r="K202" i="3"/>
  <c r="M202" i="3" s="1"/>
  <c r="AF202" i="3" s="1"/>
  <c r="D202" i="3"/>
  <c r="L202" i="3" s="1"/>
  <c r="N202" i="3" s="1"/>
  <c r="AG202" i="3" s="1"/>
  <c r="K201" i="3"/>
  <c r="M201" i="3" s="1"/>
  <c r="AF201" i="3" s="1"/>
  <c r="D201" i="3"/>
  <c r="L201" i="3" s="1"/>
  <c r="N201" i="3" s="1"/>
  <c r="AG201" i="3" s="1"/>
  <c r="K200" i="3"/>
  <c r="M200" i="3" s="1"/>
  <c r="AF200" i="3" s="1"/>
  <c r="D200" i="3"/>
  <c r="L200" i="3" s="1"/>
  <c r="N200" i="3" s="1"/>
  <c r="AG200" i="3" s="1"/>
  <c r="K199" i="3"/>
  <c r="M199" i="3" s="1"/>
  <c r="AF199" i="3" s="1"/>
  <c r="D199" i="3"/>
  <c r="L199" i="3" s="1"/>
  <c r="N199" i="3" s="1"/>
  <c r="AG199" i="3" s="1"/>
  <c r="K198" i="3"/>
  <c r="M198" i="3" s="1"/>
  <c r="AF198" i="3" s="1"/>
  <c r="D198" i="3"/>
  <c r="L198" i="3" s="1"/>
  <c r="N198" i="3" s="1"/>
  <c r="AG198" i="3" s="1"/>
  <c r="K197" i="3"/>
  <c r="M197" i="3" s="1"/>
  <c r="AF197" i="3" s="1"/>
  <c r="D197" i="3"/>
  <c r="L197" i="3" s="1"/>
  <c r="N197" i="3" s="1"/>
  <c r="AG197" i="3" s="1"/>
  <c r="K196" i="3"/>
  <c r="M196" i="3" s="1"/>
  <c r="AF196" i="3" s="1"/>
  <c r="D196" i="3"/>
  <c r="L196" i="3" s="1"/>
  <c r="N196" i="3" s="1"/>
  <c r="AG196" i="3" s="1"/>
  <c r="K195" i="3"/>
  <c r="M195" i="3" s="1"/>
  <c r="AF195" i="3" s="1"/>
  <c r="D195" i="3"/>
  <c r="L195" i="3" s="1"/>
  <c r="N195" i="3" s="1"/>
  <c r="AG195" i="3" s="1"/>
  <c r="K194" i="3"/>
  <c r="M194" i="3" s="1"/>
  <c r="AF194" i="3" s="1"/>
  <c r="D194" i="3"/>
  <c r="L194" i="3" s="1"/>
  <c r="N194" i="3" s="1"/>
  <c r="AG194" i="3" s="1"/>
  <c r="K193" i="3"/>
  <c r="M193" i="3" s="1"/>
  <c r="AF193" i="3" s="1"/>
  <c r="D193" i="3"/>
  <c r="L193" i="3" s="1"/>
  <c r="N193" i="3" s="1"/>
  <c r="AG193" i="3" s="1"/>
  <c r="K192" i="3"/>
  <c r="M192" i="3" s="1"/>
  <c r="AF192" i="3" s="1"/>
  <c r="D192" i="3"/>
  <c r="L192" i="3" s="1"/>
  <c r="N192" i="3" s="1"/>
  <c r="AG192" i="3" s="1"/>
  <c r="K191" i="3"/>
  <c r="M191" i="3" s="1"/>
  <c r="AF191" i="3" s="1"/>
  <c r="D191" i="3"/>
  <c r="L191" i="3" s="1"/>
  <c r="N191" i="3" s="1"/>
  <c r="AG191" i="3" s="1"/>
  <c r="K190" i="3"/>
  <c r="M190" i="3" s="1"/>
  <c r="AF190" i="3" s="1"/>
  <c r="D190" i="3"/>
  <c r="L190" i="3" s="1"/>
  <c r="N190" i="3" s="1"/>
  <c r="AG190" i="3" s="1"/>
  <c r="K189" i="3"/>
  <c r="M189" i="3" s="1"/>
  <c r="AF189" i="3" s="1"/>
  <c r="D189" i="3"/>
  <c r="L189" i="3" s="1"/>
  <c r="N189" i="3" s="1"/>
  <c r="AG189" i="3" s="1"/>
  <c r="K188" i="3"/>
  <c r="M188" i="3" s="1"/>
  <c r="AF188" i="3" s="1"/>
  <c r="D188" i="3"/>
  <c r="L188" i="3" s="1"/>
  <c r="N188" i="3" s="1"/>
  <c r="AG188" i="3" s="1"/>
  <c r="K187" i="3"/>
  <c r="M187" i="3" s="1"/>
  <c r="AF187" i="3" s="1"/>
  <c r="D187" i="3"/>
  <c r="L187" i="3" s="1"/>
  <c r="N187" i="3" s="1"/>
  <c r="AG187" i="3" s="1"/>
  <c r="K186" i="3"/>
  <c r="M186" i="3" s="1"/>
  <c r="AF186" i="3" s="1"/>
  <c r="D186" i="3"/>
  <c r="L186" i="3" s="1"/>
  <c r="N186" i="3" s="1"/>
  <c r="AG186" i="3" s="1"/>
  <c r="K185" i="3"/>
  <c r="M185" i="3" s="1"/>
  <c r="AF185" i="3" s="1"/>
  <c r="D185" i="3"/>
  <c r="L185" i="3" s="1"/>
  <c r="N185" i="3" s="1"/>
  <c r="AG185" i="3" s="1"/>
  <c r="K184" i="3"/>
  <c r="M184" i="3" s="1"/>
  <c r="AF184" i="3" s="1"/>
  <c r="D184" i="3"/>
  <c r="L184" i="3" s="1"/>
  <c r="N184" i="3" s="1"/>
  <c r="AG184" i="3" s="1"/>
  <c r="K183" i="3"/>
  <c r="M183" i="3" s="1"/>
  <c r="AF183" i="3" s="1"/>
  <c r="D183" i="3"/>
  <c r="L183" i="3" s="1"/>
  <c r="N183" i="3" s="1"/>
  <c r="AG183" i="3" s="1"/>
  <c r="K182" i="3"/>
  <c r="M182" i="3" s="1"/>
  <c r="AF182" i="3" s="1"/>
  <c r="D182" i="3"/>
  <c r="L182" i="3" s="1"/>
  <c r="N182" i="3" s="1"/>
  <c r="AG182" i="3" s="1"/>
  <c r="BB181" i="3"/>
  <c r="BC181" i="3" s="1"/>
  <c r="K181" i="3"/>
  <c r="M181" i="3" s="1"/>
  <c r="AF181" i="3" s="1"/>
  <c r="D181" i="3"/>
  <c r="L181" i="3" s="1"/>
  <c r="N181" i="3" s="1"/>
  <c r="AG181" i="3" s="1"/>
  <c r="BB180" i="3"/>
  <c r="BC180" i="3" s="1"/>
  <c r="K180" i="3"/>
  <c r="M180" i="3" s="1"/>
  <c r="AF180" i="3" s="1"/>
  <c r="D180" i="3"/>
  <c r="L180" i="3" s="1"/>
  <c r="N180" i="3" s="1"/>
  <c r="AG180" i="3" s="1"/>
  <c r="BB179" i="3"/>
  <c r="K179" i="3"/>
  <c r="M179" i="3" s="1"/>
  <c r="AF179" i="3" s="1"/>
  <c r="D179" i="3"/>
  <c r="L179" i="3" s="1"/>
  <c r="N179" i="3" s="1"/>
  <c r="AG179" i="3" s="1"/>
  <c r="BB178" i="3"/>
  <c r="K178" i="3"/>
  <c r="M178" i="3" s="1"/>
  <c r="AF178" i="3" s="1"/>
  <c r="D178" i="3"/>
  <c r="L178" i="3" s="1"/>
  <c r="N178" i="3" s="1"/>
  <c r="AG178" i="3" s="1"/>
  <c r="BB177" i="3"/>
  <c r="K177" i="3"/>
  <c r="M177" i="3" s="1"/>
  <c r="AF177" i="3" s="1"/>
  <c r="D177" i="3"/>
  <c r="L177" i="3" s="1"/>
  <c r="N177" i="3" s="1"/>
  <c r="AG177" i="3" s="1"/>
  <c r="BB176" i="3"/>
  <c r="K176" i="3"/>
  <c r="M176" i="3" s="1"/>
  <c r="AF176" i="3" s="1"/>
  <c r="D176" i="3"/>
  <c r="L176" i="3" s="1"/>
  <c r="N176" i="3" s="1"/>
  <c r="AG176" i="3" s="1"/>
  <c r="BB175" i="3"/>
  <c r="K175" i="3"/>
  <c r="M175" i="3" s="1"/>
  <c r="AF175" i="3" s="1"/>
  <c r="D175" i="3"/>
  <c r="L175" i="3" s="1"/>
  <c r="N175" i="3" s="1"/>
  <c r="AG175" i="3" s="1"/>
  <c r="BB174" i="3"/>
  <c r="K174" i="3"/>
  <c r="M174" i="3" s="1"/>
  <c r="AF174" i="3" s="1"/>
  <c r="D174" i="3"/>
  <c r="L174" i="3" s="1"/>
  <c r="N174" i="3" s="1"/>
  <c r="AG174" i="3" s="1"/>
  <c r="BB173" i="3"/>
  <c r="K173" i="3"/>
  <c r="M173" i="3" s="1"/>
  <c r="AF173" i="3" s="1"/>
  <c r="D173" i="3"/>
  <c r="L173" i="3" s="1"/>
  <c r="N173" i="3" s="1"/>
  <c r="AG173" i="3" s="1"/>
  <c r="BB172" i="3"/>
  <c r="BC172" i="3" s="1"/>
  <c r="K172" i="3"/>
  <c r="M172" i="3" s="1"/>
  <c r="AF172" i="3" s="1"/>
  <c r="D172" i="3"/>
  <c r="L172" i="3" s="1"/>
  <c r="N172" i="3" s="1"/>
  <c r="AG172" i="3" s="1"/>
  <c r="BB171" i="3"/>
  <c r="BC171" i="3" s="1"/>
  <c r="K171" i="3"/>
  <c r="M171" i="3" s="1"/>
  <c r="AF171" i="3" s="1"/>
  <c r="D171" i="3"/>
  <c r="L171" i="3" s="1"/>
  <c r="N171" i="3" s="1"/>
  <c r="AG171" i="3" s="1"/>
  <c r="BB170" i="3"/>
  <c r="M170" i="3"/>
  <c r="AF170" i="3" s="1"/>
  <c r="K170" i="3"/>
  <c r="D170" i="3"/>
  <c r="L170" i="3" s="1"/>
  <c r="N170" i="3" s="1"/>
  <c r="AG170" i="3" s="1"/>
  <c r="BB169" i="3"/>
  <c r="K169" i="3"/>
  <c r="M169" i="3" s="1"/>
  <c r="AF169" i="3" s="1"/>
  <c r="D169" i="3"/>
  <c r="L169" i="3" s="1"/>
  <c r="N169" i="3" s="1"/>
  <c r="AG169" i="3" s="1"/>
  <c r="BB168" i="3"/>
  <c r="K168" i="3"/>
  <c r="M168" i="3" s="1"/>
  <c r="AF168" i="3" s="1"/>
  <c r="D168" i="3"/>
  <c r="L168" i="3" s="1"/>
  <c r="N168" i="3" s="1"/>
  <c r="AG168" i="3" s="1"/>
  <c r="BB167" i="3"/>
  <c r="BC167" i="3" s="1"/>
  <c r="K167" i="3"/>
  <c r="M167" i="3" s="1"/>
  <c r="AF167" i="3" s="1"/>
  <c r="D167" i="3"/>
  <c r="L167" i="3" s="1"/>
  <c r="N167" i="3" s="1"/>
  <c r="AG167" i="3" s="1"/>
  <c r="BB166" i="3"/>
  <c r="BC166" i="3" s="1"/>
  <c r="K166" i="3"/>
  <c r="M166" i="3" s="1"/>
  <c r="AF166" i="3" s="1"/>
  <c r="D166" i="3"/>
  <c r="L166" i="3" s="1"/>
  <c r="N166" i="3" s="1"/>
  <c r="AG166" i="3" s="1"/>
  <c r="BB165" i="3"/>
  <c r="BC165" i="3" s="1"/>
  <c r="K165" i="3"/>
  <c r="M165" i="3" s="1"/>
  <c r="AF165" i="3" s="1"/>
  <c r="D165" i="3"/>
  <c r="L165" i="3" s="1"/>
  <c r="N165" i="3" s="1"/>
  <c r="AG165" i="3" s="1"/>
  <c r="BB164" i="3"/>
  <c r="BC164" i="3" s="1"/>
  <c r="K164" i="3"/>
  <c r="M164" i="3" s="1"/>
  <c r="AF164" i="3" s="1"/>
  <c r="D164" i="3"/>
  <c r="L164" i="3" s="1"/>
  <c r="N164" i="3" s="1"/>
  <c r="AG164" i="3" s="1"/>
  <c r="BB163" i="3"/>
  <c r="K163" i="3"/>
  <c r="M163" i="3" s="1"/>
  <c r="AF163" i="3" s="1"/>
  <c r="D163" i="3"/>
  <c r="L163" i="3" s="1"/>
  <c r="N163" i="3" s="1"/>
  <c r="AG163" i="3" s="1"/>
  <c r="BB162" i="3"/>
  <c r="K162" i="3"/>
  <c r="M162" i="3" s="1"/>
  <c r="AF162" i="3" s="1"/>
  <c r="D162" i="3"/>
  <c r="L162" i="3" s="1"/>
  <c r="N162" i="3" s="1"/>
  <c r="AG162" i="3" s="1"/>
  <c r="BB161" i="3"/>
  <c r="K161" i="3"/>
  <c r="M161" i="3" s="1"/>
  <c r="AF161" i="3" s="1"/>
  <c r="D161" i="3"/>
  <c r="L161" i="3" s="1"/>
  <c r="N161" i="3" s="1"/>
  <c r="AG161" i="3" s="1"/>
  <c r="BB160" i="3"/>
  <c r="BC160" i="3" s="1"/>
  <c r="K160" i="3"/>
  <c r="M160" i="3" s="1"/>
  <c r="AF160" i="3" s="1"/>
  <c r="D160" i="3"/>
  <c r="L160" i="3" s="1"/>
  <c r="N160" i="3" s="1"/>
  <c r="AG160" i="3" s="1"/>
  <c r="BB159" i="3"/>
  <c r="BC159" i="3" s="1"/>
  <c r="K159" i="3"/>
  <c r="M159" i="3" s="1"/>
  <c r="AF159" i="3" s="1"/>
  <c r="D159" i="3"/>
  <c r="L159" i="3" s="1"/>
  <c r="N159" i="3" s="1"/>
  <c r="AG159" i="3" s="1"/>
  <c r="BB158" i="3"/>
  <c r="BC158" i="3" s="1"/>
  <c r="K158" i="3"/>
  <c r="M158" i="3" s="1"/>
  <c r="AF158" i="3" s="1"/>
  <c r="D158" i="3"/>
  <c r="L158" i="3" s="1"/>
  <c r="N158" i="3" s="1"/>
  <c r="AG158" i="3" s="1"/>
  <c r="BB157" i="3"/>
  <c r="K157" i="3"/>
  <c r="M157" i="3" s="1"/>
  <c r="AF157" i="3" s="1"/>
  <c r="D157" i="3"/>
  <c r="L157" i="3" s="1"/>
  <c r="N157" i="3" s="1"/>
  <c r="AG157" i="3" s="1"/>
  <c r="BB156" i="3"/>
  <c r="BC156" i="3" s="1"/>
  <c r="K156" i="3"/>
  <c r="M156" i="3" s="1"/>
  <c r="AF156" i="3" s="1"/>
  <c r="D156" i="3"/>
  <c r="L156" i="3" s="1"/>
  <c r="N156" i="3" s="1"/>
  <c r="AG156" i="3" s="1"/>
  <c r="BB155" i="3"/>
  <c r="K155" i="3"/>
  <c r="M155" i="3" s="1"/>
  <c r="AF155" i="3" s="1"/>
  <c r="D155" i="3"/>
  <c r="L155" i="3" s="1"/>
  <c r="N155" i="3" s="1"/>
  <c r="AG155" i="3" s="1"/>
  <c r="BB154" i="3"/>
  <c r="K154" i="3"/>
  <c r="M154" i="3" s="1"/>
  <c r="AF154" i="3" s="1"/>
  <c r="D154" i="3"/>
  <c r="L154" i="3" s="1"/>
  <c r="N154" i="3" s="1"/>
  <c r="AG154" i="3" s="1"/>
  <c r="BB153" i="3"/>
  <c r="K153" i="3"/>
  <c r="M153" i="3" s="1"/>
  <c r="AF153" i="3" s="1"/>
  <c r="D153" i="3"/>
  <c r="L153" i="3" s="1"/>
  <c r="N153" i="3" s="1"/>
  <c r="AG153" i="3" s="1"/>
  <c r="BB152" i="3"/>
  <c r="K152" i="3"/>
  <c r="M152" i="3" s="1"/>
  <c r="AF152" i="3" s="1"/>
  <c r="D152" i="3"/>
  <c r="L152" i="3" s="1"/>
  <c r="N152" i="3" s="1"/>
  <c r="AG152" i="3" s="1"/>
  <c r="BB151" i="3"/>
  <c r="K151" i="3"/>
  <c r="M151" i="3" s="1"/>
  <c r="AF151" i="3" s="1"/>
  <c r="D151" i="3"/>
  <c r="L151" i="3" s="1"/>
  <c r="N151" i="3" s="1"/>
  <c r="AG151" i="3" s="1"/>
  <c r="BB150" i="3"/>
  <c r="BC150" i="3" s="1"/>
  <c r="K150" i="3"/>
  <c r="M150" i="3" s="1"/>
  <c r="AF150" i="3" s="1"/>
  <c r="D150" i="3"/>
  <c r="L150" i="3" s="1"/>
  <c r="N150" i="3" s="1"/>
  <c r="AG150" i="3" s="1"/>
  <c r="BB149" i="3"/>
  <c r="BC149" i="3" s="1"/>
  <c r="K149" i="3"/>
  <c r="M149" i="3" s="1"/>
  <c r="AF149" i="3" s="1"/>
  <c r="D149" i="3"/>
  <c r="L149" i="3" s="1"/>
  <c r="N149" i="3" s="1"/>
  <c r="AG149" i="3" s="1"/>
  <c r="BB148" i="3"/>
  <c r="K148" i="3"/>
  <c r="M148" i="3" s="1"/>
  <c r="AF148" i="3" s="1"/>
  <c r="D148" i="3"/>
  <c r="L148" i="3" s="1"/>
  <c r="N148" i="3" s="1"/>
  <c r="AG148" i="3" s="1"/>
  <c r="BB147" i="3"/>
  <c r="K147" i="3"/>
  <c r="M147" i="3" s="1"/>
  <c r="AF147" i="3" s="1"/>
  <c r="D147" i="3"/>
  <c r="L147" i="3" s="1"/>
  <c r="N147" i="3" s="1"/>
  <c r="AG147" i="3" s="1"/>
  <c r="BB146" i="3"/>
  <c r="K146" i="3"/>
  <c r="M146" i="3" s="1"/>
  <c r="AF146" i="3" s="1"/>
  <c r="D146" i="3"/>
  <c r="L146" i="3" s="1"/>
  <c r="N146" i="3" s="1"/>
  <c r="AG146" i="3" s="1"/>
  <c r="BB145" i="3"/>
  <c r="BC145" i="3" s="1"/>
  <c r="K145" i="3"/>
  <c r="M145" i="3" s="1"/>
  <c r="AF145" i="3" s="1"/>
  <c r="D145" i="3"/>
  <c r="L145" i="3" s="1"/>
  <c r="N145" i="3" s="1"/>
  <c r="AG145" i="3" s="1"/>
  <c r="BB144" i="3"/>
  <c r="BC144" i="3" s="1"/>
  <c r="K144" i="3"/>
  <c r="M144" i="3" s="1"/>
  <c r="AF144" i="3" s="1"/>
  <c r="D144" i="3"/>
  <c r="L144" i="3" s="1"/>
  <c r="N144" i="3" s="1"/>
  <c r="AG144" i="3" s="1"/>
  <c r="BB143" i="3"/>
  <c r="BC143" i="3" s="1"/>
  <c r="K143" i="3"/>
  <c r="M143" i="3" s="1"/>
  <c r="AF143" i="3" s="1"/>
  <c r="D143" i="3"/>
  <c r="L143" i="3" s="1"/>
  <c r="N143" i="3" s="1"/>
  <c r="AG143" i="3" s="1"/>
  <c r="BB142" i="3"/>
  <c r="BC142" i="3" s="1"/>
  <c r="K142" i="3"/>
  <c r="M142" i="3" s="1"/>
  <c r="AF142" i="3" s="1"/>
  <c r="D142" i="3"/>
  <c r="L142" i="3" s="1"/>
  <c r="N142" i="3" s="1"/>
  <c r="AG142" i="3" s="1"/>
  <c r="BB141" i="3"/>
  <c r="K141" i="3"/>
  <c r="M141" i="3" s="1"/>
  <c r="AF141" i="3" s="1"/>
  <c r="D141" i="3"/>
  <c r="L141" i="3" s="1"/>
  <c r="N141" i="3" s="1"/>
  <c r="AG141" i="3" s="1"/>
  <c r="BB140" i="3"/>
  <c r="BC140" i="3" s="1"/>
  <c r="K140" i="3"/>
  <c r="M140" i="3" s="1"/>
  <c r="AF140" i="3" s="1"/>
  <c r="D140" i="3"/>
  <c r="L140" i="3" s="1"/>
  <c r="N140" i="3" s="1"/>
  <c r="AG140" i="3" s="1"/>
  <c r="BB139" i="3"/>
  <c r="BC139" i="3" s="1"/>
  <c r="K139" i="3"/>
  <c r="M139" i="3" s="1"/>
  <c r="AF139" i="3" s="1"/>
  <c r="D139" i="3"/>
  <c r="L139" i="3" s="1"/>
  <c r="N139" i="3" s="1"/>
  <c r="AG139" i="3" s="1"/>
  <c r="BB138" i="3"/>
  <c r="BC138" i="3" s="1"/>
  <c r="K138" i="3"/>
  <c r="M138" i="3" s="1"/>
  <c r="AF138" i="3" s="1"/>
  <c r="D138" i="3"/>
  <c r="L138" i="3" s="1"/>
  <c r="N138" i="3" s="1"/>
  <c r="AG138" i="3" s="1"/>
  <c r="BB137" i="3"/>
  <c r="BC137" i="3" s="1"/>
  <c r="K137" i="3"/>
  <c r="M137" i="3" s="1"/>
  <c r="AF137" i="3" s="1"/>
  <c r="D137" i="3"/>
  <c r="L137" i="3" s="1"/>
  <c r="N137" i="3" s="1"/>
  <c r="AG137" i="3" s="1"/>
  <c r="BB136" i="3"/>
  <c r="BC136" i="3" s="1"/>
  <c r="K136" i="3"/>
  <c r="M136" i="3" s="1"/>
  <c r="AF136" i="3" s="1"/>
  <c r="D136" i="3"/>
  <c r="L136" i="3" s="1"/>
  <c r="N136" i="3" s="1"/>
  <c r="AG136" i="3" s="1"/>
  <c r="BB135" i="3"/>
  <c r="K135" i="3"/>
  <c r="M135" i="3" s="1"/>
  <c r="AF135" i="3" s="1"/>
  <c r="D135" i="3"/>
  <c r="L135" i="3" s="1"/>
  <c r="N135" i="3" s="1"/>
  <c r="AG135" i="3" s="1"/>
  <c r="BB134" i="3"/>
  <c r="K134" i="3"/>
  <c r="M134" i="3" s="1"/>
  <c r="AF134" i="3" s="1"/>
  <c r="D134" i="3"/>
  <c r="L134" i="3" s="1"/>
  <c r="N134" i="3" s="1"/>
  <c r="AG134" i="3" s="1"/>
  <c r="BB133" i="3"/>
  <c r="K133" i="3"/>
  <c r="M133" i="3" s="1"/>
  <c r="AF133" i="3" s="1"/>
  <c r="D133" i="3"/>
  <c r="L133" i="3" s="1"/>
  <c r="N133" i="3" s="1"/>
  <c r="AG133" i="3" s="1"/>
  <c r="BB132" i="3"/>
  <c r="K132" i="3"/>
  <c r="M132" i="3" s="1"/>
  <c r="AF132" i="3" s="1"/>
  <c r="D132" i="3"/>
  <c r="L132" i="3" s="1"/>
  <c r="N132" i="3" s="1"/>
  <c r="AG132" i="3" s="1"/>
  <c r="BB131" i="3"/>
  <c r="K131" i="3"/>
  <c r="M131" i="3" s="1"/>
  <c r="AF131" i="3" s="1"/>
  <c r="D131" i="3"/>
  <c r="L131" i="3" s="1"/>
  <c r="N131" i="3" s="1"/>
  <c r="AG131" i="3" s="1"/>
  <c r="BB130" i="3"/>
  <c r="K130" i="3"/>
  <c r="M130" i="3" s="1"/>
  <c r="AF130" i="3" s="1"/>
  <c r="D130" i="3"/>
  <c r="L130" i="3" s="1"/>
  <c r="N130" i="3" s="1"/>
  <c r="AG130" i="3" s="1"/>
  <c r="BB129" i="3"/>
  <c r="BC129" i="3" s="1"/>
  <c r="K129" i="3"/>
  <c r="M129" i="3" s="1"/>
  <c r="AF129" i="3" s="1"/>
  <c r="D129" i="3"/>
  <c r="L129" i="3" s="1"/>
  <c r="N129" i="3" s="1"/>
  <c r="AG129" i="3" s="1"/>
  <c r="BB128" i="3"/>
  <c r="BC128" i="3" s="1"/>
  <c r="L128" i="3"/>
  <c r="N128" i="3" s="1"/>
  <c r="AG128" i="3" s="1"/>
  <c r="K128" i="3"/>
  <c r="M128" i="3" s="1"/>
  <c r="AF128" i="3" s="1"/>
  <c r="D128" i="3"/>
  <c r="BB127" i="3"/>
  <c r="K127" i="3"/>
  <c r="M127" i="3" s="1"/>
  <c r="AF127" i="3" s="1"/>
  <c r="D127" i="3"/>
  <c r="L127" i="3" s="1"/>
  <c r="N127" i="3" s="1"/>
  <c r="AG127" i="3" s="1"/>
  <c r="BB126" i="3"/>
  <c r="K126" i="3"/>
  <c r="M126" i="3" s="1"/>
  <c r="AF126" i="3" s="1"/>
  <c r="D126" i="3"/>
  <c r="L126" i="3" s="1"/>
  <c r="N126" i="3" s="1"/>
  <c r="AG126" i="3" s="1"/>
  <c r="BB125" i="3"/>
  <c r="BC125" i="3" s="1"/>
  <c r="K125" i="3"/>
  <c r="M125" i="3" s="1"/>
  <c r="AF125" i="3" s="1"/>
  <c r="D125" i="3"/>
  <c r="L125" i="3" s="1"/>
  <c r="N125" i="3" s="1"/>
  <c r="AG125" i="3" s="1"/>
  <c r="BB124" i="3"/>
  <c r="BC124" i="3" s="1"/>
  <c r="K124" i="3"/>
  <c r="M124" i="3" s="1"/>
  <c r="AF124" i="3" s="1"/>
  <c r="D124" i="3"/>
  <c r="L124" i="3" s="1"/>
  <c r="N124" i="3" s="1"/>
  <c r="AG124" i="3" s="1"/>
  <c r="BB123" i="3"/>
  <c r="K123" i="3"/>
  <c r="M123" i="3" s="1"/>
  <c r="AF123" i="3" s="1"/>
  <c r="D123" i="3"/>
  <c r="L123" i="3" s="1"/>
  <c r="N123" i="3" s="1"/>
  <c r="AG123" i="3" s="1"/>
  <c r="BB122" i="3"/>
  <c r="BC122" i="3" s="1"/>
  <c r="K122" i="3"/>
  <c r="M122" i="3" s="1"/>
  <c r="AF122" i="3" s="1"/>
  <c r="D122" i="3"/>
  <c r="L122" i="3" s="1"/>
  <c r="N122" i="3" s="1"/>
  <c r="AG122" i="3" s="1"/>
  <c r="BB121" i="3"/>
  <c r="BC121" i="3" s="1"/>
  <c r="K121" i="3"/>
  <c r="M121" i="3" s="1"/>
  <c r="AF121" i="3" s="1"/>
  <c r="D121" i="3"/>
  <c r="L121" i="3" s="1"/>
  <c r="N121" i="3" s="1"/>
  <c r="AG121" i="3" s="1"/>
  <c r="BB120" i="3"/>
  <c r="BC120" i="3" s="1"/>
  <c r="K120" i="3"/>
  <c r="M120" i="3" s="1"/>
  <c r="AF120" i="3" s="1"/>
  <c r="D120" i="3"/>
  <c r="L120" i="3" s="1"/>
  <c r="N120" i="3" s="1"/>
  <c r="AG120" i="3" s="1"/>
  <c r="BB119" i="3"/>
  <c r="K119" i="3"/>
  <c r="M119" i="3" s="1"/>
  <c r="AF119" i="3" s="1"/>
  <c r="D119" i="3"/>
  <c r="L119" i="3" s="1"/>
  <c r="N119" i="3" s="1"/>
  <c r="AG119" i="3" s="1"/>
  <c r="BB118" i="3"/>
  <c r="K118" i="3"/>
  <c r="M118" i="3" s="1"/>
  <c r="AF118" i="3" s="1"/>
  <c r="D118" i="3"/>
  <c r="L118" i="3" s="1"/>
  <c r="N118" i="3" s="1"/>
  <c r="AG118" i="3" s="1"/>
  <c r="BB117" i="3"/>
  <c r="BC117" i="3" s="1"/>
  <c r="K117" i="3"/>
  <c r="M117" i="3" s="1"/>
  <c r="AF117" i="3" s="1"/>
  <c r="D117" i="3"/>
  <c r="L117" i="3" s="1"/>
  <c r="N117" i="3" s="1"/>
  <c r="AG117" i="3" s="1"/>
  <c r="BB116" i="3"/>
  <c r="BC116" i="3" s="1"/>
  <c r="K116" i="3"/>
  <c r="M116" i="3" s="1"/>
  <c r="AF116" i="3" s="1"/>
  <c r="D116" i="3"/>
  <c r="L116" i="3" s="1"/>
  <c r="N116" i="3" s="1"/>
  <c r="AG116" i="3" s="1"/>
  <c r="BB115" i="3"/>
  <c r="BC115" i="3" s="1"/>
  <c r="K115" i="3"/>
  <c r="M115" i="3" s="1"/>
  <c r="AF115" i="3" s="1"/>
  <c r="D115" i="3"/>
  <c r="L115" i="3" s="1"/>
  <c r="N115" i="3" s="1"/>
  <c r="AG115" i="3" s="1"/>
  <c r="BB114" i="3"/>
  <c r="BC114" i="3" s="1"/>
  <c r="K114" i="3"/>
  <c r="M114" i="3" s="1"/>
  <c r="AF114" i="3" s="1"/>
  <c r="D114" i="3"/>
  <c r="L114" i="3" s="1"/>
  <c r="N114" i="3" s="1"/>
  <c r="AG114" i="3" s="1"/>
  <c r="BB113" i="3"/>
  <c r="K113" i="3"/>
  <c r="M113" i="3" s="1"/>
  <c r="AF113" i="3" s="1"/>
  <c r="D113" i="3"/>
  <c r="L113" i="3" s="1"/>
  <c r="N113" i="3" s="1"/>
  <c r="AG113" i="3" s="1"/>
  <c r="BB112" i="3"/>
  <c r="K112" i="3"/>
  <c r="M112" i="3" s="1"/>
  <c r="AF112" i="3" s="1"/>
  <c r="D112" i="3"/>
  <c r="L112" i="3" s="1"/>
  <c r="N112" i="3" s="1"/>
  <c r="AG112" i="3" s="1"/>
  <c r="BB111" i="3"/>
  <c r="K111" i="3"/>
  <c r="M111" i="3" s="1"/>
  <c r="AF111" i="3" s="1"/>
  <c r="D111" i="3"/>
  <c r="L111" i="3" s="1"/>
  <c r="N111" i="3" s="1"/>
  <c r="AG111" i="3" s="1"/>
  <c r="BB110" i="3"/>
  <c r="K110" i="3"/>
  <c r="M110" i="3" s="1"/>
  <c r="AF110" i="3" s="1"/>
  <c r="D110" i="3"/>
  <c r="L110" i="3" s="1"/>
  <c r="N110" i="3" s="1"/>
  <c r="AG110" i="3" s="1"/>
  <c r="BB109" i="3"/>
  <c r="K109" i="3"/>
  <c r="M109" i="3" s="1"/>
  <c r="AF109" i="3" s="1"/>
  <c r="D109" i="3"/>
  <c r="L109" i="3" s="1"/>
  <c r="N109" i="3" s="1"/>
  <c r="AG109" i="3" s="1"/>
  <c r="BB108" i="3"/>
  <c r="K108" i="3"/>
  <c r="M108" i="3" s="1"/>
  <c r="AF108" i="3" s="1"/>
  <c r="D108" i="3"/>
  <c r="L108" i="3" s="1"/>
  <c r="N108" i="3" s="1"/>
  <c r="AG108" i="3" s="1"/>
  <c r="BB107" i="3"/>
  <c r="BC107" i="3" s="1"/>
  <c r="K107" i="3"/>
  <c r="M107" i="3" s="1"/>
  <c r="AF107" i="3" s="1"/>
  <c r="D107" i="3"/>
  <c r="L107" i="3" s="1"/>
  <c r="N107" i="3" s="1"/>
  <c r="AG107" i="3" s="1"/>
  <c r="BB106" i="3"/>
  <c r="BC106" i="3" s="1"/>
  <c r="K106" i="3"/>
  <c r="M106" i="3" s="1"/>
  <c r="AF106" i="3" s="1"/>
  <c r="D106" i="3"/>
  <c r="L106" i="3" s="1"/>
  <c r="N106" i="3" s="1"/>
  <c r="AG106" i="3" s="1"/>
  <c r="BB105" i="3"/>
  <c r="K105" i="3"/>
  <c r="M105" i="3" s="1"/>
  <c r="AF105" i="3" s="1"/>
  <c r="D105" i="3"/>
  <c r="L105" i="3" s="1"/>
  <c r="N105" i="3" s="1"/>
  <c r="AG105" i="3" s="1"/>
  <c r="BB104" i="3"/>
  <c r="K104" i="3"/>
  <c r="M104" i="3" s="1"/>
  <c r="AF104" i="3" s="1"/>
  <c r="D104" i="3"/>
  <c r="L104" i="3" s="1"/>
  <c r="N104" i="3" s="1"/>
  <c r="AG104" i="3" s="1"/>
  <c r="BB103" i="3"/>
  <c r="BC103" i="3" s="1"/>
  <c r="K103" i="3"/>
  <c r="M103" i="3" s="1"/>
  <c r="AF103" i="3" s="1"/>
  <c r="D103" i="3"/>
  <c r="L103" i="3" s="1"/>
  <c r="N103" i="3" s="1"/>
  <c r="AG103" i="3" s="1"/>
  <c r="BB102" i="3"/>
  <c r="BC102" i="3" s="1"/>
  <c r="K102" i="3"/>
  <c r="M102" i="3" s="1"/>
  <c r="AF102" i="3" s="1"/>
  <c r="D102" i="3"/>
  <c r="L102" i="3" s="1"/>
  <c r="N102" i="3" s="1"/>
  <c r="AG102" i="3" s="1"/>
  <c r="BB101" i="3"/>
  <c r="K101" i="3"/>
  <c r="M101" i="3" s="1"/>
  <c r="AF101" i="3" s="1"/>
  <c r="D101" i="3"/>
  <c r="L101" i="3" s="1"/>
  <c r="N101" i="3" s="1"/>
  <c r="AG101" i="3" s="1"/>
  <c r="BB100" i="3"/>
  <c r="BC100" i="3" s="1"/>
  <c r="K100" i="3"/>
  <c r="M100" i="3" s="1"/>
  <c r="AF100" i="3" s="1"/>
  <c r="D100" i="3"/>
  <c r="L100" i="3" s="1"/>
  <c r="N100" i="3" s="1"/>
  <c r="AG100" i="3" s="1"/>
  <c r="BB99" i="3"/>
  <c r="BC99" i="3" s="1"/>
  <c r="K99" i="3"/>
  <c r="M99" i="3" s="1"/>
  <c r="AF99" i="3" s="1"/>
  <c r="D99" i="3"/>
  <c r="L99" i="3" s="1"/>
  <c r="N99" i="3" s="1"/>
  <c r="AG99" i="3" s="1"/>
  <c r="BB98" i="3"/>
  <c r="BC98" i="3" s="1"/>
  <c r="K98" i="3"/>
  <c r="M98" i="3" s="1"/>
  <c r="AF98" i="3" s="1"/>
  <c r="D98" i="3"/>
  <c r="L98" i="3" s="1"/>
  <c r="N98" i="3" s="1"/>
  <c r="AG98" i="3" s="1"/>
  <c r="BB97" i="3"/>
  <c r="K97" i="3"/>
  <c r="M97" i="3" s="1"/>
  <c r="AF97" i="3" s="1"/>
  <c r="D97" i="3"/>
  <c r="L97" i="3" s="1"/>
  <c r="N97" i="3" s="1"/>
  <c r="AG97" i="3" s="1"/>
  <c r="BB96" i="3"/>
  <c r="K96" i="3"/>
  <c r="M96" i="3" s="1"/>
  <c r="AF96" i="3" s="1"/>
  <c r="D96" i="3"/>
  <c r="L96" i="3" s="1"/>
  <c r="N96" i="3" s="1"/>
  <c r="AG96" i="3" s="1"/>
  <c r="BB95" i="3"/>
  <c r="BC95" i="3" s="1"/>
  <c r="K95" i="3"/>
  <c r="M95" i="3" s="1"/>
  <c r="AF95" i="3" s="1"/>
  <c r="D95" i="3"/>
  <c r="L95" i="3" s="1"/>
  <c r="N95" i="3" s="1"/>
  <c r="AG95" i="3" s="1"/>
  <c r="BB94" i="3"/>
  <c r="BC94" i="3" s="1"/>
  <c r="K94" i="3"/>
  <c r="M94" i="3" s="1"/>
  <c r="AF94" i="3" s="1"/>
  <c r="D94" i="3"/>
  <c r="L94" i="3" s="1"/>
  <c r="N94" i="3" s="1"/>
  <c r="AG94" i="3" s="1"/>
  <c r="BB93" i="3"/>
  <c r="BC93" i="3" s="1"/>
  <c r="K93" i="3"/>
  <c r="M93" i="3" s="1"/>
  <c r="AF93" i="3" s="1"/>
  <c r="D93" i="3"/>
  <c r="L93" i="3" s="1"/>
  <c r="N93" i="3" s="1"/>
  <c r="AG93" i="3" s="1"/>
  <c r="BB92" i="3"/>
  <c r="BC92" i="3" s="1"/>
  <c r="K92" i="3"/>
  <c r="M92" i="3" s="1"/>
  <c r="AF92" i="3" s="1"/>
  <c r="D92" i="3"/>
  <c r="L92" i="3" s="1"/>
  <c r="N92" i="3" s="1"/>
  <c r="AG92" i="3" s="1"/>
  <c r="BB91" i="3"/>
  <c r="BC91" i="3" s="1"/>
  <c r="K91" i="3"/>
  <c r="M91" i="3" s="1"/>
  <c r="AF91" i="3" s="1"/>
  <c r="D91" i="3"/>
  <c r="L91" i="3" s="1"/>
  <c r="N91" i="3" s="1"/>
  <c r="AG91" i="3" s="1"/>
  <c r="BB90" i="3"/>
  <c r="K90" i="3"/>
  <c r="M90" i="3" s="1"/>
  <c r="AF90" i="3" s="1"/>
  <c r="D90" i="3"/>
  <c r="L90" i="3" s="1"/>
  <c r="N90" i="3" s="1"/>
  <c r="AG90" i="3" s="1"/>
  <c r="BB89" i="3"/>
  <c r="K89" i="3"/>
  <c r="M89" i="3" s="1"/>
  <c r="AF89" i="3" s="1"/>
  <c r="D89" i="3"/>
  <c r="L89" i="3" s="1"/>
  <c r="N89" i="3" s="1"/>
  <c r="AG89" i="3" s="1"/>
  <c r="BB88" i="3"/>
  <c r="K88" i="3"/>
  <c r="M88" i="3" s="1"/>
  <c r="AF88" i="3" s="1"/>
  <c r="D88" i="3"/>
  <c r="L88" i="3" s="1"/>
  <c r="N88" i="3" s="1"/>
  <c r="AG88" i="3" s="1"/>
  <c r="BB87" i="3"/>
  <c r="K87" i="3"/>
  <c r="M87" i="3" s="1"/>
  <c r="AF87" i="3" s="1"/>
  <c r="D87" i="3"/>
  <c r="L87" i="3" s="1"/>
  <c r="N87" i="3" s="1"/>
  <c r="AG87" i="3" s="1"/>
  <c r="BB86" i="3"/>
  <c r="K86" i="3"/>
  <c r="M86" i="3" s="1"/>
  <c r="AF86" i="3" s="1"/>
  <c r="D86" i="3"/>
  <c r="L86" i="3" s="1"/>
  <c r="N86" i="3" s="1"/>
  <c r="AG86" i="3" s="1"/>
  <c r="BB85" i="3"/>
  <c r="BC85" i="3" s="1"/>
  <c r="K85" i="3"/>
  <c r="M85" i="3" s="1"/>
  <c r="AF85" i="3" s="1"/>
  <c r="D85" i="3"/>
  <c r="L85" i="3" s="1"/>
  <c r="N85" i="3" s="1"/>
  <c r="AG85" i="3" s="1"/>
  <c r="BB84" i="3"/>
  <c r="BC84" i="3" s="1"/>
  <c r="K84" i="3"/>
  <c r="M84" i="3" s="1"/>
  <c r="AF84" i="3" s="1"/>
  <c r="D84" i="3"/>
  <c r="L84" i="3" s="1"/>
  <c r="N84" i="3" s="1"/>
  <c r="AG84" i="3" s="1"/>
  <c r="BB83" i="3"/>
  <c r="K83" i="3"/>
  <c r="M83" i="3" s="1"/>
  <c r="AF83" i="3" s="1"/>
  <c r="D83" i="3"/>
  <c r="L83" i="3" s="1"/>
  <c r="N83" i="3" s="1"/>
  <c r="AG83" i="3" s="1"/>
  <c r="BB82" i="3"/>
  <c r="BC82" i="3" s="1"/>
  <c r="K82" i="3"/>
  <c r="M82" i="3" s="1"/>
  <c r="AF82" i="3" s="1"/>
  <c r="D82" i="3"/>
  <c r="L82" i="3" s="1"/>
  <c r="N82" i="3" s="1"/>
  <c r="AG82" i="3" s="1"/>
  <c r="BB81" i="3"/>
  <c r="BC81" i="3" s="1"/>
  <c r="K81" i="3"/>
  <c r="M81" i="3" s="1"/>
  <c r="AF81" i="3" s="1"/>
  <c r="D81" i="3"/>
  <c r="L81" i="3" s="1"/>
  <c r="N81" i="3" s="1"/>
  <c r="AG81" i="3" s="1"/>
  <c r="BB80" i="3"/>
  <c r="K80" i="3"/>
  <c r="M80" i="3" s="1"/>
  <c r="AF80" i="3" s="1"/>
  <c r="D80" i="3"/>
  <c r="L80" i="3" s="1"/>
  <c r="N80" i="3" s="1"/>
  <c r="AG80" i="3" s="1"/>
  <c r="BB79" i="3"/>
  <c r="BC79" i="3" s="1"/>
  <c r="K79" i="3"/>
  <c r="M79" i="3" s="1"/>
  <c r="AF79" i="3" s="1"/>
  <c r="D79" i="3"/>
  <c r="L79" i="3" s="1"/>
  <c r="N79" i="3" s="1"/>
  <c r="AG79" i="3" s="1"/>
  <c r="BB78" i="3"/>
  <c r="BC78" i="3" s="1"/>
  <c r="K78" i="3"/>
  <c r="M78" i="3" s="1"/>
  <c r="AF78" i="3" s="1"/>
  <c r="D78" i="3"/>
  <c r="L78" i="3" s="1"/>
  <c r="N78" i="3" s="1"/>
  <c r="AG78" i="3" s="1"/>
  <c r="BB77" i="3"/>
  <c r="BC77" i="3" s="1"/>
  <c r="K77" i="3"/>
  <c r="M77" i="3" s="1"/>
  <c r="AF77" i="3" s="1"/>
  <c r="D77" i="3"/>
  <c r="L77" i="3" s="1"/>
  <c r="N77" i="3" s="1"/>
  <c r="AG77" i="3" s="1"/>
  <c r="BB76" i="3"/>
  <c r="BC76" i="3" s="1"/>
  <c r="K76" i="3"/>
  <c r="M76" i="3" s="1"/>
  <c r="AF76" i="3" s="1"/>
  <c r="D76" i="3"/>
  <c r="L76" i="3" s="1"/>
  <c r="N76" i="3" s="1"/>
  <c r="AG76" i="3" s="1"/>
  <c r="BB75" i="3"/>
  <c r="K75" i="3"/>
  <c r="M75" i="3" s="1"/>
  <c r="AF75" i="3" s="1"/>
  <c r="D75" i="3"/>
  <c r="L75" i="3" s="1"/>
  <c r="N75" i="3" s="1"/>
  <c r="AG75" i="3" s="1"/>
  <c r="BB74" i="3"/>
  <c r="BC74" i="3" s="1"/>
  <c r="K74" i="3"/>
  <c r="M74" i="3" s="1"/>
  <c r="AF74" i="3" s="1"/>
  <c r="D74" i="3"/>
  <c r="L74" i="3" s="1"/>
  <c r="N74" i="3" s="1"/>
  <c r="AG74" i="3" s="1"/>
  <c r="BB73" i="3"/>
  <c r="BC73" i="3" s="1"/>
  <c r="K73" i="3"/>
  <c r="M73" i="3" s="1"/>
  <c r="AF73" i="3" s="1"/>
  <c r="D73" i="3"/>
  <c r="L73" i="3" s="1"/>
  <c r="N73" i="3" s="1"/>
  <c r="AG73" i="3" s="1"/>
  <c r="BB72" i="3"/>
  <c r="BC72" i="3" s="1"/>
  <c r="K72" i="3"/>
  <c r="M72" i="3" s="1"/>
  <c r="AF72" i="3" s="1"/>
  <c r="D72" i="3"/>
  <c r="L72" i="3" s="1"/>
  <c r="N72" i="3" s="1"/>
  <c r="AG72" i="3" s="1"/>
  <c r="BB71" i="3"/>
  <c r="BC71" i="3" s="1"/>
  <c r="K71" i="3"/>
  <c r="M71" i="3" s="1"/>
  <c r="AF71" i="3" s="1"/>
  <c r="D71" i="3"/>
  <c r="L71" i="3" s="1"/>
  <c r="N71" i="3" s="1"/>
  <c r="AG71" i="3" s="1"/>
  <c r="BB70" i="3"/>
  <c r="BC70" i="3" s="1"/>
  <c r="K70" i="3"/>
  <c r="M70" i="3" s="1"/>
  <c r="AF70" i="3" s="1"/>
  <c r="D70" i="3"/>
  <c r="L70" i="3" s="1"/>
  <c r="N70" i="3" s="1"/>
  <c r="AG70" i="3" s="1"/>
  <c r="BB69" i="3"/>
  <c r="K69" i="3"/>
  <c r="M69" i="3" s="1"/>
  <c r="AF69" i="3" s="1"/>
  <c r="D69" i="3"/>
  <c r="L69" i="3" s="1"/>
  <c r="N69" i="3" s="1"/>
  <c r="AG69" i="3" s="1"/>
  <c r="BB68" i="3"/>
  <c r="K68" i="3"/>
  <c r="M68" i="3" s="1"/>
  <c r="AF68" i="3" s="1"/>
  <c r="D68" i="3"/>
  <c r="L68" i="3" s="1"/>
  <c r="N68" i="3" s="1"/>
  <c r="AG68" i="3" s="1"/>
  <c r="BB67" i="3"/>
  <c r="K67" i="3"/>
  <c r="M67" i="3" s="1"/>
  <c r="AF67" i="3" s="1"/>
  <c r="D67" i="3"/>
  <c r="L67" i="3" s="1"/>
  <c r="N67" i="3" s="1"/>
  <c r="AG67" i="3" s="1"/>
  <c r="BB66" i="3"/>
  <c r="K66" i="3"/>
  <c r="M66" i="3" s="1"/>
  <c r="AF66" i="3" s="1"/>
  <c r="D66" i="3"/>
  <c r="L66" i="3" s="1"/>
  <c r="N66" i="3" s="1"/>
  <c r="AG66" i="3" s="1"/>
  <c r="BB65" i="3"/>
  <c r="K65" i="3"/>
  <c r="M65" i="3" s="1"/>
  <c r="AF65" i="3" s="1"/>
  <c r="D65" i="3"/>
  <c r="L65" i="3" s="1"/>
  <c r="N65" i="3" s="1"/>
  <c r="AG65" i="3" s="1"/>
  <c r="BB64" i="3"/>
  <c r="K64" i="3"/>
  <c r="M64" i="3" s="1"/>
  <c r="AF64" i="3" s="1"/>
  <c r="D64" i="3"/>
  <c r="L64" i="3" s="1"/>
  <c r="N64" i="3" s="1"/>
  <c r="AG64" i="3" s="1"/>
  <c r="BB63" i="3"/>
  <c r="BC63" i="3" s="1"/>
  <c r="K63" i="3"/>
  <c r="M63" i="3" s="1"/>
  <c r="AF63" i="3" s="1"/>
  <c r="D63" i="3"/>
  <c r="L63" i="3" s="1"/>
  <c r="N63" i="3" s="1"/>
  <c r="AG63" i="3" s="1"/>
  <c r="BB62" i="3"/>
  <c r="K62" i="3"/>
  <c r="M62" i="3" s="1"/>
  <c r="AF62" i="3" s="1"/>
  <c r="D62" i="3"/>
  <c r="L62" i="3" s="1"/>
  <c r="N62" i="3" s="1"/>
  <c r="AG62" i="3" s="1"/>
  <c r="BB61" i="3"/>
  <c r="K61" i="3"/>
  <c r="M61" i="3" s="1"/>
  <c r="AF61" i="3" s="1"/>
  <c r="D61" i="3"/>
  <c r="L61" i="3" s="1"/>
  <c r="N61" i="3" s="1"/>
  <c r="AG61" i="3" s="1"/>
  <c r="BB60" i="3"/>
  <c r="K60" i="3"/>
  <c r="M60" i="3" s="1"/>
  <c r="AF60" i="3" s="1"/>
  <c r="D60" i="3"/>
  <c r="L60" i="3" s="1"/>
  <c r="N60" i="3" s="1"/>
  <c r="AG60" i="3" s="1"/>
  <c r="BB59" i="3"/>
  <c r="BC59" i="3" s="1"/>
  <c r="K59" i="3"/>
  <c r="M59" i="3" s="1"/>
  <c r="AF59" i="3" s="1"/>
  <c r="D59" i="3"/>
  <c r="L59" i="3" s="1"/>
  <c r="N59" i="3" s="1"/>
  <c r="AG59" i="3" s="1"/>
  <c r="BB58" i="3"/>
  <c r="K58" i="3"/>
  <c r="M58" i="3" s="1"/>
  <c r="AF58" i="3" s="1"/>
  <c r="D58" i="3"/>
  <c r="L58" i="3" s="1"/>
  <c r="N58" i="3" s="1"/>
  <c r="AG58" i="3" s="1"/>
  <c r="BB57" i="3"/>
  <c r="BC57" i="3" s="1"/>
  <c r="K57" i="3"/>
  <c r="M57" i="3" s="1"/>
  <c r="AF57" i="3" s="1"/>
  <c r="D57" i="3"/>
  <c r="L57" i="3" s="1"/>
  <c r="N57" i="3" s="1"/>
  <c r="AG57" i="3" s="1"/>
  <c r="BB56" i="3"/>
  <c r="BC56" i="3" s="1"/>
  <c r="K56" i="3"/>
  <c r="M56" i="3" s="1"/>
  <c r="AF56" i="3" s="1"/>
  <c r="D56" i="3"/>
  <c r="L56" i="3" s="1"/>
  <c r="N56" i="3" s="1"/>
  <c r="AG56" i="3" s="1"/>
  <c r="BB55" i="3"/>
  <c r="BC55" i="3" s="1"/>
  <c r="K55" i="3"/>
  <c r="M55" i="3" s="1"/>
  <c r="AF55" i="3" s="1"/>
  <c r="D55" i="3"/>
  <c r="L55" i="3" s="1"/>
  <c r="N55" i="3" s="1"/>
  <c r="AG55" i="3" s="1"/>
  <c r="BB54" i="3"/>
  <c r="BC54" i="3" s="1"/>
  <c r="K54" i="3"/>
  <c r="M54" i="3" s="1"/>
  <c r="AF54" i="3" s="1"/>
  <c r="D54" i="3"/>
  <c r="L54" i="3" s="1"/>
  <c r="N54" i="3" s="1"/>
  <c r="AG54" i="3" s="1"/>
  <c r="BB53" i="3"/>
  <c r="BC53" i="3" s="1"/>
  <c r="K53" i="3"/>
  <c r="M53" i="3" s="1"/>
  <c r="AF53" i="3" s="1"/>
  <c r="D53" i="3"/>
  <c r="L53" i="3" s="1"/>
  <c r="N53" i="3" s="1"/>
  <c r="AG53" i="3" s="1"/>
  <c r="BB52" i="3"/>
  <c r="BC52" i="3" s="1"/>
  <c r="K52" i="3"/>
  <c r="M52" i="3" s="1"/>
  <c r="AF52" i="3" s="1"/>
  <c r="D52" i="3"/>
  <c r="L52" i="3" s="1"/>
  <c r="N52" i="3" s="1"/>
  <c r="AG52" i="3" s="1"/>
  <c r="BB51" i="3"/>
  <c r="BC51" i="3" s="1"/>
  <c r="K51" i="3"/>
  <c r="M51" i="3" s="1"/>
  <c r="AF51" i="3" s="1"/>
  <c r="D51" i="3"/>
  <c r="L51" i="3" s="1"/>
  <c r="N51" i="3" s="1"/>
  <c r="AG51" i="3" s="1"/>
  <c r="BB50" i="3"/>
  <c r="BC50" i="3" s="1"/>
  <c r="K50" i="3"/>
  <c r="M50" i="3" s="1"/>
  <c r="AF50" i="3" s="1"/>
  <c r="D50" i="3"/>
  <c r="L50" i="3" s="1"/>
  <c r="N50" i="3" s="1"/>
  <c r="AG50" i="3" s="1"/>
  <c r="BB49" i="3"/>
  <c r="BC49" i="3" s="1"/>
  <c r="K49" i="3"/>
  <c r="M49" i="3" s="1"/>
  <c r="AF49" i="3" s="1"/>
  <c r="D49" i="3"/>
  <c r="L49" i="3" s="1"/>
  <c r="N49" i="3" s="1"/>
  <c r="AG49" i="3" s="1"/>
  <c r="BB48" i="3"/>
  <c r="BC48" i="3" s="1"/>
  <c r="K48" i="3"/>
  <c r="M48" i="3" s="1"/>
  <c r="AF48" i="3" s="1"/>
  <c r="D48" i="3"/>
  <c r="L48" i="3" s="1"/>
  <c r="N48" i="3" s="1"/>
  <c r="AG48" i="3" s="1"/>
  <c r="BB47" i="3"/>
  <c r="K47" i="3"/>
  <c r="M47" i="3" s="1"/>
  <c r="AF47" i="3" s="1"/>
  <c r="D47" i="3"/>
  <c r="L47" i="3" s="1"/>
  <c r="N47" i="3" s="1"/>
  <c r="AG47" i="3" s="1"/>
  <c r="BB46" i="3"/>
  <c r="K46" i="3"/>
  <c r="M46" i="3" s="1"/>
  <c r="AF46" i="3" s="1"/>
  <c r="D46" i="3"/>
  <c r="L46" i="3" s="1"/>
  <c r="N46" i="3" s="1"/>
  <c r="AG46" i="3" s="1"/>
  <c r="BB45" i="3"/>
  <c r="K45" i="3"/>
  <c r="M45" i="3" s="1"/>
  <c r="AF45" i="3" s="1"/>
  <c r="D45" i="3"/>
  <c r="L45" i="3" s="1"/>
  <c r="N45" i="3" s="1"/>
  <c r="AG45" i="3" s="1"/>
  <c r="BB44" i="3"/>
  <c r="K44" i="3"/>
  <c r="M44" i="3" s="1"/>
  <c r="AF44" i="3" s="1"/>
  <c r="D44" i="3"/>
  <c r="L44" i="3" s="1"/>
  <c r="N44" i="3" s="1"/>
  <c r="AG44" i="3" s="1"/>
  <c r="BB43" i="3"/>
  <c r="K43" i="3"/>
  <c r="M43" i="3" s="1"/>
  <c r="AF43" i="3" s="1"/>
  <c r="D43" i="3"/>
  <c r="L43" i="3" s="1"/>
  <c r="N43" i="3" s="1"/>
  <c r="AG43" i="3" s="1"/>
  <c r="BB42" i="3"/>
  <c r="BC42" i="3" s="1"/>
  <c r="K42" i="3"/>
  <c r="M42" i="3" s="1"/>
  <c r="AF42" i="3" s="1"/>
  <c r="D42" i="3"/>
  <c r="L42" i="3" s="1"/>
  <c r="N42" i="3" s="1"/>
  <c r="AG42" i="3" s="1"/>
  <c r="BB41" i="3"/>
  <c r="BC41" i="3" s="1"/>
  <c r="K41" i="3"/>
  <c r="M41" i="3" s="1"/>
  <c r="AF41" i="3" s="1"/>
  <c r="D41" i="3"/>
  <c r="L41" i="3" s="1"/>
  <c r="N41" i="3" s="1"/>
  <c r="AG41" i="3" s="1"/>
  <c r="BB40" i="3"/>
  <c r="K40" i="3"/>
  <c r="M40" i="3" s="1"/>
  <c r="AF40" i="3" s="1"/>
  <c r="D40" i="3"/>
  <c r="L40" i="3" s="1"/>
  <c r="N40" i="3" s="1"/>
  <c r="AG40" i="3" s="1"/>
  <c r="BB39" i="3"/>
  <c r="K39" i="3"/>
  <c r="M39" i="3" s="1"/>
  <c r="AF39" i="3" s="1"/>
  <c r="D39" i="3"/>
  <c r="L39" i="3" s="1"/>
  <c r="N39" i="3" s="1"/>
  <c r="AG39" i="3" s="1"/>
  <c r="BB38" i="3"/>
  <c r="BC38" i="3" s="1"/>
  <c r="K38" i="3"/>
  <c r="M38" i="3" s="1"/>
  <c r="AF38" i="3" s="1"/>
  <c r="D38" i="3"/>
  <c r="L38" i="3" s="1"/>
  <c r="N38" i="3" s="1"/>
  <c r="AG38" i="3" s="1"/>
  <c r="BB37" i="3"/>
  <c r="BC37" i="3" s="1"/>
  <c r="K37" i="3"/>
  <c r="M37" i="3" s="1"/>
  <c r="AF37" i="3" s="1"/>
  <c r="D37" i="3"/>
  <c r="L37" i="3" s="1"/>
  <c r="N37" i="3" s="1"/>
  <c r="AG37" i="3" s="1"/>
  <c r="BB36" i="3"/>
  <c r="K36" i="3"/>
  <c r="M36" i="3" s="1"/>
  <c r="AF36" i="3" s="1"/>
  <c r="D36" i="3"/>
  <c r="L36" i="3" s="1"/>
  <c r="N36" i="3" s="1"/>
  <c r="AG36" i="3" s="1"/>
  <c r="BB35" i="3"/>
  <c r="BC35" i="3" s="1"/>
  <c r="K35" i="3"/>
  <c r="M35" i="3" s="1"/>
  <c r="AF35" i="3" s="1"/>
  <c r="D35" i="3"/>
  <c r="L35" i="3" s="1"/>
  <c r="N35" i="3" s="1"/>
  <c r="AG35" i="3" s="1"/>
  <c r="BB34" i="3"/>
  <c r="BC34" i="3" s="1"/>
  <c r="K34" i="3"/>
  <c r="M34" i="3" s="1"/>
  <c r="AF34" i="3" s="1"/>
  <c r="D34" i="3"/>
  <c r="L34" i="3" s="1"/>
  <c r="N34" i="3" s="1"/>
  <c r="AG34" i="3" s="1"/>
  <c r="BB33" i="3"/>
  <c r="K33" i="3"/>
  <c r="M33" i="3" s="1"/>
  <c r="AF33" i="3" s="1"/>
  <c r="D33" i="3"/>
  <c r="L33" i="3" s="1"/>
  <c r="N33" i="3" s="1"/>
  <c r="AG33" i="3" s="1"/>
  <c r="BB32" i="3"/>
  <c r="BC32" i="3" s="1"/>
  <c r="K32" i="3"/>
  <c r="M32" i="3" s="1"/>
  <c r="AF32" i="3" s="1"/>
  <c r="D32" i="3"/>
  <c r="L32" i="3" s="1"/>
  <c r="N32" i="3" s="1"/>
  <c r="AG32" i="3" s="1"/>
  <c r="BB31" i="3"/>
  <c r="K31" i="3"/>
  <c r="M31" i="3" s="1"/>
  <c r="AF31" i="3" s="1"/>
  <c r="D31" i="3"/>
  <c r="L31" i="3" s="1"/>
  <c r="N31" i="3" s="1"/>
  <c r="AG31" i="3" s="1"/>
  <c r="BB30" i="3"/>
  <c r="BC30" i="3" s="1"/>
  <c r="K30" i="3"/>
  <c r="M30" i="3" s="1"/>
  <c r="AF30" i="3" s="1"/>
  <c r="D30" i="3"/>
  <c r="L30" i="3" s="1"/>
  <c r="N30" i="3" s="1"/>
  <c r="AG30" i="3" s="1"/>
  <c r="BB29" i="3"/>
  <c r="BC29" i="3" s="1"/>
  <c r="K29" i="3"/>
  <c r="M29" i="3" s="1"/>
  <c r="AF29" i="3" s="1"/>
  <c r="D29" i="3"/>
  <c r="L29" i="3" s="1"/>
  <c r="N29" i="3" s="1"/>
  <c r="AG29" i="3" s="1"/>
  <c r="BB28" i="3"/>
  <c r="BC28" i="3" s="1"/>
  <c r="K28" i="3"/>
  <c r="M28" i="3" s="1"/>
  <c r="AF28" i="3" s="1"/>
  <c r="D28" i="3"/>
  <c r="L28" i="3" s="1"/>
  <c r="N28" i="3" s="1"/>
  <c r="AG28" i="3" s="1"/>
  <c r="BB27" i="3"/>
  <c r="BC27" i="3" s="1"/>
  <c r="K27" i="3"/>
  <c r="M27" i="3" s="1"/>
  <c r="AF27" i="3" s="1"/>
  <c r="D27" i="3"/>
  <c r="L27" i="3" s="1"/>
  <c r="N27" i="3" s="1"/>
  <c r="AG27" i="3" s="1"/>
  <c r="BB26" i="3"/>
  <c r="BC26" i="3" s="1"/>
  <c r="K26" i="3"/>
  <c r="M26" i="3" s="1"/>
  <c r="AF26" i="3" s="1"/>
  <c r="D26" i="3"/>
  <c r="L26" i="3" s="1"/>
  <c r="N26" i="3" s="1"/>
  <c r="AG26" i="3" s="1"/>
  <c r="BB25" i="3"/>
  <c r="K25" i="3"/>
  <c r="M25" i="3" s="1"/>
  <c r="AF25" i="3" s="1"/>
  <c r="D25" i="3"/>
  <c r="L25" i="3" s="1"/>
  <c r="N25" i="3" s="1"/>
  <c r="AG25" i="3" s="1"/>
  <c r="BB24" i="3"/>
  <c r="K24" i="3"/>
  <c r="M24" i="3" s="1"/>
  <c r="AF24" i="3" s="1"/>
  <c r="D24" i="3"/>
  <c r="L24" i="3" s="1"/>
  <c r="N24" i="3" s="1"/>
  <c r="AG24" i="3" s="1"/>
  <c r="BB23" i="3"/>
  <c r="K23" i="3"/>
  <c r="M23" i="3" s="1"/>
  <c r="AF23" i="3" s="1"/>
  <c r="D23" i="3"/>
  <c r="L23" i="3" s="1"/>
  <c r="N23" i="3" s="1"/>
  <c r="AG23" i="3" s="1"/>
  <c r="BB22" i="3"/>
  <c r="K22" i="3"/>
  <c r="M22" i="3" s="1"/>
  <c r="AF22" i="3" s="1"/>
  <c r="D22" i="3"/>
  <c r="L22" i="3" s="1"/>
  <c r="N22" i="3" s="1"/>
  <c r="AG22" i="3" s="1"/>
  <c r="BB21" i="3"/>
  <c r="K21" i="3"/>
  <c r="M21" i="3" s="1"/>
  <c r="AF21" i="3" s="1"/>
  <c r="D21" i="3"/>
  <c r="L21" i="3" s="1"/>
  <c r="N21" i="3" s="1"/>
  <c r="AG21" i="3" s="1"/>
  <c r="BB20" i="3"/>
  <c r="BC20" i="3" s="1"/>
  <c r="K20" i="3"/>
  <c r="M20" i="3" s="1"/>
  <c r="AF20" i="3" s="1"/>
  <c r="D20" i="3"/>
  <c r="L20" i="3" s="1"/>
  <c r="N20" i="3" s="1"/>
  <c r="AG20" i="3" s="1"/>
  <c r="BB19" i="3"/>
  <c r="BC19" i="3" s="1"/>
  <c r="K19" i="3"/>
  <c r="M19" i="3" s="1"/>
  <c r="AF19" i="3" s="1"/>
  <c r="D19" i="3"/>
  <c r="L19" i="3" s="1"/>
  <c r="N19" i="3" s="1"/>
  <c r="AG19" i="3" s="1"/>
  <c r="BB18" i="3"/>
  <c r="K18" i="3"/>
  <c r="M18" i="3" s="1"/>
  <c r="AF18" i="3" s="1"/>
  <c r="D18" i="3"/>
  <c r="L18" i="3" s="1"/>
  <c r="N18" i="3" s="1"/>
  <c r="AG18" i="3" s="1"/>
  <c r="BB17" i="3"/>
  <c r="K17" i="3"/>
  <c r="M17" i="3" s="1"/>
  <c r="AF17" i="3" s="1"/>
  <c r="D17" i="3"/>
  <c r="L17" i="3" s="1"/>
  <c r="N17" i="3" s="1"/>
  <c r="AG17" i="3" s="1"/>
  <c r="BB16" i="3"/>
  <c r="BC16" i="3" s="1"/>
  <c r="K16" i="3"/>
  <c r="M16" i="3" s="1"/>
  <c r="AF16" i="3" s="1"/>
  <c r="D16" i="3"/>
  <c r="L16" i="3" s="1"/>
  <c r="N16" i="3" s="1"/>
  <c r="AG16" i="3" s="1"/>
  <c r="BB15" i="3"/>
  <c r="BC15" i="3" s="1"/>
  <c r="K15" i="3"/>
  <c r="M15" i="3" s="1"/>
  <c r="AF15" i="3" s="1"/>
  <c r="D15" i="3"/>
  <c r="L15" i="3" s="1"/>
  <c r="N15" i="3" s="1"/>
  <c r="AG15" i="3" s="1"/>
  <c r="BB14" i="3"/>
  <c r="BC14" i="3" s="1"/>
  <c r="K14" i="3"/>
  <c r="M14" i="3" s="1"/>
  <c r="AF14" i="3" s="1"/>
  <c r="D14" i="3"/>
  <c r="L14" i="3" s="1"/>
  <c r="N14" i="3" s="1"/>
  <c r="AG14" i="3" s="1"/>
  <c r="BB13" i="3"/>
  <c r="BC13" i="3" s="1"/>
  <c r="K13" i="3"/>
  <c r="M13" i="3" s="1"/>
  <c r="AF13" i="3" s="1"/>
  <c r="D13" i="3"/>
  <c r="L13" i="3" s="1"/>
  <c r="N13" i="3" s="1"/>
  <c r="AG13" i="3" s="1"/>
  <c r="BB12" i="3"/>
  <c r="BC12" i="3" s="1"/>
  <c r="K12" i="3"/>
  <c r="M12" i="3" s="1"/>
  <c r="AF12" i="3" s="1"/>
  <c r="D12" i="3"/>
  <c r="L12" i="3" s="1"/>
  <c r="N12" i="3" s="1"/>
  <c r="AG12" i="3" s="1"/>
  <c r="BB11" i="3"/>
  <c r="K11" i="3"/>
  <c r="M11" i="3" s="1"/>
  <c r="AF11" i="3" s="1"/>
  <c r="D11" i="3"/>
  <c r="L11" i="3" s="1"/>
  <c r="N11" i="3" s="1"/>
  <c r="AG11" i="3" s="1"/>
  <c r="BB10" i="3"/>
  <c r="BC10" i="3" s="1"/>
  <c r="K10" i="3"/>
  <c r="M10" i="3" s="1"/>
  <c r="AF10" i="3" s="1"/>
  <c r="D10" i="3"/>
  <c r="L10" i="3" s="1"/>
  <c r="N10" i="3" s="1"/>
  <c r="AG10" i="3" s="1"/>
  <c r="BB9" i="3"/>
  <c r="BC9" i="3" s="1"/>
  <c r="K9" i="3"/>
  <c r="M9" i="3" s="1"/>
  <c r="AF9" i="3" s="1"/>
  <c r="D9" i="3"/>
  <c r="L9" i="3" s="1"/>
  <c r="N9" i="3" s="1"/>
  <c r="AG9" i="3" s="1"/>
  <c r="BB8" i="3"/>
  <c r="BC8" i="3" s="1"/>
  <c r="K8" i="3"/>
  <c r="M8" i="3" s="1"/>
  <c r="AF8" i="3" s="1"/>
  <c r="D8" i="3"/>
  <c r="L8" i="3" s="1"/>
  <c r="N8" i="3" s="1"/>
  <c r="AG8" i="3" s="1"/>
  <c r="BB7" i="3"/>
  <c r="BC7" i="3" s="1"/>
  <c r="K7" i="3"/>
  <c r="M7" i="3" s="1"/>
  <c r="AF7" i="3" s="1"/>
  <c r="D7" i="3"/>
  <c r="L7" i="3" s="1"/>
  <c r="N7" i="3" s="1"/>
  <c r="AG7" i="3" s="1"/>
  <c r="BB6" i="3"/>
  <c r="BC6" i="3" s="1"/>
  <c r="K6" i="3"/>
  <c r="M6" i="3" s="1"/>
  <c r="AF6" i="3" s="1"/>
  <c r="D6" i="3"/>
  <c r="L6" i="3" s="1"/>
  <c r="N6" i="3" s="1"/>
  <c r="AG6" i="3" s="1"/>
  <c r="BB5" i="3"/>
  <c r="BC5" i="3" s="1"/>
  <c r="K5" i="3"/>
  <c r="M5" i="3" s="1"/>
  <c r="AF5" i="3" s="1"/>
  <c r="F5" i="3"/>
  <c r="E5" i="3"/>
  <c r="D5" i="3"/>
  <c r="L5" i="3" s="1"/>
  <c r="N5" i="3" s="1"/>
  <c r="AG5" i="3" s="1"/>
  <c r="BE4" i="3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B4" i="3"/>
  <c r="BC4" i="3" s="1"/>
  <c r="K4" i="3"/>
  <c r="M4" i="3" s="1"/>
  <c r="AF4" i="3" s="1"/>
  <c r="D4" i="3"/>
  <c r="L4" i="3" s="1"/>
  <c r="N4" i="3" s="1"/>
  <c r="AG4" i="3" s="1"/>
  <c r="BB3" i="3"/>
  <c r="K3" i="3"/>
  <c r="M3" i="3" s="1"/>
  <c r="AF3" i="3" s="1"/>
  <c r="D3" i="3"/>
  <c r="L3" i="3" s="1"/>
  <c r="N3" i="3" s="1"/>
  <c r="AG3" i="3" s="1"/>
  <c r="K235" i="1"/>
  <c r="M235" i="1" s="1"/>
  <c r="BM4" i="1"/>
  <c r="BM5" i="1" s="1"/>
  <c r="BM6" i="1" s="1"/>
  <c r="BM7" i="1" s="1"/>
  <c r="BM8" i="1" s="1"/>
  <c r="BM9" i="1" s="1"/>
  <c r="BM10" i="1" s="1"/>
  <c r="BM11" i="1" s="1"/>
  <c r="BM12" i="1" s="1"/>
  <c r="BM13" i="1" s="1"/>
  <c r="BM14" i="1" s="1"/>
  <c r="BM15" i="1" s="1"/>
  <c r="BM16" i="1" s="1"/>
  <c r="BM17" i="1" s="1"/>
  <c r="BM18" i="1" s="1"/>
  <c r="BM19" i="1" s="1"/>
  <c r="BM20" i="1" s="1"/>
  <c r="BM21" i="1" s="1"/>
  <c r="BM22" i="1" s="1"/>
  <c r="BM23" i="1" s="1"/>
  <c r="BM24" i="1" s="1"/>
  <c r="BM25" i="1" s="1"/>
  <c r="BM26" i="1" s="1"/>
  <c r="BM27" i="1" s="1"/>
  <c r="BM28" i="1" s="1"/>
  <c r="BM29" i="1" s="1"/>
  <c r="BM30" i="1" s="1"/>
  <c r="BM31" i="1" s="1"/>
  <c r="BM32" i="1" s="1"/>
  <c r="BM33" i="1" s="1"/>
  <c r="BM34" i="1" s="1"/>
  <c r="BM35" i="1" s="1"/>
  <c r="BM36" i="1" s="1"/>
  <c r="BM37" i="1" s="1"/>
  <c r="BM38" i="1" s="1"/>
  <c r="BM39" i="1" s="1"/>
  <c r="BM40" i="1" s="1"/>
  <c r="BM41" i="1" s="1"/>
  <c r="BM42" i="1" s="1"/>
  <c r="BM43" i="1" s="1"/>
  <c r="BM44" i="1" s="1"/>
  <c r="BM45" i="1" s="1"/>
  <c r="BM46" i="1" s="1"/>
  <c r="BM47" i="1" s="1"/>
  <c r="BM48" i="1" s="1"/>
  <c r="BM49" i="1" s="1"/>
  <c r="BM50" i="1" s="1"/>
  <c r="BM51" i="1" s="1"/>
  <c r="BM52" i="1" s="1"/>
  <c r="BM53" i="1" s="1"/>
  <c r="BM54" i="1" s="1"/>
  <c r="BM55" i="1" s="1"/>
  <c r="BM56" i="1" s="1"/>
  <c r="BM57" i="1" s="1"/>
  <c r="BM58" i="1" s="1"/>
  <c r="BM59" i="1" s="1"/>
  <c r="BM60" i="1" s="1"/>
  <c r="BM61" i="1" s="1"/>
  <c r="BM62" i="1" s="1"/>
  <c r="BM63" i="1" s="1"/>
  <c r="BM64" i="1" s="1"/>
  <c r="BM65" i="1" s="1"/>
  <c r="BM66" i="1" s="1"/>
  <c r="BM67" i="1" s="1"/>
  <c r="BM68" i="1" s="1"/>
  <c r="BM69" i="1" s="1"/>
  <c r="BM70" i="1" s="1"/>
  <c r="BM71" i="1" s="1"/>
  <c r="BM72" i="1" s="1"/>
  <c r="BM73" i="1" s="1"/>
  <c r="BM74" i="1" s="1"/>
  <c r="BM75" i="1" s="1"/>
  <c r="BM76" i="1" s="1"/>
  <c r="BM77" i="1" s="1"/>
  <c r="BM78" i="1" s="1"/>
  <c r="BM79" i="1" s="1"/>
  <c r="BM80" i="1" s="1"/>
  <c r="BM81" i="1" s="1"/>
  <c r="BM82" i="1" s="1"/>
  <c r="BM83" i="1" s="1"/>
  <c r="BM84" i="1" s="1"/>
  <c r="BM85" i="1" s="1"/>
  <c r="BM86" i="1" s="1"/>
  <c r="BM87" i="1" s="1"/>
  <c r="BM88" i="1" s="1"/>
  <c r="BM89" i="1" s="1"/>
  <c r="BM90" i="1" s="1"/>
  <c r="BM91" i="1" s="1"/>
  <c r="BM92" i="1" s="1"/>
  <c r="BM93" i="1" s="1"/>
  <c r="BM94" i="1" s="1"/>
  <c r="BM95" i="1" s="1"/>
  <c r="BM96" i="1" s="1"/>
  <c r="BM97" i="1" s="1"/>
  <c r="BM98" i="1" s="1"/>
  <c r="BM99" i="1" s="1"/>
  <c r="BM100" i="1" s="1"/>
  <c r="BM101" i="1" s="1"/>
  <c r="BM102" i="1" s="1"/>
  <c r="BM103" i="1" s="1"/>
  <c r="BM104" i="1" s="1"/>
  <c r="BM105" i="1" s="1"/>
  <c r="BM106" i="1" s="1"/>
  <c r="BM107" i="1" s="1"/>
  <c r="D258" i="1"/>
  <c r="L259" i="1" s="1"/>
  <c r="K259" i="1"/>
  <c r="M259" i="1" s="1"/>
  <c r="M4" i="1"/>
  <c r="AF4" i="1" s="1"/>
  <c r="AF5" i="1"/>
  <c r="K6" i="1"/>
  <c r="M6" i="1" s="1"/>
  <c r="AF6" i="1" s="1"/>
  <c r="K7" i="1"/>
  <c r="M7" i="1" s="1"/>
  <c r="AF7" i="1" s="1"/>
  <c r="K8" i="1"/>
  <c r="M8" i="1" s="1"/>
  <c r="AF8" i="1" s="1"/>
  <c r="K9" i="1"/>
  <c r="M9" i="1" s="1"/>
  <c r="AF9" i="1" s="1"/>
  <c r="K10" i="1"/>
  <c r="M10" i="1" s="1"/>
  <c r="AF10" i="1" s="1"/>
  <c r="K11" i="1"/>
  <c r="M11" i="1" s="1"/>
  <c r="AF11" i="1" s="1"/>
  <c r="K12" i="1"/>
  <c r="M12" i="1" s="1"/>
  <c r="AF12" i="1" s="1"/>
  <c r="K13" i="1"/>
  <c r="M13" i="1" s="1"/>
  <c r="AF13" i="1" s="1"/>
  <c r="K14" i="1"/>
  <c r="M14" i="1" s="1"/>
  <c r="AF14" i="1" s="1"/>
  <c r="K15" i="1"/>
  <c r="M15" i="1" s="1"/>
  <c r="AF15" i="1" s="1"/>
  <c r="K16" i="1"/>
  <c r="M16" i="1" s="1"/>
  <c r="AF16" i="1" s="1"/>
  <c r="K17" i="1"/>
  <c r="M17" i="1" s="1"/>
  <c r="AF17" i="1" s="1"/>
  <c r="K18" i="1"/>
  <c r="M18" i="1" s="1"/>
  <c r="AF18" i="1" s="1"/>
  <c r="K19" i="1"/>
  <c r="M19" i="1" s="1"/>
  <c r="AF19" i="1" s="1"/>
  <c r="K20" i="1"/>
  <c r="M20" i="1" s="1"/>
  <c r="AF20" i="1" s="1"/>
  <c r="K21" i="1"/>
  <c r="M21" i="1" s="1"/>
  <c r="AF21" i="1" s="1"/>
  <c r="K22" i="1"/>
  <c r="M22" i="1" s="1"/>
  <c r="AF22" i="1" s="1"/>
  <c r="K23" i="1"/>
  <c r="M23" i="1" s="1"/>
  <c r="AF23" i="1" s="1"/>
  <c r="K24" i="1"/>
  <c r="M24" i="1" s="1"/>
  <c r="AF24" i="1" s="1"/>
  <c r="K25" i="1"/>
  <c r="M25" i="1" s="1"/>
  <c r="AF25" i="1" s="1"/>
  <c r="K26" i="1"/>
  <c r="M26" i="1" s="1"/>
  <c r="AF26" i="1" s="1"/>
  <c r="K27" i="1"/>
  <c r="M27" i="1" s="1"/>
  <c r="AF27" i="1" s="1"/>
  <c r="K28" i="1"/>
  <c r="M28" i="1" s="1"/>
  <c r="AF28" i="1" s="1"/>
  <c r="K29" i="1"/>
  <c r="M29" i="1" s="1"/>
  <c r="AF29" i="1" s="1"/>
  <c r="K30" i="1"/>
  <c r="M30" i="1" s="1"/>
  <c r="AF30" i="1" s="1"/>
  <c r="K31" i="1"/>
  <c r="M31" i="1" s="1"/>
  <c r="AF31" i="1" s="1"/>
  <c r="K32" i="1"/>
  <c r="M32" i="1" s="1"/>
  <c r="AF32" i="1" s="1"/>
  <c r="K33" i="1"/>
  <c r="M33" i="1" s="1"/>
  <c r="AF33" i="1" s="1"/>
  <c r="K34" i="1"/>
  <c r="M34" i="1" s="1"/>
  <c r="AF34" i="1" s="1"/>
  <c r="K35" i="1"/>
  <c r="M35" i="1" s="1"/>
  <c r="AF35" i="1" s="1"/>
  <c r="K36" i="1"/>
  <c r="M36" i="1" s="1"/>
  <c r="AF36" i="1" s="1"/>
  <c r="K37" i="1"/>
  <c r="M37" i="1" s="1"/>
  <c r="AF37" i="1" s="1"/>
  <c r="K38" i="1"/>
  <c r="M38" i="1" s="1"/>
  <c r="AF38" i="1" s="1"/>
  <c r="K39" i="1"/>
  <c r="M39" i="1" s="1"/>
  <c r="AF39" i="1" s="1"/>
  <c r="K40" i="1"/>
  <c r="M40" i="1" s="1"/>
  <c r="AF40" i="1" s="1"/>
  <c r="K41" i="1"/>
  <c r="M41" i="1" s="1"/>
  <c r="AF41" i="1" s="1"/>
  <c r="K42" i="1"/>
  <c r="M42" i="1" s="1"/>
  <c r="AF42" i="1" s="1"/>
  <c r="K43" i="1"/>
  <c r="M43" i="1" s="1"/>
  <c r="AF43" i="1" s="1"/>
  <c r="K44" i="1"/>
  <c r="M44" i="1" s="1"/>
  <c r="AF44" i="1" s="1"/>
  <c r="K45" i="1"/>
  <c r="M45" i="1" s="1"/>
  <c r="AF45" i="1" s="1"/>
  <c r="K46" i="1"/>
  <c r="M46" i="1" s="1"/>
  <c r="AF46" i="1" s="1"/>
  <c r="K47" i="1"/>
  <c r="M47" i="1" s="1"/>
  <c r="AF47" i="1" s="1"/>
  <c r="K48" i="1"/>
  <c r="M48" i="1" s="1"/>
  <c r="AF48" i="1" s="1"/>
  <c r="K49" i="1"/>
  <c r="M49" i="1" s="1"/>
  <c r="AF49" i="1" s="1"/>
  <c r="K50" i="1"/>
  <c r="M50" i="1" s="1"/>
  <c r="AF50" i="1" s="1"/>
  <c r="K51" i="1"/>
  <c r="M51" i="1" s="1"/>
  <c r="AF51" i="1" s="1"/>
  <c r="K52" i="1"/>
  <c r="M52" i="1" s="1"/>
  <c r="AF52" i="1" s="1"/>
  <c r="K53" i="1"/>
  <c r="M53" i="1" s="1"/>
  <c r="AF53" i="1" s="1"/>
  <c r="K54" i="1"/>
  <c r="M54" i="1" s="1"/>
  <c r="AF54" i="1" s="1"/>
  <c r="K55" i="1"/>
  <c r="M55" i="1" s="1"/>
  <c r="AF55" i="1" s="1"/>
  <c r="K56" i="1"/>
  <c r="M56" i="1" s="1"/>
  <c r="AF56" i="1" s="1"/>
  <c r="K57" i="1"/>
  <c r="M57" i="1" s="1"/>
  <c r="AF57" i="1" s="1"/>
  <c r="K58" i="1"/>
  <c r="M58" i="1" s="1"/>
  <c r="AF58" i="1" s="1"/>
  <c r="K59" i="1"/>
  <c r="M59" i="1" s="1"/>
  <c r="AF59" i="1" s="1"/>
  <c r="K60" i="1"/>
  <c r="M60" i="1" s="1"/>
  <c r="AF60" i="1" s="1"/>
  <c r="K61" i="1"/>
  <c r="M61" i="1" s="1"/>
  <c r="AF61" i="1" s="1"/>
  <c r="K62" i="1"/>
  <c r="M62" i="1" s="1"/>
  <c r="AF62" i="1" s="1"/>
  <c r="K63" i="1"/>
  <c r="M63" i="1" s="1"/>
  <c r="AF63" i="1" s="1"/>
  <c r="K64" i="1"/>
  <c r="M64" i="1" s="1"/>
  <c r="AF64" i="1" s="1"/>
  <c r="K65" i="1"/>
  <c r="M65" i="1" s="1"/>
  <c r="AF65" i="1" s="1"/>
  <c r="K66" i="1"/>
  <c r="M66" i="1" s="1"/>
  <c r="AF66" i="1" s="1"/>
  <c r="K67" i="1"/>
  <c r="M67" i="1" s="1"/>
  <c r="AF67" i="1" s="1"/>
  <c r="K68" i="1"/>
  <c r="M68" i="1" s="1"/>
  <c r="AF68" i="1" s="1"/>
  <c r="K69" i="1"/>
  <c r="M69" i="1" s="1"/>
  <c r="AF69" i="1" s="1"/>
  <c r="K70" i="1"/>
  <c r="M70" i="1" s="1"/>
  <c r="AF70" i="1" s="1"/>
  <c r="K71" i="1"/>
  <c r="M71" i="1" s="1"/>
  <c r="AF71" i="1" s="1"/>
  <c r="K72" i="1"/>
  <c r="M72" i="1" s="1"/>
  <c r="AF72" i="1" s="1"/>
  <c r="K73" i="1"/>
  <c r="M73" i="1" s="1"/>
  <c r="AF73" i="1" s="1"/>
  <c r="K74" i="1"/>
  <c r="M74" i="1" s="1"/>
  <c r="AF74" i="1" s="1"/>
  <c r="K75" i="1"/>
  <c r="M75" i="1" s="1"/>
  <c r="AF75" i="1" s="1"/>
  <c r="K76" i="1"/>
  <c r="M76" i="1" s="1"/>
  <c r="AF76" i="1" s="1"/>
  <c r="K77" i="1"/>
  <c r="M77" i="1" s="1"/>
  <c r="AF77" i="1" s="1"/>
  <c r="K78" i="1"/>
  <c r="M78" i="1" s="1"/>
  <c r="AF78" i="1" s="1"/>
  <c r="K79" i="1"/>
  <c r="M79" i="1" s="1"/>
  <c r="AF79" i="1" s="1"/>
  <c r="K80" i="1"/>
  <c r="M80" i="1" s="1"/>
  <c r="AF80" i="1" s="1"/>
  <c r="K81" i="1"/>
  <c r="M81" i="1" s="1"/>
  <c r="AF81" i="1" s="1"/>
  <c r="K82" i="1"/>
  <c r="M82" i="1" s="1"/>
  <c r="AF82" i="1" s="1"/>
  <c r="K83" i="1"/>
  <c r="M83" i="1" s="1"/>
  <c r="AF83" i="1" s="1"/>
  <c r="K84" i="1"/>
  <c r="M84" i="1" s="1"/>
  <c r="AF84" i="1" s="1"/>
  <c r="K85" i="1"/>
  <c r="M85" i="1" s="1"/>
  <c r="AF85" i="1" s="1"/>
  <c r="K86" i="1"/>
  <c r="M86" i="1" s="1"/>
  <c r="AF86" i="1" s="1"/>
  <c r="K87" i="1"/>
  <c r="M87" i="1" s="1"/>
  <c r="AF87" i="1" s="1"/>
  <c r="K88" i="1"/>
  <c r="M88" i="1" s="1"/>
  <c r="AF88" i="1" s="1"/>
  <c r="K89" i="1"/>
  <c r="M89" i="1" s="1"/>
  <c r="AF89" i="1" s="1"/>
  <c r="K90" i="1"/>
  <c r="M90" i="1" s="1"/>
  <c r="AF90" i="1" s="1"/>
  <c r="K91" i="1"/>
  <c r="M91" i="1" s="1"/>
  <c r="AF91" i="1" s="1"/>
  <c r="K92" i="1"/>
  <c r="M92" i="1" s="1"/>
  <c r="AF92" i="1" s="1"/>
  <c r="K93" i="1"/>
  <c r="M93" i="1" s="1"/>
  <c r="AF93" i="1" s="1"/>
  <c r="K94" i="1"/>
  <c r="M94" i="1" s="1"/>
  <c r="AF94" i="1" s="1"/>
  <c r="K95" i="1"/>
  <c r="M95" i="1" s="1"/>
  <c r="AF95" i="1" s="1"/>
  <c r="K96" i="1"/>
  <c r="M96" i="1" s="1"/>
  <c r="AF96" i="1" s="1"/>
  <c r="K97" i="1"/>
  <c r="M97" i="1" s="1"/>
  <c r="AF97" i="1" s="1"/>
  <c r="K98" i="1"/>
  <c r="M98" i="1" s="1"/>
  <c r="AF98" i="1" s="1"/>
  <c r="K99" i="1"/>
  <c r="M99" i="1" s="1"/>
  <c r="AF99" i="1" s="1"/>
  <c r="K100" i="1"/>
  <c r="M100" i="1" s="1"/>
  <c r="AF100" i="1" s="1"/>
  <c r="K101" i="1"/>
  <c r="M101" i="1" s="1"/>
  <c r="AF101" i="1" s="1"/>
  <c r="K102" i="1"/>
  <c r="M102" i="1" s="1"/>
  <c r="AF102" i="1" s="1"/>
  <c r="K103" i="1"/>
  <c r="M103" i="1" s="1"/>
  <c r="AF103" i="1" s="1"/>
  <c r="K104" i="1"/>
  <c r="M104" i="1" s="1"/>
  <c r="AF104" i="1" s="1"/>
  <c r="K105" i="1"/>
  <c r="M105" i="1" s="1"/>
  <c r="AF105" i="1" s="1"/>
  <c r="K106" i="1"/>
  <c r="M106" i="1" s="1"/>
  <c r="AF106" i="1" s="1"/>
  <c r="K107" i="1"/>
  <c r="M107" i="1" s="1"/>
  <c r="AF107" i="1" s="1"/>
  <c r="K108" i="1"/>
  <c r="M108" i="1" s="1"/>
  <c r="AF108" i="1" s="1"/>
  <c r="K109" i="1"/>
  <c r="M109" i="1" s="1"/>
  <c r="AF109" i="1" s="1"/>
  <c r="K110" i="1"/>
  <c r="M110" i="1" s="1"/>
  <c r="AF110" i="1" s="1"/>
  <c r="K111" i="1"/>
  <c r="M111" i="1" s="1"/>
  <c r="AF111" i="1" s="1"/>
  <c r="K112" i="1"/>
  <c r="M112" i="1" s="1"/>
  <c r="AF112" i="1" s="1"/>
  <c r="K113" i="1"/>
  <c r="M113" i="1" s="1"/>
  <c r="AF113" i="1" s="1"/>
  <c r="K114" i="1"/>
  <c r="M114" i="1" s="1"/>
  <c r="AF114" i="1" s="1"/>
  <c r="K115" i="1"/>
  <c r="M115" i="1" s="1"/>
  <c r="AF115" i="1" s="1"/>
  <c r="K116" i="1"/>
  <c r="M116" i="1" s="1"/>
  <c r="AF116" i="1" s="1"/>
  <c r="K117" i="1"/>
  <c r="M117" i="1" s="1"/>
  <c r="AF117" i="1" s="1"/>
  <c r="K118" i="1"/>
  <c r="M118" i="1" s="1"/>
  <c r="AF118" i="1" s="1"/>
  <c r="K119" i="1"/>
  <c r="M119" i="1" s="1"/>
  <c r="AF119" i="1" s="1"/>
  <c r="K120" i="1"/>
  <c r="M120" i="1" s="1"/>
  <c r="AF120" i="1" s="1"/>
  <c r="K121" i="1"/>
  <c r="M121" i="1" s="1"/>
  <c r="AF121" i="1" s="1"/>
  <c r="K122" i="1"/>
  <c r="M122" i="1" s="1"/>
  <c r="AF122" i="1" s="1"/>
  <c r="K123" i="1"/>
  <c r="M123" i="1" s="1"/>
  <c r="AF123" i="1" s="1"/>
  <c r="K124" i="1"/>
  <c r="M124" i="1" s="1"/>
  <c r="AF124" i="1" s="1"/>
  <c r="K125" i="1"/>
  <c r="M125" i="1" s="1"/>
  <c r="AF125" i="1" s="1"/>
  <c r="K126" i="1"/>
  <c r="M126" i="1" s="1"/>
  <c r="AF126" i="1" s="1"/>
  <c r="K127" i="1"/>
  <c r="M127" i="1" s="1"/>
  <c r="AF127" i="1" s="1"/>
  <c r="K128" i="1"/>
  <c r="M128" i="1" s="1"/>
  <c r="AF128" i="1" s="1"/>
  <c r="K129" i="1"/>
  <c r="M129" i="1" s="1"/>
  <c r="AF129" i="1" s="1"/>
  <c r="K130" i="1"/>
  <c r="M130" i="1" s="1"/>
  <c r="AF130" i="1" s="1"/>
  <c r="K131" i="1"/>
  <c r="M131" i="1" s="1"/>
  <c r="AF131" i="1" s="1"/>
  <c r="K132" i="1"/>
  <c r="M132" i="1" s="1"/>
  <c r="AF132" i="1" s="1"/>
  <c r="K133" i="1"/>
  <c r="M133" i="1" s="1"/>
  <c r="AF133" i="1" s="1"/>
  <c r="K134" i="1"/>
  <c r="M134" i="1" s="1"/>
  <c r="AF134" i="1" s="1"/>
  <c r="K135" i="1"/>
  <c r="M135" i="1" s="1"/>
  <c r="AF135" i="1" s="1"/>
  <c r="K136" i="1"/>
  <c r="M136" i="1" s="1"/>
  <c r="AF136" i="1" s="1"/>
  <c r="K137" i="1"/>
  <c r="M137" i="1" s="1"/>
  <c r="AF137" i="1" s="1"/>
  <c r="K138" i="1"/>
  <c r="M138" i="1" s="1"/>
  <c r="AF138" i="1" s="1"/>
  <c r="K139" i="1"/>
  <c r="M139" i="1" s="1"/>
  <c r="AF139" i="1" s="1"/>
  <c r="K140" i="1"/>
  <c r="M140" i="1" s="1"/>
  <c r="AF140" i="1" s="1"/>
  <c r="K141" i="1"/>
  <c r="M141" i="1" s="1"/>
  <c r="AF141" i="1" s="1"/>
  <c r="K142" i="1"/>
  <c r="M142" i="1" s="1"/>
  <c r="AF142" i="1" s="1"/>
  <c r="K143" i="1"/>
  <c r="M143" i="1" s="1"/>
  <c r="AF143" i="1" s="1"/>
  <c r="K144" i="1"/>
  <c r="M144" i="1" s="1"/>
  <c r="AF144" i="1" s="1"/>
  <c r="K145" i="1"/>
  <c r="M145" i="1" s="1"/>
  <c r="AF145" i="1" s="1"/>
  <c r="K146" i="1"/>
  <c r="M146" i="1" s="1"/>
  <c r="AF146" i="1" s="1"/>
  <c r="K147" i="1"/>
  <c r="M147" i="1" s="1"/>
  <c r="AF147" i="1" s="1"/>
  <c r="K148" i="1"/>
  <c r="M148" i="1" s="1"/>
  <c r="AF148" i="1" s="1"/>
  <c r="K149" i="1"/>
  <c r="M149" i="1" s="1"/>
  <c r="AF149" i="1" s="1"/>
  <c r="K150" i="1"/>
  <c r="M150" i="1" s="1"/>
  <c r="AF150" i="1" s="1"/>
  <c r="K151" i="1"/>
  <c r="M151" i="1" s="1"/>
  <c r="AF151" i="1" s="1"/>
  <c r="K152" i="1"/>
  <c r="M152" i="1" s="1"/>
  <c r="AF152" i="1" s="1"/>
  <c r="K153" i="1"/>
  <c r="M153" i="1" s="1"/>
  <c r="AF153" i="1" s="1"/>
  <c r="K154" i="1"/>
  <c r="M154" i="1" s="1"/>
  <c r="AF154" i="1" s="1"/>
  <c r="K155" i="1"/>
  <c r="M155" i="1" s="1"/>
  <c r="AF155" i="1" s="1"/>
  <c r="K156" i="1"/>
  <c r="M156" i="1" s="1"/>
  <c r="AF156" i="1" s="1"/>
  <c r="K157" i="1"/>
  <c r="M157" i="1" s="1"/>
  <c r="AF157" i="1" s="1"/>
  <c r="K158" i="1"/>
  <c r="M158" i="1" s="1"/>
  <c r="AF158" i="1" s="1"/>
  <c r="K159" i="1"/>
  <c r="M159" i="1" s="1"/>
  <c r="AF159" i="1" s="1"/>
  <c r="K160" i="1"/>
  <c r="M160" i="1" s="1"/>
  <c r="AF160" i="1" s="1"/>
  <c r="K161" i="1"/>
  <c r="M161" i="1" s="1"/>
  <c r="AF161" i="1" s="1"/>
  <c r="K162" i="1"/>
  <c r="M162" i="1" s="1"/>
  <c r="AF162" i="1" s="1"/>
  <c r="K163" i="1"/>
  <c r="M163" i="1" s="1"/>
  <c r="AF163" i="1" s="1"/>
  <c r="K164" i="1"/>
  <c r="M164" i="1" s="1"/>
  <c r="AF164" i="1" s="1"/>
  <c r="K165" i="1"/>
  <c r="M165" i="1" s="1"/>
  <c r="AF165" i="1" s="1"/>
  <c r="K166" i="1"/>
  <c r="M166" i="1" s="1"/>
  <c r="AF166" i="1" s="1"/>
  <c r="K167" i="1"/>
  <c r="M167" i="1" s="1"/>
  <c r="AF167" i="1" s="1"/>
  <c r="K168" i="1"/>
  <c r="M168" i="1" s="1"/>
  <c r="AF168" i="1" s="1"/>
  <c r="K169" i="1"/>
  <c r="M169" i="1" s="1"/>
  <c r="AF169" i="1" s="1"/>
  <c r="K170" i="1"/>
  <c r="M170" i="1" s="1"/>
  <c r="AF170" i="1" s="1"/>
  <c r="K171" i="1"/>
  <c r="M171" i="1" s="1"/>
  <c r="AF171" i="1" s="1"/>
  <c r="K172" i="1"/>
  <c r="M172" i="1" s="1"/>
  <c r="AF172" i="1" s="1"/>
  <c r="K173" i="1"/>
  <c r="M173" i="1" s="1"/>
  <c r="AF173" i="1" s="1"/>
  <c r="K174" i="1"/>
  <c r="M174" i="1" s="1"/>
  <c r="AF174" i="1" s="1"/>
  <c r="K175" i="1"/>
  <c r="M175" i="1" s="1"/>
  <c r="AF175" i="1" s="1"/>
  <c r="K176" i="1"/>
  <c r="M176" i="1" s="1"/>
  <c r="AF176" i="1" s="1"/>
  <c r="K177" i="1"/>
  <c r="M177" i="1" s="1"/>
  <c r="AF177" i="1" s="1"/>
  <c r="K178" i="1"/>
  <c r="M178" i="1" s="1"/>
  <c r="AF178" i="1" s="1"/>
  <c r="K179" i="1"/>
  <c r="M179" i="1" s="1"/>
  <c r="AF179" i="1" s="1"/>
  <c r="K180" i="1"/>
  <c r="M180" i="1" s="1"/>
  <c r="AF180" i="1" s="1"/>
  <c r="K181" i="1"/>
  <c r="M181" i="1" s="1"/>
  <c r="AF181" i="1" s="1"/>
  <c r="K182" i="1"/>
  <c r="M182" i="1" s="1"/>
  <c r="AF182" i="1" s="1"/>
  <c r="K183" i="1"/>
  <c r="M183" i="1" s="1"/>
  <c r="AF183" i="1" s="1"/>
  <c r="K184" i="1"/>
  <c r="M184" i="1" s="1"/>
  <c r="AF184" i="1" s="1"/>
  <c r="K185" i="1"/>
  <c r="M185" i="1" s="1"/>
  <c r="AF185" i="1" s="1"/>
  <c r="K186" i="1"/>
  <c r="M186" i="1" s="1"/>
  <c r="AF186" i="1" s="1"/>
  <c r="K187" i="1"/>
  <c r="M187" i="1" s="1"/>
  <c r="AF187" i="1" s="1"/>
  <c r="K188" i="1"/>
  <c r="M188" i="1" s="1"/>
  <c r="AF188" i="1" s="1"/>
  <c r="K189" i="1"/>
  <c r="M189" i="1" s="1"/>
  <c r="AF189" i="1" s="1"/>
  <c r="K190" i="1"/>
  <c r="M190" i="1" s="1"/>
  <c r="AF190" i="1" s="1"/>
  <c r="K191" i="1"/>
  <c r="M191" i="1" s="1"/>
  <c r="AF191" i="1" s="1"/>
  <c r="K192" i="1"/>
  <c r="M192" i="1" s="1"/>
  <c r="AF192" i="1" s="1"/>
  <c r="K193" i="1"/>
  <c r="M193" i="1" s="1"/>
  <c r="AF193" i="1" s="1"/>
  <c r="K194" i="1"/>
  <c r="M194" i="1" s="1"/>
  <c r="AF194" i="1" s="1"/>
  <c r="K195" i="1"/>
  <c r="M195" i="1" s="1"/>
  <c r="AF195" i="1" s="1"/>
  <c r="K196" i="1"/>
  <c r="M196" i="1" s="1"/>
  <c r="AF196" i="1" s="1"/>
  <c r="K197" i="1"/>
  <c r="M197" i="1" s="1"/>
  <c r="AF197" i="1" s="1"/>
  <c r="K198" i="1"/>
  <c r="M198" i="1" s="1"/>
  <c r="AF198" i="1" s="1"/>
  <c r="K199" i="1"/>
  <c r="M199" i="1" s="1"/>
  <c r="AF199" i="1" s="1"/>
  <c r="K200" i="1"/>
  <c r="M200" i="1" s="1"/>
  <c r="AF200" i="1" s="1"/>
  <c r="K201" i="1"/>
  <c r="M201" i="1" s="1"/>
  <c r="AF201" i="1" s="1"/>
  <c r="K202" i="1"/>
  <c r="M202" i="1" s="1"/>
  <c r="AF202" i="1" s="1"/>
  <c r="K203" i="1"/>
  <c r="M203" i="1" s="1"/>
  <c r="AF203" i="1" s="1"/>
  <c r="K204" i="1"/>
  <c r="M204" i="1" s="1"/>
  <c r="AF204" i="1" s="1"/>
  <c r="K205" i="1"/>
  <c r="M205" i="1" s="1"/>
  <c r="AF205" i="1" s="1"/>
  <c r="K206" i="1"/>
  <c r="M206" i="1" s="1"/>
  <c r="AF206" i="1" s="1"/>
  <c r="K207" i="1"/>
  <c r="M207" i="1" s="1"/>
  <c r="AF207" i="1" s="1"/>
  <c r="K208" i="1"/>
  <c r="M208" i="1" s="1"/>
  <c r="AF208" i="1" s="1"/>
  <c r="K209" i="1"/>
  <c r="M209" i="1" s="1"/>
  <c r="AF209" i="1" s="1"/>
  <c r="K210" i="1"/>
  <c r="M210" i="1" s="1"/>
  <c r="AF210" i="1" s="1"/>
  <c r="K211" i="1"/>
  <c r="M211" i="1" s="1"/>
  <c r="AF211" i="1" s="1"/>
  <c r="K212" i="1"/>
  <c r="M212" i="1" s="1"/>
  <c r="AF212" i="1" s="1"/>
  <c r="K213" i="1"/>
  <c r="M213" i="1" s="1"/>
  <c r="AF213" i="1" s="1"/>
  <c r="K214" i="1"/>
  <c r="M214" i="1" s="1"/>
  <c r="AF214" i="1" s="1"/>
  <c r="K215" i="1"/>
  <c r="M215" i="1" s="1"/>
  <c r="AF215" i="1" s="1"/>
  <c r="K216" i="1"/>
  <c r="M216" i="1" s="1"/>
  <c r="AF216" i="1" s="1"/>
  <c r="K217" i="1"/>
  <c r="M217" i="1" s="1"/>
  <c r="AF217" i="1" s="1"/>
  <c r="K218" i="1"/>
  <c r="M218" i="1" s="1"/>
  <c r="AF218" i="1" s="1"/>
  <c r="K219" i="1"/>
  <c r="M219" i="1" s="1"/>
  <c r="AF219" i="1" s="1"/>
  <c r="K220" i="1"/>
  <c r="M220" i="1" s="1"/>
  <c r="AF220" i="1" s="1"/>
  <c r="K221" i="1"/>
  <c r="M221" i="1" s="1"/>
  <c r="AF221" i="1" s="1"/>
  <c r="K222" i="1"/>
  <c r="M222" i="1" s="1"/>
  <c r="AF222" i="1" s="1"/>
  <c r="K223" i="1"/>
  <c r="M223" i="1" s="1"/>
  <c r="AF223" i="1" s="1"/>
  <c r="K224" i="1"/>
  <c r="M224" i="1" s="1"/>
  <c r="AF224" i="1" s="1"/>
  <c r="K225" i="1"/>
  <c r="M225" i="1" s="1"/>
  <c r="AF225" i="1" s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K258" i="3" l="1"/>
  <c r="M258" i="3" s="1"/>
  <c r="M257" i="3"/>
  <c r="E3" i="3" a="1"/>
  <c r="E3" i="3" s="1"/>
  <c r="L247" i="3"/>
  <c r="N247" i="3" s="1"/>
  <c r="N259" i="3"/>
  <c r="L258" i="3"/>
  <c r="N258" i="3" s="1"/>
  <c r="K258" i="1"/>
  <c r="M258" i="1" s="1"/>
  <c r="N259" i="1"/>
  <c r="M257" i="1"/>
  <c r="A19" i="2" l="1"/>
  <c r="J18" i="2"/>
  <c r="E13" i="2"/>
  <c r="E8" i="2"/>
  <c r="E12" i="2" s="1"/>
  <c r="E10" i="2" l="1"/>
  <c r="A20" i="2"/>
  <c r="J19" i="2"/>
  <c r="J20" i="2" l="1"/>
  <c r="A21" i="2"/>
  <c r="C19" i="2"/>
  <c r="C18" i="2"/>
  <c r="B19" i="2"/>
  <c r="C21" i="2"/>
  <c r="B21" i="2"/>
  <c r="D20" i="2" l="1"/>
  <c r="G21" i="2"/>
  <c r="K21" i="2"/>
  <c r="G20" i="2"/>
  <c r="D19" i="2"/>
  <c r="K19" i="2" s="1"/>
  <c r="E19" i="2"/>
  <c r="K18" i="2"/>
  <c r="G19" i="2"/>
  <c r="E18" i="2"/>
  <c r="E21" i="2"/>
  <c r="A22" i="2"/>
  <c r="J21" i="2"/>
  <c r="E20" i="2"/>
  <c r="H21" i="2" l="1"/>
  <c r="F21" i="2"/>
  <c r="J22" i="2"/>
  <c r="A23" i="2"/>
  <c r="C22" i="2"/>
  <c r="B22" i="2"/>
  <c r="H19" i="2"/>
  <c r="F19" i="2"/>
  <c r="H20" i="2"/>
  <c r="F20" i="2"/>
  <c r="D22" i="2" l="1"/>
  <c r="K22" i="2" s="1"/>
  <c r="G22" i="2"/>
  <c r="A24" i="2"/>
  <c r="J23" i="2"/>
  <c r="C23" i="2"/>
  <c r="B23" i="2"/>
  <c r="E22" i="2"/>
  <c r="F22" i="2" l="1"/>
  <c r="H22" i="2"/>
  <c r="D23" i="2"/>
  <c r="K23" i="2" s="1"/>
  <c r="A25" i="2"/>
  <c r="J24" i="2"/>
  <c r="C24" i="2"/>
  <c r="B24" i="2"/>
  <c r="E23" i="2"/>
  <c r="G23" i="2"/>
  <c r="D24" i="2" l="1"/>
  <c r="K24" i="2" s="1"/>
  <c r="E24" i="2"/>
  <c r="J25" i="2"/>
  <c r="A26" i="2"/>
  <c r="C25" i="2"/>
  <c r="B25" i="2"/>
  <c r="G24" i="2"/>
  <c r="H23" i="2"/>
  <c r="F23" i="2"/>
  <c r="D25" i="2" l="1"/>
  <c r="K25" i="2" s="1"/>
  <c r="E25" i="2"/>
  <c r="J26" i="2"/>
  <c r="A27" i="2"/>
  <c r="B26" i="2"/>
  <c r="C26" i="2"/>
  <c r="F25" i="2"/>
  <c r="H25" i="2"/>
  <c r="G25" i="2"/>
  <c r="H24" i="2"/>
  <c r="F24" i="2"/>
  <c r="D26" i="2" l="1"/>
  <c r="K26" i="2" s="1"/>
  <c r="A28" i="2"/>
  <c r="J27" i="2"/>
  <c r="C27" i="2"/>
  <c r="B27" i="2"/>
  <c r="E26" i="2"/>
  <c r="F26" i="2"/>
  <c r="H26" i="2"/>
  <c r="G26" i="2"/>
  <c r="D27" i="2" l="1"/>
  <c r="K27" i="2" s="1"/>
  <c r="E27" i="2"/>
  <c r="J28" i="2"/>
  <c r="A29" i="2"/>
  <c r="C28" i="2"/>
  <c r="B28" i="2"/>
  <c r="G27" i="2"/>
  <c r="D28" i="2" l="1"/>
  <c r="K28" i="2" s="1"/>
  <c r="E28" i="2"/>
  <c r="J29" i="2"/>
  <c r="A30" i="2"/>
  <c r="B29" i="2"/>
  <c r="C29" i="2"/>
  <c r="F28" i="2"/>
  <c r="H28" i="2"/>
  <c r="G28" i="2"/>
  <c r="F27" i="2"/>
  <c r="H27" i="2"/>
  <c r="D29" i="2" l="1"/>
  <c r="K29" i="2" s="1"/>
  <c r="A31" i="2"/>
  <c r="J30" i="2"/>
  <c r="C30" i="2"/>
  <c r="B30" i="2"/>
  <c r="E29" i="2"/>
  <c r="F29" i="2"/>
  <c r="H29" i="2"/>
  <c r="G29" i="2"/>
  <c r="D30" i="2" l="1"/>
  <c r="K30" i="2" s="1"/>
  <c r="J31" i="2"/>
  <c r="A32" i="2"/>
  <c r="B31" i="2"/>
  <c r="C31" i="2"/>
  <c r="E30" i="2"/>
  <c r="G30" i="2"/>
  <c r="D31" i="2" l="1"/>
  <c r="K31" i="2" s="1"/>
  <c r="A33" i="2"/>
  <c r="J32" i="2"/>
  <c r="C32" i="2"/>
  <c r="B32" i="2"/>
  <c r="E31" i="2"/>
  <c r="G31" i="2"/>
  <c r="H30" i="2"/>
  <c r="F30" i="2"/>
  <c r="D32" i="2" l="1"/>
  <c r="K32" i="2" s="1"/>
  <c r="J33" i="2"/>
  <c r="A34" i="2"/>
  <c r="B33" i="2"/>
  <c r="C33" i="2"/>
  <c r="E32" i="2"/>
  <c r="G32" i="2"/>
  <c r="F31" i="2"/>
  <c r="H31" i="2"/>
  <c r="D33" i="2" l="1"/>
  <c r="K33" i="2" s="1"/>
  <c r="A35" i="2"/>
  <c r="J34" i="2"/>
  <c r="C34" i="2"/>
  <c r="B34" i="2"/>
  <c r="E33" i="2"/>
  <c r="G33" i="2"/>
  <c r="H32" i="2"/>
  <c r="F32" i="2"/>
  <c r="D34" i="2" l="1"/>
  <c r="K34" i="2" s="1"/>
  <c r="E34" i="2"/>
  <c r="A36" i="2"/>
  <c r="J35" i="2"/>
  <c r="C35" i="2"/>
  <c r="B35" i="2"/>
  <c r="G34" i="2"/>
  <c r="F33" i="2"/>
  <c r="H33" i="2"/>
  <c r="D35" i="2" l="1"/>
  <c r="K35" i="2" s="1"/>
  <c r="E35" i="2"/>
  <c r="J36" i="2"/>
  <c r="A37" i="2"/>
  <c r="B36" i="2"/>
  <c r="C36" i="2"/>
  <c r="H35" i="2"/>
  <c r="F35" i="2"/>
  <c r="G35" i="2"/>
  <c r="F34" i="2"/>
  <c r="H34" i="2"/>
  <c r="D36" i="2" l="1"/>
  <c r="K36" i="2" s="1"/>
  <c r="E36" i="2"/>
  <c r="A38" i="2"/>
  <c r="J37" i="2"/>
  <c r="C37" i="2"/>
  <c r="B37" i="2"/>
  <c r="H36" i="2"/>
  <c r="F36" i="2"/>
  <c r="G36" i="2"/>
  <c r="D37" i="2" l="1"/>
  <c r="K37" i="2" s="1"/>
  <c r="E37" i="2"/>
  <c r="A39" i="2"/>
  <c r="J38" i="2"/>
  <c r="C38" i="2"/>
  <c r="B38" i="2"/>
  <c r="H37" i="2"/>
  <c r="F37" i="2"/>
  <c r="G37" i="2"/>
  <c r="D38" i="2" l="1"/>
  <c r="K38" i="2" s="1"/>
  <c r="E38" i="2"/>
  <c r="J39" i="2"/>
  <c r="A40" i="2"/>
  <c r="C39" i="2"/>
  <c r="B39" i="2"/>
  <c r="F38" i="2"/>
  <c r="H38" i="2"/>
  <c r="G38" i="2"/>
  <c r="D39" i="2" l="1"/>
  <c r="K39" i="2" s="1"/>
  <c r="A41" i="2"/>
  <c r="J40" i="2"/>
  <c r="C40" i="2"/>
  <c r="B40" i="2"/>
  <c r="E39" i="2"/>
  <c r="H39" i="2"/>
  <c r="F39" i="2"/>
  <c r="G39" i="2"/>
  <c r="D40" i="2" l="1"/>
  <c r="K40" i="2" s="1"/>
  <c r="A42" i="2"/>
  <c r="J41" i="2"/>
  <c r="C41" i="2"/>
  <c r="B41" i="2"/>
  <c r="E40" i="2"/>
  <c r="G40" i="2"/>
  <c r="D41" i="2" l="1"/>
  <c r="K41" i="2" s="1"/>
  <c r="E41" i="2"/>
  <c r="A43" i="2"/>
  <c r="J42" i="2"/>
  <c r="B42" i="2"/>
  <c r="C42" i="2"/>
  <c r="G41" i="2"/>
  <c r="H40" i="2"/>
  <c r="F40" i="2"/>
  <c r="D42" i="2" l="1"/>
  <c r="K42" i="2" s="1"/>
  <c r="E42" i="2"/>
  <c r="J43" i="2"/>
  <c r="A44" i="2"/>
  <c r="C43" i="2"/>
  <c r="B43" i="2"/>
  <c r="H42" i="2"/>
  <c r="F42" i="2"/>
  <c r="G42" i="2"/>
  <c r="F41" i="2"/>
  <c r="H41" i="2"/>
  <c r="D43" i="2" l="1"/>
  <c r="K43" i="2" s="1"/>
  <c r="A45" i="2"/>
  <c r="J44" i="2"/>
  <c r="C44" i="2"/>
  <c r="B44" i="2"/>
  <c r="E43" i="2"/>
  <c r="H43" i="2"/>
  <c r="F43" i="2"/>
  <c r="G43" i="2"/>
  <c r="D44" i="2" l="1"/>
  <c r="K44" i="2" s="1"/>
  <c r="E44" i="2"/>
  <c r="A46" i="2"/>
  <c r="J45" i="2"/>
  <c r="C45" i="2"/>
  <c r="B45" i="2"/>
  <c r="G44" i="2"/>
  <c r="D45" i="2" l="1"/>
  <c r="K45" i="2" s="1"/>
  <c r="E45" i="2"/>
  <c r="A47" i="2"/>
  <c r="J46" i="2"/>
  <c r="B46" i="2"/>
  <c r="C46" i="2"/>
  <c r="F45" i="2"/>
  <c r="H45" i="2"/>
  <c r="G45" i="2"/>
  <c r="F44" i="2"/>
  <c r="H44" i="2"/>
  <c r="D46" i="2" l="1"/>
  <c r="K46" i="2" s="1"/>
  <c r="J47" i="2"/>
  <c r="A48" i="2"/>
  <c r="C47" i="2"/>
  <c r="B47" i="2"/>
  <c r="E46" i="2"/>
  <c r="F46" i="2"/>
  <c r="H46" i="2"/>
  <c r="G46" i="2"/>
  <c r="D47" i="2" l="1"/>
  <c r="K47" i="2" s="1"/>
  <c r="A49" i="2"/>
  <c r="J48" i="2"/>
  <c r="C48" i="2"/>
  <c r="B48" i="2"/>
  <c r="E47" i="2"/>
  <c r="G47" i="2"/>
  <c r="D48" i="2" l="1"/>
  <c r="K48" i="2" s="1"/>
  <c r="A50" i="2"/>
  <c r="J49" i="2"/>
  <c r="C49" i="2"/>
  <c r="B49" i="2"/>
  <c r="E48" i="2"/>
  <c r="G48" i="2"/>
  <c r="F47" i="2"/>
  <c r="H47" i="2"/>
  <c r="D49" i="2" l="1"/>
  <c r="K49" i="2" s="1"/>
  <c r="E49" i="2"/>
  <c r="A51" i="2"/>
  <c r="J50" i="2"/>
  <c r="B50" i="2"/>
  <c r="C50" i="2"/>
  <c r="G49" i="2"/>
  <c r="H48" i="2"/>
  <c r="F48" i="2"/>
  <c r="D50" i="2" l="1"/>
  <c r="K50" i="2" s="1"/>
  <c r="E50" i="2"/>
  <c r="A52" i="2"/>
  <c r="J51" i="2"/>
  <c r="C51" i="2"/>
  <c r="B51" i="2"/>
  <c r="H50" i="2"/>
  <c r="F50" i="2"/>
  <c r="G50" i="2"/>
  <c r="F49" i="2"/>
  <c r="H49" i="2"/>
  <c r="D51" i="2" l="1"/>
  <c r="K51" i="2" s="1"/>
  <c r="E51" i="2"/>
  <c r="J52" i="2"/>
  <c r="A53" i="2"/>
  <c r="C52" i="2"/>
  <c r="B52" i="2"/>
  <c r="F51" i="2"/>
  <c r="H51" i="2"/>
  <c r="G51" i="2"/>
  <c r="D52" i="2" l="1"/>
  <c r="K52" i="2" s="1"/>
  <c r="A54" i="2"/>
  <c r="J53" i="2"/>
  <c r="C53" i="2"/>
  <c r="B53" i="2"/>
  <c r="E52" i="2"/>
  <c r="H52" i="2"/>
  <c r="F52" i="2"/>
  <c r="G52" i="2"/>
  <c r="D53" i="2" l="1"/>
  <c r="K53" i="2" s="1"/>
  <c r="E53" i="2"/>
  <c r="J54" i="2"/>
  <c r="A55" i="2"/>
  <c r="B54" i="2"/>
  <c r="C54" i="2"/>
  <c r="G53" i="2"/>
  <c r="D54" i="2" l="1"/>
  <c r="K54" i="2" s="1"/>
  <c r="A56" i="2"/>
  <c r="J55" i="2"/>
  <c r="B55" i="2"/>
  <c r="C55" i="2"/>
  <c r="E54" i="2"/>
  <c r="H54" i="2"/>
  <c r="F54" i="2"/>
  <c r="G54" i="2"/>
  <c r="F53" i="2"/>
  <c r="H53" i="2"/>
  <c r="D55" i="2" l="1"/>
  <c r="K55" i="2" s="1"/>
  <c r="A57" i="2"/>
  <c r="J56" i="2"/>
  <c r="C56" i="2"/>
  <c r="B56" i="2"/>
  <c r="E55" i="2"/>
  <c r="G55" i="2"/>
  <c r="D56" i="2" l="1"/>
  <c r="K56" i="2" s="1"/>
  <c r="E56" i="2"/>
  <c r="J57" i="2"/>
  <c r="A58" i="2"/>
  <c r="C57" i="2"/>
  <c r="B57" i="2"/>
  <c r="G56" i="2"/>
  <c r="H55" i="2"/>
  <c r="F55" i="2"/>
  <c r="D57" i="2" l="1"/>
  <c r="K57" i="2" s="1"/>
  <c r="E57" i="2"/>
  <c r="J58" i="2"/>
  <c r="A59" i="2"/>
  <c r="C58" i="2"/>
  <c r="B58" i="2"/>
  <c r="F57" i="2"/>
  <c r="H57" i="2"/>
  <c r="G57" i="2"/>
  <c r="H56" i="2"/>
  <c r="F56" i="2"/>
  <c r="D58" i="2" l="1"/>
  <c r="K58" i="2" s="1"/>
  <c r="J59" i="2"/>
  <c r="A60" i="2"/>
  <c r="C59" i="2"/>
  <c r="B59" i="2"/>
  <c r="E58" i="2"/>
  <c r="H58" i="2"/>
  <c r="F58" i="2"/>
  <c r="G58" i="2"/>
  <c r="D59" i="2" l="1"/>
  <c r="K59" i="2" s="1"/>
  <c r="E59" i="2"/>
  <c r="A61" i="2"/>
  <c r="J60" i="2"/>
  <c r="B60" i="2"/>
  <c r="C60" i="2"/>
  <c r="G59" i="2"/>
  <c r="D60" i="2" l="1"/>
  <c r="K60" i="2" s="1"/>
  <c r="E60" i="2"/>
  <c r="A62" i="2"/>
  <c r="J61" i="2"/>
  <c r="B61" i="2"/>
  <c r="C61" i="2"/>
  <c r="F60" i="2"/>
  <c r="H60" i="2"/>
  <c r="G60" i="2"/>
  <c r="F59" i="2"/>
  <c r="H59" i="2"/>
  <c r="D61" i="2" l="1"/>
  <c r="K61" i="2" s="1"/>
  <c r="E61" i="2"/>
  <c r="A63" i="2"/>
  <c r="J62" i="2"/>
  <c r="C62" i="2"/>
  <c r="B62" i="2"/>
  <c r="F61" i="2"/>
  <c r="H61" i="2"/>
  <c r="G61" i="2"/>
  <c r="D62" i="2" l="1"/>
  <c r="K62" i="2" s="1"/>
  <c r="E62" i="2"/>
  <c r="A64" i="2"/>
  <c r="J63" i="2"/>
  <c r="C63" i="2"/>
  <c r="B63" i="2"/>
  <c r="F62" i="2"/>
  <c r="H62" i="2"/>
  <c r="G62" i="2"/>
  <c r="D63" i="2" l="1"/>
  <c r="K63" i="2" s="1"/>
  <c r="J64" i="2"/>
  <c r="A65" i="2"/>
  <c r="B64" i="2"/>
  <c r="C64" i="2"/>
  <c r="E63" i="2"/>
  <c r="F63" i="2"/>
  <c r="H63" i="2"/>
  <c r="G63" i="2"/>
  <c r="D64" i="2" l="1"/>
  <c r="K64" i="2" s="1"/>
  <c r="A66" i="2"/>
  <c r="J65" i="2"/>
  <c r="C65" i="2"/>
  <c r="B65" i="2"/>
  <c r="E64" i="2"/>
  <c r="G64" i="2"/>
  <c r="D65" i="2" l="1"/>
  <c r="K65" i="2" s="1"/>
  <c r="J66" i="2"/>
  <c r="A67" i="2"/>
  <c r="B66" i="2"/>
  <c r="C66" i="2"/>
  <c r="E65" i="2"/>
  <c r="G65" i="2"/>
  <c r="F64" i="2"/>
  <c r="H64" i="2"/>
  <c r="D66" i="2" l="1"/>
  <c r="K66" i="2" s="1"/>
  <c r="E66" i="2"/>
  <c r="A68" i="2"/>
  <c r="J67" i="2"/>
  <c r="B67" i="2"/>
  <c r="C67" i="2"/>
  <c r="G66" i="2"/>
  <c r="F65" i="2"/>
  <c r="H65" i="2"/>
  <c r="D67" i="2" l="1"/>
  <c r="K67" i="2" s="1"/>
  <c r="E67" i="2"/>
  <c r="J68" i="2"/>
  <c r="A69" i="2"/>
  <c r="B68" i="2"/>
  <c r="C68" i="2"/>
  <c r="F67" i="2"/>
  <c r="H67" i="2"/>
  <c r="G67" i="2"/>
  <c r="F66" i="2"/>
  <c r="H66" i="2"/>
  <c r="D68" i="2" l="1"/>
  <c r="K68" i="2" s="1"/>
  <c r="E68" i="2"/>
  <c r="J69" i="2"/>
  <c r="A70" i="2"/>
  <c r="C69" i="2"/>
  <c r="B69" i="2"/>
  <c r="H68" i="2"/>
  <c r="F68" i="2"/>
  <c r="G68" i="2"/>
  <c r="D69" i="2" l="1"/>
  <c r="K69" i="2" s="1"/>
  <c r="A71" i="2"/>
  <c r="J70" i="2"/>
  <c r="C70" i="2"/>
  <c r="B70" i="2"/>
  <c r="E69" i="2"/>
  <c r="H69" i="2"/>
  <c r="F69" i="2"/>
  <c r="G69" i="2"/>
  <c r="D70" i="2" l="1"/>
  <c r="K70" i="2" s="1"/>
  <c r="E70" i="2"/>
  <c r="A72" i="2"/>
  <c r="J71" i="2"/>
  <c r="B71" i="2"/>
  <c r="C71" i="2"/>
  <c r="G70" i="2"/>
  <c r="D71" i="2" l="1"/>
  <c r="K71" i="2" s="1"/>
  <c r="E71" i="2"/>
  <c r="A73" i="2"/>
  <c r="J72" i="2"/>
  <c r="B72" i="2"/>
  <c r="C72" i="2"/>
  <c r="H71" i="2"/>
  <c r="F71" i="2"/>
  <c r="G71" i="2"/>
  <c r="F70" i="2"/>
  <c r="H70" i="2"/>
  <c r="D72" i="2" l="1"/>
  <c r="K72" i="2" s="1"/>
  <c r="A74" i="2"/>
  <c r="J73" i="2"/>
  <c r="C73" i="2"/>
  <c r="B73" i="2"/>
  <c r="E72" i="2"/>
  <c r="H72" i="2"/>
  <c r="F72" i="2"/>
  <c r="G72" i="2"/>
  <c r="D73" i="2" l="1"/>
  <c r="K73" i="2" s="1"/>
  <c r="E73" i="2"/>
  <c r="J74" i="2"/>
  <c r="A75" i="2"/>
  <c r="C74" i="2"/>
  <c r="B74" i="2"/>
  <c r="G73" i="2"/>
  <c r="D74" i="2" l="1"/>
  <c r="K74" i="2" s="1"/>
  <c r="J75" i="2"/>
  <c r="A76" i="2"/>
  <c r="C75" i="2"/>
  <c r="B75" i="2"/>
  <c r="E74" i="2"/>
  <c r="F74" i="2"/>
  <c r="H74" i="2"/>
  <c r="G74" i="2"/>
  <c r="F73" i="2"/>
  <c r="H73" i="2"/>
  <c r="D75" i="2" l="1"/>
  <c r="K75" i="2" s="1"/>
  <c r="A77" i="2"/>
  <c r="J76" i="2"/>
  <c r="C76" i="2"/>
  <c r="B76" i="2"/>
  <c r="E75" i="2"/>
  <c r="G75" i="2"/>
  <c r="D76" i="2" l="1"/>
  <c r="K76" i="2" s="1"/>
  <c r="J77" i="2"/>
  <c r="A78" i="2"/>
  <c r="B77" i="2"/>
  <c r="C77" i="2"/>
  <c r="E76" i="2"/>
  <c r="G76" i="2"/>
  <c r="F75" i="2"/>
  <c r="H75" i="2"/>
  <c r="D77" i="2" l="1"/>
  <c r="K77" i="2" s="1"/>
  <c r="A79" i="2"/>
  <c r="J78" i="2"/>
  <c r="C78" i="2"/>
  <c r="B78" i="2"/>
  <c r="E77" i="2"/>
  <c r="G77" i="2"/>
  <c r="F76" i="2"/>
  <c r="H76" i="2"/>
  <c r="D78" i="2" l="1"/>
  <c r="K78" i="2" s="1"/>
  <c r="E78" i="2"/>
  <c r="A80" i="2"/>
  <c r="J79" i="2"/>
  <c r="C79" i="2"/>
  <c r="B79" i="2"/>
  <c r="G78" i="2"/>
  <c r="H77" i="2"/>
  <c r="F77" i="2"/>
  <c r="D79" i="2" l="1"/>
  <c r="K79" i="2" s="1"/>
  <c r="E79" i="2"/>
  <c r="J80" i="2"/>
  <c r="A81" i="2"/>
  <c r="B80" i="2"/>
  <c r="C80" i="2"/>
  <c r="H79" i="2"/>
  <c r="F79" i="2"/>
  <c r="G79" i="2"/>
  <c r="H78" i="2"/>
  <c r="F78" i="2"/>
  <c r="D80" i="2" l="1"/>
  <c r="K80" i="2" s="1"/>
  <c r="E80" i="2"/>
  <c r="J81" i="2"/>
  <c r="A82" i="2"/>
  <c r="C81" i="2"/>
  <c r="B81" i="2"/>
  <c r="H80" i="2"/>
  <c r="F80" i="2"/>
  <c r="G80" i="2"/>
  <c r="D81" i="2" l="1"/>
  <c r="K81" i="2" s="1"/>
  <c r="A83" i="2"/>
  <c r="J82" i="2"/>
  <c r="B82" i="2"/>
  <c r="C82" i="2"/>
  <c r="E81" i="2"/>
  <c r="H81" i="2"/>
  <c r="F81" i="2"/>
  <c r="G81" i="2"/>
  <c r="D82" i="2" l="1"/>
  <c r="K82" i="2" s="1"/>
  <c r="E82" i="2"/>
  <c r="A84" i="2"/>
  <c r="J83" i="2"/>
  <c r="C83" i="2"/>
  <c r="B83" i="2"/>
  <c r="G82" i="2"/>
  <c r="D83" i="2" l="1"/>
  <c r="K83" i="2" s="1"/>
  <c r="E83" i="2"/>
  <c r="A85" i="2"/>
  <c r="J84" i="2"/>
  <c r="B84" i="2"/>
  <c r="C84" i="2"/>
  <c r="H83" i="2"/>
  <c r="F83" i="2"/>
  <c r="G83" i="2"/>
  <c r="F82" i="2"/>
  <c r="H82" i="2"/>
  <c r="D84" i="2" l="1"/>
  <c r="K84" i="2" s="1"/>
  <c r="A86" i="2"/>
  <c r="J85" i="2"/>
  <c r="B85" i="2"/>
  <c r="C85" i="2"/>
  <c r="E84" i="2"/>
  <c r="F84" i="2"/>
  <c r="H84" i="2"/>
  <c r="G84" i="2"/>
  <c r="D85" i="2" l="1"/>
  <c r="K85" i="2" s="1"/>
  <c r="E85" i="2"/>
  <c r="J86" i="2"/>
  <c r="A87" i="2"/>
  <c r="B86" i="2"/>
  <c r="C86" i="2"/>
  <c r="G85" i="2"/>
  <c r="D86" i="2" l="1"/>
  <c r="K86" i="2" s="1"/>
  <c r="J87" i="2"/>
  <c r="A88" i="2"/>
  <c r="C87" i="2"/>
  <c r="B87" i="2"/>
  <c r="E86" i="2"/>
  <c r="F86" i="2"/>
  <c r="H86" i="2"/>
  <c r="G86" i="2"/>
  <c r="F85" i="2"/>
  <c r="H85" i="2"/>
  <c r="D87" i="2" l="1"/>
  <c r="K87" i="2" s="1"/>
  <c r="J88" i="2"/>
  <c r="A89" i="2"/>
  <c r="C88" i="2"/>
  <c r="B88" i="2"/>
  <c r="E87" i="2"/>
  <c r="G87" i="2"/>
  <c r="D88" i="2" l="1"/>
  <c r="K88" i="2" s="1"/>
  <c r="E88" i="2"/>
  <c r="A90" i="2"/>
  <c r="J89" i="2"/>
  <c r="C89" i="2"/>
  <c r="B89" i="2"/>
  <c r="G88" i="2"/>
  <c r="F87" i="2"/>
  <c r="H87" i="2"/>
  <c r="D89" i="2" l="1"/>
  <c r="K89" i="2" s="1"/>
  <c r="E89" i="2"/>
  <c r="A91" i="2"/>
  <c r="J90" i="2"/>
  <c r="C90" i="2"/>
  <c r="B90" i="2"/>
  <c r="F89" i="2"/>
  <c r="H89" i="2"/>
  <c r="G89" i="2"/>
  <c r="F88" i="2"/>
  <c r="H88" i="2"/>
  <c r="D90" i="2" l="1"/>
  <c r="K90" i="2" s="1"/>
  <c r="E90" i="2"/>
  <c r="J91" i="2"/>
  <c r="A92" i="2"/>
  <c r="C91" i="2"/>
  <c r="B91" i="2"/>
  <c r="H90" i="2"/>
  <c r="F90" i="2"/>
  <c r="G90" i="2"/>
  <c r="D91" i="2" l="1"/>
  <c r="K91" i="2" s="1"/>
  <c r="E91" i="2"/>
  <c r="J92" i="2"/>
  <c r="A93" i="2"/>
  <c r="B92" i="2"/>
  <c r="C92" i="2"/>
  <c r="H91" i="2"/>
  <c r="F91" i="2"/>
  <c r="G91" i="2"/>
  <c r="D92" i="2" l="1"/>
  <c r="K92" i="2" s="1"/>
  <c r="A94" i="2"/>
  <c r="J93" i="2"/>
  <c r="C93" i="2"/>
  <c r="B93" i="2"/>
  <c r="E92" i="2"/>
  <c r="H92" i="2"/>
  <c r="F92" i="2"/>
  <c r="G92" i="2"/>
  <c r="D93" i="2" l="1"/>
  <c r="K93" i="2" s="1"/>
  <c r="E93" i="2"/>
  <c r="A95" i="2"/>
  <c r="J94" i="2"/>
  <c r="B94" i="2"/>
  <c r="C94" i="2"/>
  <c r="G93" i="2"/>
  <c r="D94" i="2" l="1"/>
  <c r="K94" i="2" s="1"/>
  <c r="E94" i="2"/>
  <c r="A96" i="2"/>
  <c r="J95" i="2"/>
  <c r="C95" i="2"/>
  <c r="B95" i="2"/>
  <c r="H94" i="2"/>
  <c r="F94" i="2"/>
  <c r="G94" i="2"/>
  <c r="F93" i="2"/>
  <c r="H93" i="2"/>
  <c r="D95" i="2" l="1"/>
  <c r="K95" i="2" s="1"/>
  <c r="E95" i="2"/>
  <c r="A97" i="2"/>
  <c r="J96" i="2"/>
  <c r="C96" i="2"/>
  <c r="B96" i="2"/>
  <c r="H95" i="2"/>
  <c r="F95" i="2"/>
  <c r="G95" i="2"/>
  <c r="D96" i="2" l="1"/>
  <c r="K96" i="2" s="1"/>
  <c r="E96" i="2"/>
  <c r="J97" i="2"/>
  <c r="A98" i="2"/>
  <c r="C97" i="2"/>
  <c r="B97" i="2"/>
  <c r="H96" i="2"/>
  <c r="F96" i="2"/>
  <c r="G96" i="2"/>
  <c r="D97" i="2" l="1"/>
  <c r="K97" i="2" s="1"/>
  <c r="J98" i="2"/>
  <c r="A99" i="2"/>
  <c r="B98" i="2"/>
  <c r="C98" i="2"/>
  <c r="E97" i="2"/>
  <c r="H97" i="2"/>
  <c r="F97" i="2"/>
  <c r="G97" i="2"/>
  <c r="D98" i="2" l="1"/>
  <c r="K98" i="2" s="1"/>
  <c r="A100" i="2"/>
  <c r="J99" i="2"/>
  <c r="C99" i="2"/>
  <c r="B99" i="2"/>
  <c r="E98" i="2"/>
  <c r="G98" i="2"/>
  <c r="D99" i="2" l="1"/>
  <c r="K99" i="2" s="1"/>
  <c r="E99" i="2"/>
  <c r="A101" i="2"/>
  <c r="J100" i="2"/>
  <c r="B100" i="2"/>
  <c r="C100" i="2"/>
  <c r="G99" i="2"/>
  <c r="F98" i="2"/>
  <c r="H98" i="2"/>
  <c r="D100" i="2" l="1"/>
  <c r="K100" i="2" s="1"/>
  <c r="E100" i="2"/>
  <c r="A102" i="2"/>
  <c r="J101" i="2"/>
  <c r="C101" i="2"/>
  <c r="B101" i="2"/>
  <c r="F100" i="2"/>
  <c r="H100" i="2"/>
  <c r="G100" i="2"/>
  <c r="H99" i="2"/>
  <c r="F99" i="2"/>
  <c r="D101" i="2" l="1"/>
  <c r="K101" i="2" s="1"/>
  <c r="E101" i="2"/>
  <c r="J102" i="2"/>
  <c r="A103" i="2"/>
  <c r="C102" i="2"/>
  <c r="B102" i="2"/>
  <c r="H101" i="2"/>
  <c r="F101" i="2"/>
  <c r="G101" i="2"/>
  <c r="D102" i="2" l="1"/>
  <c r="K102" i="2" s="1"/>
  <c r="E102" i="2"/>
  <c r="A104" i="2"/>
  <c r="J103" i="2"/>
  <c r="B103" i="2"/>
  <c r="C103" i="2"/>
  <c r="H102" i="2"/>
  <c r="F102" i="2"/>
  <c r="G102" i="2"/>
  <c r="D103" i="2" l="1"/>
  <c r="K103" i="2" s="1"/>
  <c r="A105" i="2"/>
  <c r="J104" i="2"/>
  <c r="B104" i="2"/>
  <c r="C104" i="2"/>
  <c r="E103" i="2"/>
  <c r="F103" i="2"/>
  <c r="H103" i="2"/>
  <c r="G103" i="2"/>
  <c r="D104" i="2" l="1"/>
  <c r="K104" i="2" s="1"/>
  <c r="E104" i="2"/>
  <c r="J105" i="2"/>
  <c r="A106" i="2"/>
  <c r="B105" i="2"/>
  <c r="C105" i="2"/>
  <c r="G104" i="2"/>
  <c r="D105" i="2" l="1"/>
  <c r="K105" i="2" s="1"/>
  <c r="J106" i="2"/>
  <c r="A107" i="2"/>
  <c r="C106" i="2"/>
  <c r="B106" i="2"/>
  <c r="E105" i="2"/>
  <c r="H105" i="2"/>
  <c r="F105" i="2"/>
  <c r="G105" i="2"/>
  <c r="F104" i="2"/>
  <c r="H104" i="2"/>
  <c r="D106" i="2" l="1"/>
  <c r="K106" i="2" s="1"/>
  <c r="E106" i="2"/>
  <c r="A108" i="2"/>
  <c r="J107" i="2"/>
  <c r="C107" i="2"/>
  <c r="B107" i="2"/>
  <c r="G106" i="2"/>
  <c r="D107" i="2" l="1"/>
  <c r="K107" i="2" s="1"/>
  <c r="E107" i="2"/>
  <c r="J108" i="2"/>
  <c r="A109" i="2"/>
  <c r="C108" i="2"/>
  <c r="B108" i="2"/>
  <c r="H107" i="2"/>
  <c r="F107" i="2"/>
  <c r="G107" i="2"/>
  <c r="F106" i="2"/>
  <c r="H106" i="2"/>
  <c r="D108" i="2" l="1"/>
  <c r="K108" i="2" s="1"/>
  <c r="E108" i="2"/>
  <c r="J109" i="2"/>
  <c r="A110" i="2"/>
  <c r="C109" i="2"/>
  <c r="B109" i="2"/>
  <c r="F108" i="2"/>
  <c r="H108" i="2"/>
  <c r="G108" i="2"/>
  <c r="D109" i="2" l="1"/>
  <c r="K109" i="2" s="1"/>
  <c r="A111" i="2"/>
  <c r="J110" i="2"/>
  <c r="B110" i="2"/>
  <c r="C110" i="2"/>
  <c r="E109" i="2"/>
  <c r="H109" i="2"/>
  <c r="F109" i="2"/>
  <c r="G109" i="2"/>
  <c r="D110" i="2" l="1"/>
  <c r="K110" i="2" s="1"/>
  <c r="A112" i="2"/>
  <c r="J111" i="2"/>
  <c r="B111" i="2"/>
  <c r="C111" i="2"/>
  <c r="E110" i="2"/>
  <c r="G110" i="2"/>
  <c r="D111" i="2" l="1"/>
  <c r="K111" i="2" s="1"/>
  <c r="E111" i="2"/>
  <c r="A113" i="2"/>
  <c r="J112" i="2"/>
  <c r="B112" i="2"/>
  <c r="C112" i="2"/>
  <c r="G111" i="2"/>
  <c r="F110" i="2"/>
  <c r="H110" i="2"/>
  <c r="J113" i="2" l="1"/>
  <c r="A114" i="2"/>
  <c r="C113" i="2"/>
  <c r="B113" i="2"/>
  <c r="G113" i="2"/>
  <c r="D112" i="2"/>
  <c r="K112" i="2" s="1"/>
  <c r="E112" i="2"/>
  <c r="H112" i="2"/>
  <c r="F112" i="2"/>
  <c r="G112" i="2"/>
  <c r="H111" i="2"/>
  <c r="F111" i="2"/>
  <c r="D113" i="2" l="1"/>
  <c r="K113" i="2" s="1"/>
  <c r="A115" i="2"/>
  <c r="J114" i="2"/>
  <c r="B114" i="2"/>
  <c r="C114" i="2"/>
  <c r="E113" i="2"/>
  <c r="D114" i="2" l="1"/>
  <c r="K114" i="2" s="1"/>
  <c r="A116" i="2"/>
  <c r="J115" i="2"/>
  <c r="B115" i="2"/>
  <c r="C115" i="2"/>
  <c r="E114" i="2"/>
  <c r="G114" i="2"/>
  <c r="F113" i="2"/>
  <c r="H113" i="2"/>
  <c r="D115" i="2" l="1"/>
  <c r="K115" i="2" s="1"/>
  <c r="E115" i="2"/>
  <c r="J116" i="2"/>
  <c r="A117" i="2"/>
  <c r="C116" i="2"/>
  <c r="B116" i="2"/>
  <c r="G115" i="2"/>
  <c r="H114" i="2"/>
  <c r="F114" i="2"/>
  <c r="D116" i="2" l="1"/>
  <c r="K116" i="2" s="1"/>
  <c r="E116" i="2"/>
  <c r="J117" i="2"/>
  <c r="A118" i="2"/>
  <c r="B117" i="2"/>
  <c r="C117" i="2"/>
  <c r="F116" i="2"/>
  <c r="H116" i="2"/>
  <c r="G116" i="2"/>
  <c r="H115" i="2"/>
  <c r="F115" i="2"/>
  <c r="D117" i="2" l="1"/>
  <c r="K117" i="2" s="1"/>
  <c r="A119" i="2"/>
  <c r="J118" i="2"/>
  <c r="C118" i="2"/>
  <c r="B118" i="2"/>
  <c r="E117" i="2"/>
  <c r="H117" i="2"/>
  <c r="F117" i="2"/>
  <c r="G117" i="2"/>
  <c r="D118" i="2" l="1"/>
  <c r="K118" i="2" s="1"/>
  <c r="E118" i="2"/>
  <c r="A120" i="2"/>
  <c r="J119" i="2"/>
  <c r="C119" i="2"/>
  <c r="B119" i="2"/>
  <c r="G118" i="2"/>
  <c r="D119" i="2" l="1"/>
  <c r="K119" i="2" s="1"/>
  <c r="E119" i="2"/>
  <c r="A121" i="2"/>
  <c r="J120" i="2"/>
  <c r="C120" i="2"/>
  <c r="B120" i="2"/>
  <c r="H119" i="2"/>
  <c r="F119" i="2"/>
  <c r="G119" i="2"/>
  <c r="F118" i="2"/>
  <c r="H118" i="2"/>
  <c r="D120" i="2" l="1"/>
  <c r="K120" i="2" s="1"/>
  <c r="A122" i="2"/>
  <c r="J121" i="2"/>
  <c r="B121" i="2"/>
  <c r="G121" i="2" s="1"/>
  <c r="C121" i="2"/>
  <c r="E120" i="2"/>
  <c r="F120" i="2"/>
  <c r="H120" i="2"/>
  <c r="G120" i="2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3" i="1"/>
  <c r="R4" i="1"/>
  <c r="S4" i="1"/>
  <c r="D7" i="1"/>
  <c r="L7" i="1" s="1"/>
  <c r="N7" i="1" s="1"/>
  <c r="AG7" i="1" s="1"/>
  <c r="D9" i="1"/>
  <c r="L9" i="1" s="1"/>
  <c r="N9" i="1" s="1"/>
  <c r="AG9" i="1" s="1"/>
  <c r="D10" i="1"/>
  <c r="L10" i="1" s="1"/>
  <c r="N10" i="1" s="1"/>
  <c r="AG10" i="1" s="1"/>
  <c r="D11" i="1"/>
  <c r="L11" i="1" s="1"/>
  <c r="N11" i="1" s="1"/>
  <c r="AG11" i="1" s="1"/>
  <c r="D12" i="1"/>
  <c r="L12" i="1" s="1"/>
  <c r="N12" i="1" s="1"/>
  <c r="AG12" i="1" s="1"/>
  <c r="D3" i="1"/>
  <c r="N3" i="1" s="1"/>
  <c r="AG3" i="1" s="1"/>
  <c r="D4" i="1"/>
  <c r="L4" i="1" s="1"/>
  <c r="N4" i="1" s="1"/>
  <c r="AG4" i="1" s="1"/>
  <c r="D5" i="1"/>
  <c r="L5" i="1" s="1"/>
  <c r="N5" i="1" s="1"/>
  <c r="AG5" i="1" s="1"/>
  <c r="D6" i="1"/>
  <c r="L6" i="1" s="1"/>
  <c r="N6" i="1" s="1"/>
  <c r="AG6" i="1" s="1"/>
  <c r="D8" i="1"/>
  <c r="L8" i="1" s="1"/>
  <c r="N8" i="1" s="1"/>
  <c r="AG8" i="1" s="1"/>
  <c r="D13" i="1"/>
  <c r="L13" i="1" s="1"/>
  <c r="N13" i="1" s="1"/>
  <c r="AG13" i="1" s="1"/>
  <c r="D14" i="1"/>
  <c r="L14" i="1" s="1"/>
  <c r="N14" i="1" s="1"/>
  <c r="AG14" i="1" s="1"/>
  <c r="D15" i="1"/>
  <c r="L15" i="1" s="1"/>
  <c r="N15" i="1" s="1"/>
  <c r="AG15" i="1" s="1"/>
  <c r="D16" i="1"/>
  <c r="L16" i="1" s="1"/>
  <c r="N16" i="1" s="1"/>
  <c r="AG16" i="1" s="1"/>
  <c r="D17" i="1"/>
  <c r="L17" i="1" s="1"/>
  <c r="N17" i="1" s="1"/>
  <c r="AG17" i="1" s="1"/>
  <c r="D18" i="1"/>
  <c r="L18" i="1" s="1"/>
  <c r="N18" i="1" s="1"/>
  <c r="AG18" i="1" s="1"/>
  <c r="D19" i="1"/>
  <c r="L19" i="1" s="1"/>
  <c r="N19" i="1" s="1"/>
  <c r="AG19" i="1" s="1"/>
  <c r="D20" i="1"/>
  <c r="L20" i="1" s="1"/>
  <c r="N20" i="1" s="1"/>
  <c r="AG20" i="1" s="1"/>
  <c r="D21" i="1"/>
  <c r="L21" i="1" s="1"/>
  <c r="N21" i="1" s="1"/>
  <c r="AG21" i="1" s="1"/>
  <c r="D22" i="1"/>
  <c r="L22" i="1" s="1"/>
  <c r="N22" i="1" s="1"/>
  <c r="AG22" i="1" s="1"/>
  <c r="D23" i="1"/>
  <c r="L23" i="1" s="1"/>
  <c r="N23" i="1" s="1"/>
  <c r="AG23" i="1" s="1"/>
  <c r="D24" i="1"/>
  <c r="L24" i="1" s="1"/>
  <c r="N24" i="1" s="1"/>
  <c r="AG24" i="1" s="1"/>
  <c r="D25" i="1"/>
  <c r="L25" i="1" s="1"/>
  <c r="N25" i="1" s="1"/>
  <c r="AG25" i="1" s="1"/>
  <c r="D26" i="1"/>
  <c r="L26" i="1" s="1"/>
  <c r="N26" i="1" s="1"/>
  <c r="AG26" i="1" s="1"/>
  <c r="D27" i="1"/>
  <c r="L27" i="1" s="1"/>
  <c r="N27" i="1" s="1"/>
  <c r="AG27" i="1" s="1"/>
  <c r="D28" i="1"/>
  <c r="L28" i="1" s="1"/>
  <c r="N28" i="1" s="1"/>
  <c r="AG28" i="1" s="1"/>
  <c r="D29" i="1"/>
  <c r="L29" i="1" s="1"/>
  <c r="N29" i="1" s="1"/>
  <c r="AG29" i="1" s="1"/>
  <c r="D30" i="1"/>
  <c r="L30" i="1" s="1"/>
  <c r="N30" i="1" s="1"/>
  <c r="AG30" i="1" s="1"/>
  <c r="D31" i="1"/>
  <c r="L31" i="1" s="1"/>
  <c r="N31" i="1" s="1"/>
  <c r="AG31" i="1" s="1"/>
  <c r="D32" i="1"/>
  <c r="L32" i="1" s="1"/>
  <c r="N32" i="1" s="1"/>
  <c r="AG32" i="1" s="1"/>
  <c r="D33" i="1"/>
  <c r="L33" i="1" s="1"/>
  <c r="N33" i="1" s="1"/>
  <c r="AG33" i="1" s="1"/>
  <c r="D34" i="1"/>
  <c r="L34" i="1" s="1"/>
  <c r="N34" i="1" s="1"/>
  <c r="AG34" i="1" s="1"/>
  <c r="D35" i="1"/>
  <c r="L35" i="1" s="1"/>
  <c r="N35" i="1" s="1"/>
  <c r="AG35" i="1" s="1"/>
  <c r="D36" i="1"/>
  <c r="L36" i="1" s="1"/>
  <c r="N36" i="1" s="1"/>
  <c r="AG36" i="1" s="1"/>
  <c r="D37" i="1"/>
  <c r="L37" i="1" s="1"/>
  <c r="N37" i="1" s="1"/>
  <c r="AG37" i="1" s="1"/>
  <c r="D38" i="1"/>
  <c r="L38" i="1" s="1"/>
  <c r="N38" i="1" s="1"/>
  <c r="AG38" i="1" s="1"/>
  <c r="D39" i="1"/>
  <c r="L39" i="1" s="1"/>
  <c r="N39" i="1" s="1"/>
  <c r="AG39" i="1" s="1"/>
  <c r="D40" i="1"/>
  <c r="L40" i="1" s="1"/>
  <c r="N40" i="1" s="1"/>
  <c r="AG40" i="1" s="1"/>
  <c r="D41" i="1"/>
  <c r="L41" i="1" s="1"/>
  <c r="N41" i="1" s="1"/>
  <c r="AG41" i="1" s="1"/>
  <c r="D42" i="1"/>
  <c r="L42" i="1" s="1"/>
  <c r="N42" i="1" s="1"/>
  <c r="AG42" i="1" s="1"/>
  <c r="D43" i="1"/>
  <c r="L43" i="1" s="1"/>
  <c r="N43" i="1" s="1"/>
  <c r="AG43" i="1" s="1"/>
  <c r="D44" i="1"/>
  <c r="L44" i="1" s="1"/>
  <c r="N44" i="1" s="1"/>
  <c r="AG44" i="1" s="1"/>
  <c r="D45" i="1"/>
  <c r="L45" i="1" s="1"/>
  <c r="N45" i="1" s="1"/>
  <c r="AG45" i="1" s="1"/>
  <c r="D46" i="1"/>
  <c r="L46" i="1" s="1"/>
  <c r="N46" i="1" s="1"/>
  <c r="AG46" i="1" s="1"/>
  <c r="D47" i="1"/>
  <c r="L47" i="1" s="1"/>
  <c r="N47" i="1" s="1"/>
  <c r="AG47" i="1" s="1"/>
  <c r="D48" i="1"/>
  <c r="L48" i="1" s="1"/>
  <c r="N48" i="1" s="1"/>
  <c r="AG48" i="1" s="1"/>
  <c r="D49" i="1"/>
  <c r="L49" i="1" s="1"/>
  <c r="N49" i="1" s="1"/>
  <c r="AG49" i="1" s="1"/>
  <c r="D50" i="1"/>
  <c r="L50" i="1" s="1"/>
  <c r="N50" i="1" s="1"/>
  <c r="AG50" i="1" s="1"/>
  <c r="D51" i="1"/>
  <c r="L51" i="1" s="1"/>
  <c r="N51" i="1" s="1"/>
  <c r="AG51" i="1" s="1"/>
  <c r="D52" i="1"/>
  <c r="L52" i="1" s="1"/>
  <c r="N52" i="1" s="1"/>
  <c r="AG52" i="1" s="1"/>
  <c r="D53" i="1"/>
  <c r="L53" i="1" s="1"/>
  <c r="N53" i="1" s="1"/>
  <c r="AG53" i="1" s="1"/>
  <c r="D54" i="1"/>
  <c r="L54" i="1" s="1"/>
  <c r="N54" i="1" s="1"/>
  <c r="AG54" i="1" s="1"/>
  <c r="D55" i="1"/>
  <c r="L55" i="1" s="1"/>
  <c r="N55" i="1" s="1"/>
  <c r="AG55" i="1" s="1"/>
  <c r="D56" i="1"/>
  <c r="L56" i="1" s="1"/>
  <c r="N56" i="1" s="1"/>
  <c r="AG56" i="1" s="1"/>
  <c r="D57" i="1"/>
  <c r="L57" i="1" s="1"/>
  <c r="N57" i="1" s="1"/>
  <c r="AG57" i="1" s="1"/>
  <c r="D58" i="1"/>
  <c r="L58" i="1" s="1"/>
  <c r="N58" i="1" s="1"/>
  <c r="AG58" i="1" s="1"/>
  <c r="D59" i="1"/>
  <c r="L59" i="1" s="1"/>
  <c r="N59" i="1" s="1"/>
  <c r="AG59" i="1" s="1"/>
  <c r="D60" i="1"/>
  <c r="L60" i="1" s="1"/>
  <c r="N60" i="1" s="1"/>
  <c r="AG60" i="1" s="1"/>
  <c r="D61" i="1"/>
  <c r="L61" i="1" s="1"/>
  <c r="N61" i="1" s="1"/>
  <c r="AG61" i="1" s="1"/>
  <c r="D62" i="1"/>
  <c r="L62" i="1" s="1"/>
  <c r="N62" i="1" s="1"/>
  <c r="AG62" i="1" s="1"/>
  <c r="D63" i="1"/>
  <c r="L63" i="1" s="1"/>
  <c r="N63" i="1" s="1"/>
  <c r="AG63" i="1" s="1"/>
  <c r="D64" i="1"/>
  <c r="L64" i="1" s="1"/>
  <c r="N64" i="1" s="1"/>
  <c r="AG64" i="1" s="1"/>
  <c r="D65" i="1"/>
  <c r="L65" i="1" s="1"/>
  <c r="N65" i="1" s="1"/>
  <c r="AG65" i="1" s="1"/>
  <c r="D66" i="1"/>
  <c r="L66" i="1" s="1"/>
  <c r="N66" i="1" s="1"/>
  <c r="AG66" i="1" s="1"/>
  <c r="D67" i="1"/>
  <c r="L67" i="1" s="1"/>
  <c r="N67" i="1" s="1"/>
  <c r="AG67" i="1" s="1"/>
  <c r="D68" i="1"/>
  <c r="L68" i="1" s="1"/>
  <c r="N68" i="1" s="1"/>
  <c r="AG68" i="1" s="1"/>
  <c r="D69" i="1"/>
  <c r="L69" i="1" s="1"/>
  <c r="N69" i="1" s="1"/>
  <c r="AG69" i="1" s="1"/>
  <c r="D70" i="1"/>
  <c r="L70" i="1" s="1"/>
  <c r="N70" i="1" s="1"/>
  <c r="AG70" i="1" s="1"/>
  <c r="D71" i="1"/>
  <c r="L71" i="1" s="1"/>
  <c r="N71" i="1" s="1"/>
  <c r="AG71" i="1" s="1"/>
  <c r="D72" i="1"/>
  <c r="L72" i="1" s="1"/>
  <c r="N72" i="1" s="1"/>
  <c r="AG72" i="1" s="1"/>
  <c r="D73" i="1"/>
  <c r="L73" i="1" s="1"/>
  <c r="N73" i="1" s="1"/>
  <c r="AG73" i="1" s="1"/>
  <c r="D74" i="1"/>
  <c r="L74" i="1" s="1"/>
  <c r="N74" i="1" s="1"/>
  <c r="AG74" i="1" s="1"/>
  <c r="D75" i="1"/>
  <c r="L75" i="1" s="1"/>
  <c r="N75" i="1" s="1"/>
  <c r="AG75" i="1" s="1"/>
  <c r="D76" i="1"/>
  <c r="L76" i="1" s="1"/>
  <c r="N76" i="1" s="1"/>
  <c r="AG76" i="1" s="1"/>
  <c r="D77" i="1"/>
  <c r="L77" i="1" s="1"/>
  <c r="N77" i="1" s="1"/>
  <c r="AG77" i="1" s="1"/>
  <c r="D78" i="1"/>
  <c r="L78" i="1" s="1"/>
  <c r="N78" i="1" s="1"/>
  <c r="AG78" i="1" s="1"/>
  <c r="D79" i="1"/>
  <c r="L79" i="1" s="1"/>
  <c r="N79" i="1" s="1"/>
  <c r="AG79" i="1" s="1"/>
  <c r="D80" i="1"/>
  <c r="L80" i="1" s="1"/>
  <c r="N80" i="1" s="1"/>
  <c r="AG80" i="1" s="1"/>
  <c r="D81" i="1"/>
  <c r="L81" i="1" s="1"/>
  <c r="N81" i="1" s="1"/>
  <c r="AG81" i="1" s="1"/>
  <c r="D82" i="1"/>
  <c r="L82" i="1" s="1"/>
  <c r="N82" i="1" s="1"/>
  <c r="AG82" i="1" s="1"/>
  <c r="D83" i="1"/>
  <c r="L83" i="1" s="1"/>
  <c r="N83" i="1" s="1"/>
  <c r="AG83" i="1" s="1"/>
  <c r="D84" i="1"/>
  <c r="L84" i="1" s="1"/>
  <c r="N84" i="1" s="1"/>
  <c r="AG84" i="1" s="1"/>
  <c r="D85" i="1"/>
  <c r="L85" i="1" s="1"/>
  <c r="N85" i="1" s="1"/>
  <c r="AG85" i="1" s="1"/>
  <c r="D86" i="1"/>
  <c r="L86" i="1" s="1"/>
  <c r="N86" i="1" s="1"/>
  <c r="AG86" i="1" s="1"/>
  <c r="D87" i="1"/>
  <c r="L87" i="1" s="1"/>
  <c r="N87" i="1" s="1"/>
  <c r="AG87" i="1" s="1"/>
  <c r="D88" i="1"/>
  <c r="L88" i="1" s="1"/>
  <c r="N88" i="1" s="1"/>
  <c r="AG88" i="1" s="1"/>
  <c r="D89" i="1"/>
  <c r="L89" i="1" s="1"/>
  <c r="N89" i="1" s="1"/>
  <c r="AG89" i="1" s="1"/>
  <c r="D90" i="1"/>
  <c r="L90" i="1" s="1"/>
  <c r="N90" i="1" s="1"/>
  <c r="AG90" i="1" s="1"/>
  <c r="D91" i="1"/>
  <c r="L91" i="1" s="1"/>
  <c r="N91" i="1" s="1"/>
  <c r="AG91" i="1" s="1"/>
  <c r="D92" i="1"/>
  <c r="L92" i="1" s="1"/>
  <c r="N92" i="1" s="1"/>
  <c r="AG92" i="1" s="1"/>
  <c r="D93" i="1"/>
  <c r="L93" i="1" s="1"/>
  <c r="N93" i="1" s="1"/>
  <c r="AG93" i="1" s="1"/>
  <c r="D94" i="1"/>
  <c r="L94" i="1" s="1"/>
  <c r="N94" i="1" s="1"/>
  <c r="AG94" i="1" s="1"/>
  <c r="D95" i="1"/>
  <c r="L95" i="1" s="1"/>
  <c r="N95" i="1" s="1"/>
  <c r="AG95" i="1" s="1"/>
  <c r="D96" i="1"/>
  <c r="L96" i="1" s="1"/>
  <c r="N96" i="1" s="1"/>
  <c r="AG96" i="1" s="1"/>
  <c r="D97" i="1"/>
  <c r="L97" i="1" s="1"/>
  <c r="N97" i="1" s="1"/>
  <c r="AG97" i="1" s="1"/>
  <c r="D98" i="1"/>
  <c r="L98" i="1" s="1"/>
  <c r="N98" i="1" s="1"/>
  <c r="AG98" i="1" s="1"/>
  <c r="D99" i="1"/>
  <c r="L99" i="1" s="1"/>
  <c r="N99" i="1" s="1"/>
  <c r="AG99" i="1" s="1"/>
  <c r="D100" i="1"/>
  <c r="L100" i="1" s="1"/>
  <c r="N100" i="1" s="1"/>
  <c r="AG100" i="1" s="1"/>
  <c r="D101" i="1"/>
  <c r="L101" i="1" s="1"/>
  <c r="N101" i="1" s="1"/>
  <c r="AG101" i="1" s="1"/>
  <c r="D102" i="1"/>
  <c r="L102" i="1" s="1"/>
  <c r="N102" i="1" s="1"/>
  <c r="AG102" i="1" s="1"/>
  <c r="D103" i="1"/>
  <c r="L103" i="1" s="1"/>
  <c r="N103" i="1" s="1"/>
  <c r="AG103" i="1" s="1"/>
  <c r="D104" i="1"/>
  <c r="L104" i="1" s="1"/>
  <c r="N104" i="1" s="1"/>
  <c r="AG104" i="1" s="1"/>
  <c r="D105" i="1"/>
  <c r="L105" i="1" s="1"/>
  <c r="N105" i="1" s="1"/>
  <c r="AG105" i="1" s="1"/>
  <c r="D106" i="1"/>
  <c r="L106" i="1" s="1"/>
  <c r="N106" i="1" s="1"/>
  <c r="AG106" i="1" s="1"/>
  <c r="D107" i="1"/>
  <c r="L107" i="1" s="1"/>
  <c r="N107" i="1" s="1"/>
  <c r="AG107" i="1" s="1"/>
  <c r="D108" i="1"/>
  <c r="L108" i="1" s="1"/>
  <c r="N108" i="1" s="1"/>
  <c r="AG108" i="1" s="1"/>
  <c r="D109" i="1"/>
  <c r="L109" i="1" s="1"/>
  <c r="N109" i="1" s="1"/>
  <c r="AG109" i="1" s="1"/>
  <c r="D110" i="1"/>
  <c r="L110" i="1" s="1"/>
  <c r="N110" i="1" s="1"/>
  <c r="AG110" i="1" s="1"/>
  <c r="D111" i="1"/>
  <c r="L111" i="1" s="1"/>
  <c r="N111" i="1" s="1"/>
  <c r="AG111" i="1" s="1"/>
  <c r="D112" i="1"/>
  <c r="L112" i="1" s="1"/>
  <c r="N112" i="1" s="1"/>
  <c r="AG112" i="1" s="1"/>
  <c r="D113" i="1"/>
  <c r="L113" i="1" s="1"/>
  <c r="N113" i="1" s="1"/>
  <c r="AG113" i="1" s="1"/>
  <c r="D114" i="1"/>
  <c r="L114" i="1" s="1"/>
  <c r="N114" i="1" s="1"/>
  <c r="AG114" i="1" s="1"/>
  <c r="D115" i="1"/>
  <c r="L115" i="1" s="1"/>
  <c r="N115" i="1" s="1"/>
  <c r="AG115" i="1" s="1"/>
  <c r="D116" i="1"/>
  <c r="L116" i="1" s="1"/>
  <c r="N116" i="1" s="1"/>
  <c r="AG116" i="1" s="1"/>
  <c r="D117" i="1"/>
  <c r="L117" i="1" s="1"/>
  <c r="N117" i="1" s="1"/>
  <c r="AG117" i="1" s="1"/>
  <c r="D118" i="1"/>
  <c r="L118" i="1" s="1"/>
  <c r="N118" i="1" s="1"/>
  <c r="AG118" i="1" s="1"/>
  <c r="D119" i="1"/>
  <c r="L119" i="1" s="1"/>
  <c r="N119" i="1" s="1"/>
  <c r="AG119" i="1" s="1"/>
  <c r="D120" i="1"/>
  <c r="L120" i="1" s="1"/>
  <c r="N120" i="1" s="1"/>
  <c r="AG120" i="1" s="1"/>
  <c r="D121" i="1"/>
  <c r="L121" i="1" s="1"/>
  <c r="N121" i="1" s="1"/>
  <c r="AG121" i="1" s="1"/>
  <c r="D122" i="1"/>
  <c r="L122" i="1" s="1"/>
  <c r="N122" i="1" s="1"/>
  <c r="AG122" i="1" s="1"/>
  <c r="D123" i="1"/>
  <c r="L123" i="1" s="1"/>
  <c r="N123" i="1" s="1"/>
  <c r="AG123" i="1" s="1"/>
  <c r="D124" i="1"/>
  <c r="L124" i="1" s="1"/>
  <c r="N124" i="1" s="1"/>
  <c r="AG124" i="1" s="1"/>
  <c r="D125" i="1"/>
  <c r="L125" i="1" s="1"/>
  <c r="N125" i="1" s="1"/>
  <c r="AG125" i="1" s="1"/>
  <c r="D126" i="1"/>
  <c r="L126" i="1" s="1"/>
  <c r="N126" i="1" s="1"/>
  <c r="AG126" i="1" s="1"/>
  <c r="D127" i="1"/>
  <c r="L127" i="1" s="1"/>
  <c r="N127" i="1" s="1"/>
  <c r="AG127" i="1" s="1"/>
  <c r="D128" i="1"/>
  <c r="L128" i="1" s="1"/>
  <c r="N128" i="1" s="1"/>
  <c r="AG128" i="1" s="1"/>
  <c r="D129" i="1"/>
  <c r="L129" i="1" s="1"/>
  <c r="N129" i="1" s="1"/>
  <c r="AG129" i="1" s="1"/>
  <c r="D130" i="1"/>
  <c r="L130" i="1" s="1"/>
  <c r="N130" i="1" s="1"/>
  <c r="AG130" i="1" s="1"/>
  <c r="D131" i="1"/>
  <c r="L131" i="1" s="1"/>
  <c r="N131" i="1" s="1"/>
  <c r="AG131" i="1" s="1"/>
  <c r="D132" i="1"/>
  <c r="L132" i="1" s="1"/>
  <c r="N132" i="1" s="1"/>
  <c r="AG132" i="1" s="1"/>
  <c r="D133" i="1"/>
  <c r="L133" i="1" s="1"/>
  <c r="N133" i="1" s="1"/>
  <c r="AG133" i="1" s="1"/>
  <c r="D134" i="1"/>
  <c r="L134" i="1" s="1"/>
  <c r="N134" i="1" s="1"/>
  <c r="AG134" i="1" s="1"/>
  <c r="D135" i="1"/>
  <c r="L135" i="1" s="1"/>
  <c r="N135" i="1" s="1"/>
  <c r="AG135" i="1" s="1"/>
  <c r="D136" i="1"/>
  <c r="L136" i="1" s="1"/>
  <c r="N136" i="1" s="1"/>
  <c r="AG136" i="1" s="1"/>
  <c r="D137" i="1"/>
  <c r="L137" i="1" s="1"/>
  <c r="N137" i="1" s="1"/>
  <c r="AG137" i="1" s="1"/>
  <c r="D138" i="1"/>
  <c r="L138" i="1" s="1"/>
  <c r="N138" i="1" s="1"/>
  <c r="AG138" i="1" s="1"/>
  <c r="D139" i="1"/>
  <c r="L139" i="1" s="1"/>
  <c r="N139" i="1" s="1"/>
  <c r="AG139" i="1" s="1"/>
  <c r="D140" i="1"/>
  <c r="L140" i="1" s="1"/>
  <c r="N140" i="1" s="1"/>
  <c r="AG140" i="1" s="1"/>
  <c r="D141" i="1"/>
  <c r="L141" i="1" s="1"/>
  <c r="N141" i="1" s="1"/>
  <c r="AG141" i="1" s="1"/>
  <c r="D142" i="1"/>
  <c r="L142" i="1" s="1"/>
  <c r="N142" i="1" s="1"/>
  <c r="AG142" i="1" s="1"/>
  <c r="D143" i="1"/>
  <c r="L143" i="1" s="1"/>
  <c r="N143" i="1" s="1"/>
  <c r="AG143" i="1" s="1"/>
  <c r="D144" i="1"/>
  <c r="L144" i="1" s="1"/>
  <c r="N144" i="1" s="1"/>
  <c r="AG144" i="1" s="1"/>
  <c r="D145" i="1"/>
  <c r="L145" i="1" s="1"/>
  <c r="N145" i="1" s="1"/>
  <c r="AG145" i="1" s="1"/>
  <c r="D146" i="1"/>
  <c r="L146" i="1" s="1"/>
  <c r="N146" i="1" s="1"/>
  <c r="AG146" i="1" s="1"/>
  <c r="D147" i="1"/>
  <c r="L147" i="1" s="1"/>
  <c r="N147" i="1" s="1"/>
  <c r="AG147" i="1" s="1"/>
  <c r="D148" i="1"/>
  <c r="L148" i="1" s="1"/>
  <c r="N148" i="1" s="1"/>
  <c r="AG148" i="1" s="1"/>
  <c r="D149" i="1"/>
  <c r="L149" i="1" s="1"/>
  <c r="N149" i="1" s="1"/>
  <c r="AG149" i="1" s="1"/>
  <c r="D150" i="1"/>
  <c r="L150" i="1" s="1"/>
  <c r="N150" i="1" s="1"/>
  <c r="AG150" i="1" s="1"/>
  <c r="D151" i="1"/>
  <c r="L151" i="1" s="1"/>
  <c r="N151" i="1" s="1"/>
  <c r="AG151" i="1" s="1"/>
  <c r="D152" i="1"/>
  <c r="L152" i="1" s="1"/>
  <c r="N152" i="1" s="1"/>
  <c r="AG152" i="1" s="1"/>
  <c r="D153" i="1"/>
  <c r="L153" i="1" s="1"/>
  <c r="N153" i="1" s="1"/>
  <c r="AG153" i="1" s="1"/>
  <c r="D154" i="1"/>
  <c r="L154" i="1" s="1"/>
  <c r="N154" i="1" s="1"/>
  <c r="AG154" i="1" s="1"/>
  <c r="D155" i="1"/>
  <c r="L155" i="1" s="1"/>
  <c r="N155" i="1" s="1"/>
  <c r="AG155" i="1" s="1"/>
  <c r="D156" i="1"/>
  <c r="L156" i="1" s="1"/>
  <c r="N156" i="1" s="1"/>
  <c r="AG156" i="1" s="1"/>
  <c r="D157" i="1"/>
  <c r="L157" i="1" s="1"/>
  <c r="N157" i="1" s="1"/>
  <c r="AG157" i="1" s="1"/>
  <c r="D158" i="1"/>
  <c r="L158" i="1" s="1"/>
  <c r="N158" i="1" s="1"/>
  <c r="AG158" i="1" s="1"/>
  <c r="D159" i="1"/>
  <c r="L159" i="1" s="1"/>
  <c r="N159" i="1" s="1"/>
  <c r="AG159" i="1" s="1"/>
  <c r="D160" i="1"/>
  <c r="L160" i="1" s="1"/>
  <c r="N160" i="1" s="1"/>
  <c r="AG160" i="1" s="1"/>
  <c r="D161" i="1"/>
  <c r="L161" i="1" s="1"/>
  <c r="N161" i="1" s="1"/>
  <c r="AG161" i="1" s="1"/>
  <c r="D162" i="1"/>
  <c r="L162" i="1" s="1"/>
  <c r="N162" i="1" s="1"/>
  <c r="AG162" i="1" s="1"/>
  <c r="D163" i="1"/>
  <c r="L163" i="1" s="1"/>
  <c r="N163" i="1" s="1"/>
  <c r="AG163" i="1" s="1"/>
  <c r="D164" i="1"/>
  <c r="L164" i="1" s="1"/>
  <c r="N164" i="1" s="1"/>
  <c r="AG164" i="1" s="1"/>
  <c r="D165" i="1"/>
  <c r="L165" i="1" s="1"/>
  <c r="N165" i="1" s="1"/>
  <c r="AG165" i="1" s="1"/>
  <c r="D166" i="1"/>
  <c r="L166" i="1" s="1"/>
  <c r="N166" i="1" s="1"/>
  <c r="AG166" i="1" s="1"/>
  <c r="D167" i="1"/>
  <c r="L167" i="1" s="1"/>
  <c r="N167" i="1" s="1"/>
  <c r="AG167" i="1" s="1"/>
  <c r="D168" i="1"/>
  <c r="L168" i="1" s="1"/>
  <c r="N168" i="1" s="1"/>
  <c r="AG168" i="1" s="1"/>
  <c r="D169" i="1"/>
  <c r="L169" i="1" s="1"/>
  <c r="N169" i="1" s="1"/>
  <c r="AG169" i="1" s="1"/>
  <c r="D170" i="1"/>
  <c r="L170" i="1" s="1"/>
  <c r="N170" i="1" s="1"/>
  <c r="AG170" i="1" s="1"/>
  <c r="D171" i="1"/>
  <c r="L171" i="1" s="1"/>
  <c r="N171" i="1" s="1"/>
  <c r="AG171" i="1" s="1"/>
  <c r="D172" i="1"/>
  <c r="L172" i="1" s="1"/>
  <c r="N172" i="1" s="1"/>
  <c r="AG172" i="1" s="1"/>
  <c r="D173" i="1"/>
  <c r="L173" i="1" s="1"/>
  <c r="N173" i="1" s="1"/>
  <c r="AG173" i="1" s="1"/>
  <c r="D174" i="1"/>
  <c r="L174" i="1" s="1"/>
  <c r="N174" i="1" s="1"/>
  <c r="AG174" i="1" s="1"/>
  <c r="D175" i="1"/>
  <c r="L175" i="1" s="1"/>
  <c r="N175" i="1" s="1"/>
  <c r="AG175" i="1" s="1"/>
  <c r="D176" i="1"/>
  <c r="L176" i="1" s="1"/>
  <c r="N176" i="1" s="1"/>
  <c r="AG176" i="1" s="1"/>
  <c r="D177" i="1"/>
  <c r="L177" i="1" s="1"/>
  <c r="N177" i="1" s="1"/>
  <c r="AG177" i="1" s="1"/>
  <c r="D178" i="1"/>
  <c r="L178" i="1" s="1"/>
  <c r="N178" i="1" s="1"/>
  <c r="AG178" i="1" s="1"/>
  <c r="D179" i="1"/>
  <c r="L179" i="1" s="1"/>
  <c r="N179" i="1" s="1"/>
  <c r="AG179" i="1" s="1"/>
  <c r="D180" i="1"/>
  <c r="L180" i="1" s="1"/>
  <c r="N180" i="1" s="1"/>
  <c r="AG180" i="1" s="1"/>
  <c r="D181" i="1"/>
  <c r="L181" i="1" s="1"/>
  <c r="N181" i="1" s="1"/>
  <c r="AG181" i="1" s="1"/>
  <c r="D182" i="1"/>
  <c r="L182" i="1" s="1"/>
  <c r="N182" i="1" s="1"/>
  <c r="AG182" i="1" s="1"/>
  <c r="D183" i="1"/>
  <c r="L183" i="1" s="1"/>
  <c r="N183" i="1" s="1"/>
  <c r="AG183" i="1" s="1"/>
  <c r="D184" i="1"/>
  <c r="L184" i="1" s="1"/>
  <c r="N184" i="1" s="1"/>
  <c r="AG184" i="1" s="1"/>
  <c r="D185" i="1"/>
  <c r="L185" i="1" s="1"/>
  <c r="N185" i="1" s="1"/>
  <c r="AG185" i="1" s="1"/>
  <c r="D186" i="1"/>
  <c r="L186" i="1" s="1"/>
  <c r="N186" i="1" s="1"/>
  <c r="AG186" i="1" s="1"/>
  <c r="D187" i="1"/>
  <c r="L187" i="1" s="1"/>
  <c r="N187" i="1" s="1"/>
  <c r="AG187" i="1" s="1"/>
  <c r="D188" i="1"/>
  <c r="L188" i="1" s="1"/>
  <c r="N188" i="1" s="1"/>
  <c r="AG188" i="1" s="1"/>
  <c r="D189" i="1"/>
  <c r="L189" i="1" s="1"/>
  <c r="N189" i="1" s="1"/>
  <c r="AG189" i="1" s="1"/>
  <c r="D190" i="1"/>
  <c r="L190" i="1" s="1"/>
  <c r="N190" i="1" s="1"/>
  <c r="AG190" i="1" s="1"/>
  <c r="D191" i="1"/>
  <c r="L191" i="1" s="1"/>
  <c r="N191" i="1" s="1"/>
  <c r="AG191" i="1" s="1"/>
  <c r="D192" i="1"/>
  <c r="L192" i="1" s="1"/>
  <c r="N192" i="1" s="1"/>
  <c r="AG192" i="1" s="1"/>
  <c r="D193" i="1"/>
  <c r="L193" i="1" s="1"/>
  <c r="N193" i="1" s="1"/>
  <c r="AG193" i="1" s="1"/>
  <c r="D194" i="1"/>
  <c r="L194" i="1" s="1"/>
  <c r="N194" i="1" s="1"/>
  <c r="AG194" i="1" s="1"/>
  <c r="D195" i="1"/>
  <c r="L195" i="1" s="1"/>
  <c r="N195" i="1" s="1"/>
  <c r="AG195" i="1" s="1"/>
  <c r="D196" i="1"/>
  <c r="L196" i="1" s="1"/>
  <c r="N196" i="1" s="1"/>
  <c r="AG196" i="1" s="1"/>
  <c r="D197" i="1"/>
  <c r="L197" i="1" s="1"/>
  <c r="N197" i="1" s="1"/>
  <c r="AG197" i="1" s="1"/>
  <c r="D198" i="1"/>
  <c r="L198" i="1" s="1"/>
  <c r="N198" i="1" s="1"/>
  <c r="AG198" i="1" s="1"/>
  <c r="D199" i="1"/>
  <c r="L199" i="1" s="1"/>
  <c r="N199" i="1" s="1"/>
  <c r="AG199" i="1" s="1"/>
  <c r="D200" i="1"/>
  <c r="L200" i="1" s="1"/>
  <c r="N200" i="1" s="1"/>
  <c r="AG200" i="1" s="1"/>
  <c r="D201" i="1"/>
  <c r="L201" i="1" s="1"/>
  <c r="N201" i="1" s="1"/>
  <c r="AG201" i="1" s="1"/>
  <c r="D202" i="1"/>
  <c r="L202" i="1" s="1"/>
  <c r="N202" i="1" s="1"/>
  <c r="AG202" i="1" s="1"/>
  <c r="D203" i="1"/>
  <c r="L203" i="1" s="1"/>
  <c r="N203" i="1" s="1"/>
  <c r="AG203" i="1" s="1"/>
  <c r="D204" i="1"/>
  <c r="L204" i="1" s="1"/>
  <c r="N204" i="1" s="1"/>
  <c r="AG204" i="1" s="1"/>
  <c r="D205" i="1"/>
  <c r="L205" i="1" s="1"/>
  <c r="N205" i="1" s="1"/>
  <c r="AG205" i="1" s="1"/>
  <c r="D206" i="1"/>
  <c r="L206" i="1" s="1"/>
  <c r="N206" i="1" s="1"/>
  <c r="AG206" i="1" s="1"/>
  <c r="D207" i="1"/>
  <c r="L207" i="1" s="1"/>
  <c r="N207" i="1" s="1"/>
  <c r="AG207" i="1" s="1"/>
  <c r="D208" i="1"/>
  <c r="L208" i="1" s="1"/>
  <c r="N208" i="1" s="1"/>
  <c r="AG208" i="1" s="1"/>
  <c r="D209" i="1"/>
  <c r="L209" i="1" s="1"/>
  <c r="N209" i="1" s="1"/>
  <c r="AG209" i="1" s="1"/>
  <c r="D210" i="1"/>
  <c r="L210" i="1" s="1"/>
  <c r="N210" i="1" s="1"/>
  <c r="AG210" i="1" s="1"/>
  <c r="D211" i="1"/>
  <c r="L211" i="1" s="1"/>
  <c r="N211" i="1" s="1"/>
  <c r="AG211" i="1" s="1"/>
  <c r="D212" i="1"/>
  <c r="L212" i="1" s="1"/>
  <c r="N212" i="1" s="1"/>
  <c r="AG212" i="1" s="1"/>
  <c r="D213" i="1"/>
  <c r="L213" i="1" s="1"/>
  <c r="N213" i="1" s="1"/>
  <c r="AG213" i="1" s="1"/>
  <c r="D214" i="1"/>
  <c r="L214" i="1" s="1"/>
  <c r="N214" i="1" s="1"/>
  <c r="AG214" i="1" s="1"/>
  <c r="D215" i="1"/>
  <c r="L215" i="1" s="1"/>
  <c r="N215" i="1" s="1"/>
  <c r="AG215" i="1" s="1"/>
  <c r="D216" i="1"/>
  <c r="L216" i="1" s="1"/>
  <c r="N216" i="1" s="1"/>
  <c r="AG216" i="1" s="1"/>
  <c r="D217" i="1"/>
  <c r="L217" i="1" s="1"/>
  <c r="N217" i="1" s="1"/>
  <c r="AG217" i="1" s="1"/>
  <c r="D218" i="1"/>
  <c r="L218" i="1" s="1"/>
  <c r="N218" i="1" s="1"/>
  <c r="AG218" i="1" s="1"/>
  <c r="D219" i="1"/>
  <c r="L219" i="1" s="1"/>
  <c r="N219" i="1" s="1"/>
  <c r="AG219" i="1" s="1"/>
  <c r="D220" i="1"/>
  <c r="L220" i="1" s="1"/>
  <c r="N220" i="1" s="1"/>
  <c r="AG220" i="1" s="1"/>
  <c r="D221" i="1"/>
  <c r="L221" i="1" s="1"/>
  <c r="N221" i="1" s="1"/>
  <c r="AG221" i="1" s="1"/>
  <c r="D222" i="1"/>
  <c r="L222" i="1" s="1"/>
  <c r="N222" i="1" s="1"/>
  <c r="AG222" i="1" s="1"/>
  <c r="D223" i="1"/>
  <c r="L223" i="1" s="1"/>
  <c r="N223" i="1" s="1"/>
  <c r="AG223" i="1" s="1"/>
  <c r="D224" i="1"/>
  <c r="L224" i="1" s="1"/>
  <c r="N224" i="1" s="1"/>
  <c r="AG224" i="1" s="1"/>
  <c r="D225" i="1"/>
  <c r="L225" i="1" s="1"/>
  <c r="N225" i="1" s="1"/>
  <c r="AG225" i="1" s="1"/>
  <c r="D226" i="1"/>
  <c r="L226" i="1" s="1"/>
  <c r="N226" i="1" s="1"/>
  <c r="D227" i="1"/>
  <c r="L227" i="1" s="1"/>
  <c r="N227" i="1" s="1"/>
  <c r="D228" i="1"/>
  <c r="L228" i="1" s="1"/>
  <c r="N228" i="1" s="1"/>
  <c r="D229" i="1"/>
  <c r="L229" i="1" s="1"/>
  <c r="N229" i="1" s="1"/>
  <c r="D230" i="1"/>
  <c r="L230" i="1" s="1"/>
  <c r="N230" i="1" s="1"/>
  <c r="D231" i="1"/>
  <c r="L231" i="1" s="1"/>
  <c r="N231" i="1" s="1"/>
  <c r="D232" i="1"/>
  <c r="L232" i="1" s="1"/>
  <c r="N232" i="1" s="1"/>
  <c r="D233" i="1"/>
  <c r="L233" i="1" s="1"/>
  <c r="N233" i="1" s="1"/>
  <c r="D234" i="1"/>
  <c r="L234" i="1" s="1"/>
  <c r="N234" i="1" s="1"/>
  <c r="D235" i="1"/>
  <c r="L235" i="1" s="1"/>
  <c r="N235" i="1" s="1"/>
  <c r="D236" i="1"/>
  <c r="L236" i="1" s="1"/>
  <c r="N236" i="1" s="1"/>
  <c r="D237" i="1"/>
  <c r="L237" i="1" s="1"/>
  <c r="N237" i="1" s="1"/>
  <c r="D238" i="1"/>
  <c r="L238" i="1" s="1"/>
  <c r="N238" i="1" s="1"/>
  <c r="D239" i="1"/>
  <c r="L239" i="1" s="1"/>
  <c r="N239" i="1" s="1"/>
  <c r="D240" i="1"/>
  <c r="L240" i="1" s="1"/>
  <c r="N240" i="1" s="1"/>
  <c r="D241" i="1"/>
  <c r="L241" i="1" s="1"/>
  <c r="N241" i="1" s="1"/>
  <c r="D242" i="1"/>
  <c r="L242" i="1" s="1"/>
  <c r="N242" i="1" s="1"/>
  <c r="D243" i="1"/>
  <c r="L243" i="1" s="1"/>
  <c r="N243" i="1" s="1"/>
  <c r="D244" i="1"/>
  <c r="L244" i="1" s="1"/>
  <c r="N244" i="1" s="1"/>
  <c r="D245" i="1"/>
  <c r="L245" i="1" s="1"/>
  <c r="N245" i="1" s="1"/>
  <c r="D246" i="1"/>
  <c r="L246" i="1" s="1"/>
  <c r="N246" i="1" s="1"/>
  <c r="D247" i="1"/>
  <c r="L247" i="1" s="1"/>
  <c r="N247" i="1" s="1"/>
  <c r="D248" i="1"/>
  <c r="L248" i="1" s="1"/>
  <c r="N248" i="1" s="1"/>
  <c r="D249" i="1"/>
  <c r="L249" i="1" s="1"/>
  <c r="N249" i="1" s="1"/>
  <c r="D250" i="1"/>
  <c r="L250" i="1" s="1"/>
  <c r="N250" i="1" s="1"/>
  <c r="D251" i="1"/>
  <c r="L251" i="1" s="1"/>
  <c r="N251" i="1" s="1"/>
  <c r="D252" i="1"/>
  <c r="L252" i="1" s="1"/>
  <c r="N252" i="1" s="1"/>
  <c r="D253" i="1"/>
  <c r="L253" i="1" s="1"/>
  <c r="N253" i="1" s="1"/>
  <c r="D254" i="1"/>
  <c r="L254" i="1" s="1"/>
  <c r="N254" i="1" s="1"/>
  <c r="D255" i="1"/>
  <c r="L255" i="1" s="1"/>
  <c r="N255" i="1" s="1"/>
  <c r="D256" i="1"/>
  <c r="L256" i="1" s="1"/>
  <c r="N256" i="1" s="1"/>
  <c r="D257" i="1"/>
  <c r="F5" i="1" l="1"/>
  <c r="L257" i="1"/>
  <c r="J122" i="2"/>
  <c r="B122" i="2"/>
  <c r="C122" i="2"/>
  <c r="E121" i="2"/>
  <c r="G122" i="2"/>
  <c r="D121" i="2"/>
  <c r="K121" i="2" s="1"/>
  <c r="R5" i="1"/>
  <c r="N257" i="1" l="1"/>
  <c r="L258" i="1"/>
  <c r="N258" i="1" s="1"/>
  <c r="F121" i="2"/>
  <c r="H121" i="2"/>
  <c r="D122" i="2"/>
  <c r="K122" i="2" s="1"/>
  <c r="E122" i="2"/>
  <c r="F122" i="2" s="1"/>
  <c r="H1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<sst xmlns="http://schemas.openxmlformats.org/spreadsheetml/2006/main" count="100" uniqueCount="60">
  <si>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>Y [m]</t>
  </si>
  <si>
    <t>u_x [m]</t>
  </si>
  <si>
    <t>u_y [m]</t>
  </si>
  <si>
    <t>X [m]</t>
  </si>
  <si>
    <t>u_y [mm]</t>
  </si>
  <si>
    <t>Metodo 1</t>
  </si>
  <si>
    <t>Metodo 2</t>
  </si>
  <si>
    <t>u_x [mm]</t>
  </si>
  <si>
    <t>Peck (SOE)</t>
  </si>
  <si>
    <t>Spandrel</t>
  </si>
  <si>
    <t>Concave</t>
  </si>
  <si>
    <t>Wall Depth</t>
  </si>
  <si>
    <t>H</t>
  </si>
  <si>
    <t>mts</t>
  </si>
  <si>
    <t>Settlement/Wall</t>
  </si>
  <si>
    <t>%</t>
  </si>
  <si>
    <t>Maximum Settlement</t>
  </si>
  <si>
    <t>Swall</t>
  </si>
  <si>
    <t>mm</t>
  </si>
  <si>
    <t>D-Wall thickness</t>
  </si>
  <si>
    <t>Ix</t>
  </si>
  <si>
    <t>Lenght of influence (di)</t>
  </si>
  <si>
    <t>Wv</t>
  </si>
  <si>
    <t>Lenght of influence (Sh)</t>
  </si>
  <si>
    <t>Wh</t>
  </si>
  <si>
    <t>Ratio between max wall deflection</t>
  </si>
  <si>
    <t>b</t>
  </si>
  <si>
    <t>Distance</t>
  </si>
  <si>
    <t>ds,i</t>
  </si>
  <si>
    <t>dc,i</t>
  </si>
  <si>
    <t>Sv (vertical disp)</t>
  </si>
  <si>
    <t>Sh (horizontal disp)</t>
  </si>
  <si>
    <t>Horizontal</t>
  </si>
  <si>
    <t>Angular Distortion (x10-3)</t>
  </si>
  <si>
    <t xml:space="preserve">XDisp </t>
  </si>
  <si>
    <t>(mm)</t>
  </si>
  <si>
    <t>Strain (x10-3)</t>
  </si>
  <si>
    <t>Vertical</t>
  </si>
  <si>
    <t>d/H</t>
  </si>
  <si>
    <t>Sv/H</t>
  </si>
  <si>
    <t>Horizontal displacements (Lee et al.)</t>
  </si>
  <si>
    <t>Curva de PLAXIS 2D Muro</t>
  </si>
  <si>
    <t>Metodo Semi-Empirico con rotación y escala</t>
  </si>
  <si>
    <t>Asentamiento en la superficie PLAXIS 2D</t>
  </si>
  <si>
    <t>Sv (vertical disp) [mm]</t>
  </si>
  <si>
    <t>Método Empírico PECK</t>
  </si>
  <si>
    <t>u_y/2 [mm]</t>
  </si>
  <si>
    <t>Ecuación</t>
  </si>
  <si>
    <t>Grafico semi-empírico con escala y prolongación hasta 1,5d</t>
  </si>
  <si>
    <t>Metodo Semi-empirico</t>
  </si>
  <si>
    <t>X[m]</t>
  </si>
  <si>
    <t>X</t>
  </si>
  <si>
    <t>Y</t>
  </si>
  <si>
    <t>Settlement 1 mm</t>
  </si>
  <si>
    <t>X [m] Desde inicio excavación</t>
  </si>
  <si>
    <t>Metodo Semi-Empirico</t>
  </si>
  <si>
    <t>Distance from wall [m]</t>
  </si>
  <si>
    <t>Settlement [mm]</t>
  </si>
  <si>
    <t>Metodo Empirico</t>
  </si>
  <si>
    <t>ZOI = 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</si>
</sst>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8" x14ac:knownFonts="1">
    <font>
      <sz val="10"/>
      <color theme="1"/>
      <name val="Trebuchet MS"/>
      <family val="2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rebuchet MS"/>
      <family val="2"/>
    </font>
    <font>
      <b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" fillId="2" borderId="0" xfId="1" applyFont="1" applyFill="1"/>
    <xf numFmtId="0" fontId="1" fillId="2" borderId="0" xfId="1" applyFill="1"/>
    <xf numFmtId="0" fontId="1" fillId="2" borderId="0" xfId="1" applyFill="1" applyAlignment="1">
      <alignment horizontal="center"/>
    </xf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left" wrapText="1"/>
    </xf>
    <xf numFmtId="0" fontId="5" fillId="0" borderId="0" xfId="1" applyFont="1"/>
    <xf numFmtId="2" fontId="1" fillId="0" borderId="0" xfId="1" applyNumberFormat="1" applyAlignment="1">
      <alignment horizontal="center"/>
    </xf>
    <xf numFmtId="165" fontId="1" fillId="0" borderId="0" xfId="1" applyNumberFormat="1"/>
    <xf numFmtId="166" fontId="1" fillId="0" borderId="0" xfId="1" applyNumberFormat="1" applyAlignment="1">
      <alignment horizontal="center"/>
    </xf>
    <xf numFmtId="0" fontId="1" fillId="4" borderId="0" xfId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0" fillId="5" borderId="0" xfId="0" applyNumberFormat="1" applyFill="1" applyAlignment="1">
      <alignment horizontal="center"/>
    </xf>
    <xf numFmtId="0" fontId="0" fillId="5" borderId="0" xfId="0" applyFill="1"/>
  </cellXfs>
  <cellStyles count="2">
    <cellStyle name="Normal" xfId="0" builtinId="0"/>
    <cellStyle name="Normal 2" xfId="1" xr:uid="{B9116765-9F23-46FF-A149-D41C9A057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28367618164897"/>
          <c:y val="5.4236293379994166E-2"/>
          <c:w val="0.81473858374473851"/>
          <c:h val="0.748360673665791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'PECK EEB02'!$D$16</c:f>
              <c:strCache>
                <c:ptCount val="1"/>
                <c:pt idx="0">
                  <c:v>Sv (vertical disp)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'PECK EEB02'!$A$18:$A$122</c:f>
              <c:numCache>
                <c:formatCode>0.00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</c:numCache>
            </c:numRef>
          </c:xVal>
          <c:yVal>
            <c:numRef>
              <c:f>'PECK EEB02'!$D$18:$D$122</c:f>
              <c:numCache>
                <c:formatCode>0.00</c:formatCode>
                <c:ptCount val="105"/>
                <c:pt idx="0">
                  <c:v>-35.139999999999993</c:v>
                </c:pt>
                <c:pt idx="1">
                  <c:v>-35.54966367468019</c:v>
                </c:pt>
                <c:pt idx="2">
                  <c:v>-35.961654465430584</c:v>
                </c:pt>
                <c:pt idx="3">
                  <c:v>-36.351016507492211</c:v>
                </c:pt>
                <c:pt idx="4">
                  <c:v>-36.693984820494521</c:v>
                </c:pt>
                <c:pt idx="5">
                  <c:v>-36.96853148669237</c:v>
                </c:pt>
                <c:pt idx="6">
                  <c:v>-37.154855053872154</c:v>
                </c:pt>
                <c:pt idx="7">
                  <c:v>-37.235798010317652</c:v>
                </c:pt>
                <c:pt idx="8">
                  <c:v>-37.197180161384338</c:v>
                </c:pt>
                <c:pt idx="9">
                  <c:v>-37.028039168749984</c:v>
                </c:pt>
                <c:pt idx="10">
                  <c:v>-36.720773223547205</c:v>
                </c:pt>
                <c:pt idx="11">
                  <c:v>-36.271184632716469</c:v>
                </c:pt>
                <c:pt idx="12">
                  <c:v>-35.678426823891584</c:v>
                </c:pt>
                <c:pt idx="13">
                  <c:v>-34.944860748278657</c:v>
                </c:pt>
                <c:pt idx="14">
                  <c:v>-34.075829733169435</c:v>
                </c:pt>
                <c:pt idx="15">
                  <c:v>-33.079364382817772</c:v>
                </c:pt>
                <c:pt idx="16">
                  <c:v>-31.965831057864438</c:v>
                </c:pt>
                <c:pt idx="17">
                  <c:v>-30.747538724694447</c:v>
                </c:pt>
                <c:pt idx="18">
                  <c:v>-29.438319539365796</c:v>
                </c:pt>
                <c:pt idx="19">
                  <c:v>-28.053098434070456</c:v>
                </c:pt>
                <c:pt idx="20">
                  <c:v>-26.607466257909792</c:v>
                </c:pt>
                <c:pt idx="21">
                  <c:v>-25.117269765959655</c:v>
                </c:pt>
                <c:pt idx="22">
                  <c:v>-23.598230050226611</c:v>
                </c:pt>
                <c:pt idx="23">
                  <c:v>-22.065598976382066</c:v>
                </c:pt>
                <c:pt idx="24">
                  <c:v>-20.53386095118972</c:v>
                </c:pt>
                <c:pt idx="25">
                  <c:v>-19.016485017171178</c:v>
                </c:pt>
                <c:pt idx="26">
                  <c:v>-17.525729966458009</c:v>
                </c:pt>
                <c:pt idx="27">
                  <c:v>-16.072502985985217</c:v>
                </c:pt>
                <c:pt idx="28">
                  <c:v>-14.666270375847768</c:v>
                </c:pt>
                <c:pt idx="29">
                  <c:v>-13.315017187201956</c:v>
                </c:pt>
                <c:pt idx="30">
                  <c:v>-12.025251250329195</c:v>
                </c:pt>
                <c:pt idx="31">
                  <c:v>-10.802046031433926</c:v>
                </c:pt>
                <c:pt idx="32">
                  <c:v>-9.6491160728532286</c:v>
                </c:pt>
                <c:pt idx="33">
                  <c:v>-8.5689184225546828</c:v>
                </c:pt>
                <c:pt idx="34">
                  <c:v>-7.5627734174086445</c:v>
                </c:pt>
                <c:pt idx="35">
                  <c:v>-6.6309984117770373</c:v>
                </c:pt>
                <c:pt idx="36">
                  <c:v>-5.7730484917688569</c:v>
                </c:pt>
                <c:pt idx="37">
                  <c:v>-4.9876588351627031</c:v>
                </c:pt>
                <c:pt idx="38">
                  <c:v>-4.2729841156300932</c:v>
                </c:pt>
                <c:pt idx="39">
                  <c:v>-3.6267311575578374</c:v>
                </c:pt>
                <c:pt idx="40">
                  <c:v>-3.0462818787441064</c:v>
                </c:pt>
                <c:pt idx="41">
                  <c:v>-2.5288043727827394</c:v>
                </c:pt>
                <c:pt idx="42">
                  <c:v>-2.0713507484078799</c:v>
                </c:pt>
                <c:pt idx="43">
                  <c:v>-1.6709410344540525</c:v>
                </c:pt>
                <c:pt idx="44">
                  <c:v>-1.3246330590906079</c:v>
                </c:pt>
                <c:pt idx="45">
                  <c:v>-1.0295787105922782</c:v>
                </c:pt>
                <c:pt idx="46">
                  <c:v>-0.78306738063007275</c:v>
                </c:pt>
                <c:pt idx="47">
                  <c:v>-0.58255768199440938</c:v>
                </c:pt>
                <c:pt idx="48">
                  <c:v>-0.42569872733442848</c:v>
                </c:pt>
                <c:pt idx="49">
                  <c:v>-0.31034236375017255</c:v>
                </c:pt>
                <c:pt idx="50">
                  <c:v>-0.23454779191786787</c:v>
                </c:pt>
                <c:pt idx="51">
                  <c:v>-0.19657997101718827</c:v>
                </c:pt>
                <c:pt idx="52">
                  <c:v>-0.19490313546822502</c:v>
                </c:pt>
                <c:pt idx="53">
                  <c:v>-0.22817063930067671</c:v>
                </c:pt>
                <c:pt idx="54">
                  <c:v>-0.29521221075812049</c:v>
                </c:pt>
                <c:pt idx="55">
                  <c:v>-0.39501955395382926</c:v>
                </c:pt>
                <c:pt idx="56">
                  <c:v>-0.52673108485989362</c:v>
                </c:pt>
                <c:pt idx="57">
                  <c:v>-0.68961644270837663</c:v>
                </c:pt>
                <c:pt idx="58">
                  <c:v>-0.88306128037810783</c:v>
                </c:pt>
                <c:pt idx="59">
                  <c:v>-1.1065527122981984</c:v>
                </c:pt>
                <c:pt idx="60">
                  <c:v>-1.3596656881563165</c:v>
                </c:pt>
                <c:pt idx="61">
                  <c:v>-1.6420504663765711</c:v>
                </c:pt>
                <c:pt idx="62">
                  <c:v>-1.9534212830603737</c:v>
                </c:pt>
                <c:pt idx="63">
                  <c:v>-2.2935462492346987</c:v>
                </c:pt>
                <c:pt idx="64">
                  <c:v>-2.6622384606497707</c:v>
                </c:pt>
                <c:pt idx="65">
                  <c:v>-3.0593482684808624</c:v>
                </c:pt>
                <c:pt idx="66">
                  <c:v>-3.4847566343933125</c:v>
                </c:pt>
                <c:pt idx="67">
                  <c:v>-3.9383694777435716</c:v>
                </c:pt>
                <c:pt idx="68">
                  <c:v>-4.4201129144731084</c:v>
                </c:pt>
                <c:pt idx="69">
                  <c:v>-4.9299292848846941</c:v>
                </c:pt>
                <c:pt idx="70">
                  <c:v>-5.4677738695158409</c:v>
                </c:pt>
                <c:pt idx="71">
                  <c:v>-6.0336121974790737</c:v>
                </c:pt>
                <c:pt idx="72">
                  <c:v>-6.627417858862036</c:v>
                </c:pt>
                <c:pt idx="73">
                  <c:v>-7.2491707412104045</c:v>
                </c:pt>
                <c:pt idx="74">
                  <c:v>-7.8988556190764312</c:v>
                </c:pt>
                <c:pt idx="75">
                  <c:v>-8.576461034595825</c:v>
                </c:pt>
                <c:pt idx="76">
                  <c:v>-9.2819784156897747</c:v>
                </c:pt>
                <c:pt idx="77">
                  <c:v>-10.015401386531595</c:v>
                </c:pt>
                <c:pt idx="78">
                  <c:v>-10.776725232220894</c:v>
                </c:pt>
                <c:pt idx="79">
                  <c:v>-11.56594648610019</c:v>
                </c:pt>
                <c:pt idx="80">
                  <c:v>-12.383062613814365</c:v>
                </c:pt>
                <c:pt idx="81">
                  <c:v>-13.228071773077856</c:v>
                </c:pt>
                <c:pt idx="82">
                  <c:v>-14.10097263223064</c:v>
                </c:pt>
                <c:pt idx="83">
                  <c:v>-15.0017642341009</c:v>
                </c:pt>
                <c:pt idx="84">
                  <c:v>-15.930445894526398</c:v>
                </c:pt>
                <c:pt idx="85">
                  <c:v>-16.887017127197655</c:v>
                </c:pt>
                <c:pt idx="86">
                  <c:v>-17.871477588349318</c:v>
                </c:pt>
                <c:pt idx="87">
                  <c:v>-18.883827036314155</c:v>
                </c:pt>
                <c:pt idx="88">
                  <c:v>-19.924065302129822</c:v>
                </c:pt>
                <c:pt idx="89">
                  <c:v>-20.992192268309736</c:v>
                </c:pt>
                <c:pt idx="90">
                  <c:v>-22.088207853604221</c:v>
                </c:pt>
                <c:pt idx="91">
                  <c:v>-23.212112002127757</c:v>
                </c:pt>
                <c:pt idx="92">
                  <c:v>-24.363904675648158</c:v>
                </c:pt>
                <c:pt idx="93">
                  <c:v>-25.543585848150691</c:v>
                </c:pt>
                <c:pt idx="94">
                  <c:v>-26.75115550202867</c:v>
                </c:pt>
                <c:pt idx="95">
                  <c:v>-27.98661362542958</c:v>
                </c:pt>
                <c:pt idx="96">
                  <c:v>-29.24996021041698</c:v>
                </c:pt>
                <c:pt idx="97">
                  <c:v>-30.541195251704814</c:v>
                </c:pt>
                <c:pt idx="98">
                  <c:v>-31.860318745790991</c:v>
                </c:pt>
                <c:pt idx="99">
                  <c:v>-33.207330690367513</c:v>
                </c:pt>
                <c:pt idx="100">
                  <c:v>-34.5822310839214</c:v>
                </c:pt>
                <c:pt idx="101">
                  <c:v>-35.985019925466005</c:v>
                </c:pt>
                <c:pt idx="102">
                  <c:v>-37.415697214361295</c:v>
                </c:pt>
                <c:pt idx="103">
                  <c:v>-38.874262950194264</c:v>
                </c:pt>
                <c:pt idx="104">
                  <c:v>-40.360717132699776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B-4C26-99AC-19B2EDE1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268048"/>
        <c:axId val="250295696"/>
      </c:scatterChart>
      <c:valAx>
        <c:axId val="295268048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Distance from the wall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95696"/>
        <c:crossesAt val="0"/>
        <c:crossBetween val="midCat"/>
      </c:valAx>
      <c:valAx>
        <c:axId val="250295696"/>
        <c:scaling>
          <c:orientation val="minMax"/>
          <c:max val="0"/>
          <c:min val="-1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Displacement</a:t>
                </a:r>
              </a:p>
            </c:rich>
          </c:tx>
          <c:layout>
            <c:manualLayout>
              <c:xMode val="edge"/>
              <c:yMode val="edge"/>
              <c:x val="3.0457263009532855E-2"/>
              <c:y val="0.25109483840649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6804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762191829090337"/>
          <c:y val="0.52343447923049014"/>
          <c:w val="0.36411372018828253"/>
          <c:h val="0.2784952441004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044192132824319"/>
          <c:y val="4.5514036242074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'PECK EEB02'!$A$18:$A$122</c:f>
              <c:numCache>
                <c:formatCode>0.00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</c:numCache>
            </c:numRef>
          </c:xVal>
          <c:yVal>
            <c:numRef>
              <c:f>'PECK EEB02'!$D$18:$D$122</c:f>
              <c:numCache>
                <c:formatCode>0.00</c:formatCode>
                <c:ptCount val="105"/>
                <c:pt idx="0">
                  <c:v>-35.139999999999993</c:v>
                </c:pt>
                <c:pt idx="1">
                  <c:v>-35.54966367468019</c:v>
                </c:pt>
                <c:pt idx="2">
                  <c:v>-35.961654465430584</c:v>
                </c:pt>
                <c:pt idx="3">
                  <c:v>-36.351016507492211</c:v>
                </c:pt>
                <c:pt idx="4">
                  <c:v>-36.693984820494521</c:v>
                </c:pt>
                <c:pt idx="5">
                  <c:v>-36.96853148669237</c:v>
                </c:pt>
                <c:pt idx="6">
                  <c:v>-37.154855053872154</c:v>
                </c:pt>
                <c:pt idx="7">
                  <c:v>-37.235798010317652</c:v>
                </c:pt>
                <c:pt idx="8">
                  <c:v>-37.197180161384338</c:v>
                </c:pt>
                <c:pt idx="9">
                  <c:v>-37.028039168749984</c:v>
                </c:pt>
                <c:pt idx="10">
                  <c:v>-36.720773223547205</c:v>
                </c:pt>
                <c:pt idx="11">
                  <c:v>-36.271184632716469</c:v>
                </c:pt>
                <c:pt idx="12">
                  <c:v>-35.678426823891584</c:v>
                </c:pt>
                <c:pt idx="13">
                  <c:v>-34.944860748278657</c:v>
                </c:pt>
                <c:pt idx="14">
                  <c:v>-34.075829733169435</c:v>
                </c:pt>
                <c:pt idx="15">
                  <c:v>-33.079364382817772</c:v>
                </c:pt>
                <c:pt idx="16">
                  <c:v>-31.965831057864438</c:v>
                </c:pt>
                <c:pt idx="17">
                  <c:v>-30.747538724694447</c:v>
                </c:pt>
                <c:pt idx="18">
                  <c:v>-29.438319539365796</c:v>
                </c:pt>
                <c:pt idx="19">
                  <c:v>-28.053098434070456</c:v>
                </c:pt>
                <c:pt idx="20">
                  <c:v>-26.607466257909792</c:v>
                </c:pt>
                <c:pt idx="21">
                  <c:v>-25.117269765959655</c:v>
                </c:pt>
                <c:pt idx="22">
                  <c:v>-23.598230050226611</c:v>
                </c:pt>
                <c:pt idx="23">
                  <c:v>-22.065598976382066</c:v>
                </c:pt>
                <c:pt idx="24">
                  <c:v>-20.53386095118972</c:v>
                </c:pt>
                <c:pt idx="25">
                  <c:v>-19.016485017171178</c:v>
                </c:pt>
                <c:pt idx="26">
                  <c:v>-17.525729966458009</c:v>
                </c:pt>
                <c:pt idx="27">
                  <c:v>-16.072502985985217</c:v>
                </c:pt>
                <c:pt idx="28">
                  <c:v>-14.666270375847768</c:v>
                </c:pt>
                <c:pt idx="29">
                  <c:v>-13.315017187201956</c:v>
                </c:pt>
                <c:pt idx="30">
                  <c:v>-12.025251250329195</c:v>
                </c:pt>
                <c:pt idx="31">
                  <c:v>-10.802046031433926</c:v>
                </c:pt>
                <c:pt idx="32">
                  <c:v>-9.6491160728532286</c:v>
                </c:pt>
                <c:pt idx="33">
                  <c:v>-8.5689184225546828</c:v>
                </c:pt>
                <c:pt idx="34">
                  <c:v>-7.5627734174086445</c:v>
                </c:pt>
                <c:pt idx="35">
                  <c:v>-6.6309984117770373</c:v>
                </c:pt>
                <c:pt idx="36">
                  <c:v>-5.7730484917688569</c:v>
                </c:pt>
                <c:pt idx="37">
                  <c:v>-4.9876588351627031</c:v>
                </c:pt>
                <c:pt idx="38">
                  <c:v>-4.2729841156300932</c:v>
                </c:pt>
                <c:pt idx="39">
                  <c:v>-3.6267311575578374</c:v>
                </c:pt>
                <c:pt idx="40">
                  <c:v>-3.0462818787441064</c:v>
                </c:pt>
                <c:pt idx="41">
                  <c:v>-2.5288043727827394</c:v>
                </c:pt>
                <c:pt idx="42">
                  <c:v>-2.0713507484078799</c:v>
                </c:pt>
                <c:pt idx="43">
                  <c:v>-1.6709410344540525</c:v>
                </c:pt>
                <c:pt idx="44">
                  <c:v>-1.3246330590906079</c:v>
                </c:pt>
                <c:pt idx="45">
                  <c:v>-1.0295787105922782</c:v>
                </c:pt>
                <c:pt idx="46">
                  <c:v>-0.78306738063007275</c:v>
                </c:pt>
                <c:pt idx="47">
                  <c:v>-0.58255768199440938</c:v>
                </c:pt>
                <c:pt idx="48">
                  <c:v>-0.42569872733442848</c:v>
                </c:pt>
                <c:pt idx="49">
                  <c:v>-0.31034236375017255</c:v>
                </c:pt>
                <c:pt idx="50">
                  <c:v>-0.23454779191786787</c:v>
                </c:pt>
                <c:pt idx="51">
                  <c:v>-0.19657997101718827</c:v>
                </c:pt>
                <c:pt idx="52">
                  <c:v>-0.19490313546822502</c:v>
                </c:pt>
                <c:pt idx="53">
                  <c:v>-0.22817063930067671</c:v>
                </c:pt>
                <c:pt idx="54">
                  <c:v>-0.29521221075812049</c:v>
                </c:pt>
                <c:pt idx="55">
                  <c:v>-0.39501955395382926</c:v>
                </c:pt>
                <c:pt idx="56">
                  <c:v>-0.52673108485989362</c:v>
                </c:pt>
                <c:pt idx="57">
                  <c:v>-0.68961644270837663</c:v>
                </c:pt>
                <c:pt idx="58">
                  <c:v>-0.88306128037810783</c:v>
                </c:pt>
                <c:pt idx="59">
                  <c:v>-1.1065527122981984</c:v>
                </c:pt>
                <c:pt idx="60">
                  <c:v>-1.3596656881563165</c:v>
                </c:pt>
                <c:pt idx="61">
                  <c:v>-1.6420504663765711</c:v>
                </c:pt>
                <c:pt idx="62">
                  <c:v>-1.9534212830603737</c:v>
                </c:pt>
                <c:pt idx="63">
                  <c:v>-2.2935462492346987</c:v>
                </c:pt>
                <c:pt idx="64">
                  <c:v>-2.6622384606497707</c:v>
                </c:pt>
                <c:pt idx="65">
                  <c:v>-3.0593482684808624</c:v>
                </c:pt>
                <c:pt idx="66">
                  <c:v>-3.4847566343933125</c:v>
                </c:pt>
                <c:pt idx="67">
                  <c:v>-3.9383694777435716</c:v>
                </c:pt>
                <c:pt idx="68">
                  <c:v>-4.4201129144731084</c:v>
                </c:pt>
                <c:pt idx="69">
                  <c:v>-4.9299292848846941</c:v>
                </c:pt>
                <c:pt idx="70">
                  <c:v>-5.4677738695158409</c:v>
                </c:pt>
                <c:pt idx="71">
                  <c:v>-6.0336121974790737</c:v>
                </c:pt>
                <c:pt idx="72">
                  <c:v>-6.627417858862036</c:v>
                </c:pt>
                <c:pt idx="73">
                  <c:v>-7.2491707412104045</c:v>
                </c:pt>
                <c:pt idx="74">
                  <c:v>-7.8988556190764312</c:v>
                </c:pt>
                <c:pt idx="75">
                  <c:v>-8.576461034595825</c:v>
                </c:pt>
                <c:pt idx="76">
                  <c:v>-9.2819784156897747</c:v>
                </c:pt>
                <c:pt idx="77">
                  <c:v>-10.015401386531595</c:v>
                </c:pt>
                <c:pt idx="78">
                  <c:v>-10.776725232220894</c:v>
                </c:pt>
                <c:pt idx="79">
                  <c:v>-11.56594648610019</c:v>
                </c:pt>
                <c:pt idx="80">
                  <c:v>-12.383062613814365</c:v>
                </c:pt>
                <c:pt idx="81">
                  <c:v>-13.228071773077856</c:v>
                </c:pt>
                <c:pt idx="82">
                  <c:v>-14.10097263223064</c:v>
                </c:pt>
                <c:pt idx="83">
                  <c:v>-15.0017642341009</c:v>
                </c:pt>
                <c:pt idx="84">
                  <c:v>-15.930445894526398</c:v>
                </c:pt>
                <c:pt idx="85">
                  <c:v>-16.887017127197655</c:v>
                </c:pt>
                <c:pt idx="86">
                  <c:v>-17.871477588349318</c:v>
                </c:pt>
                <c:pt idx="87">
                  <c:v>-18.883827036314155</c:v>
                </c:pt>
                <c:pt idx="88">
                  <c:v>-19.924065302129822</c:v>
                </c:pt>
                <c:pt idx="89">
                  <c:v>-20.992192268309736</c:v>
                </c:pt>
                <c:pt idx="90">
                  <c:v>-22.088207853604221</c:v>
                </c:pt>
                <c:pt idx="91">
                  <c:v>-23.212112002127757</c:v>
                </c:pt>
                <c:pt idx="92">
                  <c:v>-24.363904675648158</c:v>
                </c:pt>
                <c:pt idx="93">
                  <c:v>-25.543585848150691</c:v>
                </c:pt>
                <c:pt idx="94">
                  <c:v>-26.75115550202867</c:v>
                </c:pt>
                <c:pt idx="95">
                  <c:v>-27.98661362542958</c:v>
                </c:pt>
                <c:pt idx="96">
                  <c:v>-29.24996021041698</c:v>
                </c:pt>
                <c:pt idx="97">
                  <c:v>-30.541195251704814</c:v>
                </c:pt>
                <c:pt idx="98">
                  <c:v>-31.860318745790991</c:v>
                </c:pt>
                <c:pt idx="99">
                  <c:v>-33.207330690367513</c:v>
                </c:pt>
                <c:pt idx="100">
                  <c:v>-34.5822310839214</c:v>
                </c:pt>
                <c:pt idx="101">
                  <c:v>-35.985019925466005</c:v>
                </c:pt>
                <c:pt idx="102">
                  <c:v>-37.415697214361295</c:v>
                </c:pt>
                <c:pt idx="103">
                  <c:v>-38.874262950194264</c:v>
                </c:pt>
                <c:pt idx="104">
                  <c:v>-40.360717132699776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E3-41AB-BC83-30BE7B5C6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626240"/>
        <c:axId val="1039626720"/>
      </c:scatterChart>
      <c:valAx>
        <c:axId val="10396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26720"/>
        <c:crosses val="autoZero"/>
        <c:crossBetween val="midCat"/>
      </c:valAx>
      <c:valAx>
        <c:axId val="10396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262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Comparación!$C$2</c:f>
              <c:strCache>
                <c:ptCount val="1"/>
                <c:pt idx="0">
                  <c:v>u_x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Comparación!$D$3:$D$257</c:f>
              <c:numCache>
                <c:formatCode>0.0000</c:formatCode>
                <c:ptCount val="255"/>
                <c:pt idx="0">
                  <c:v>-13.184670854257899</c:v>
                </c:pt>
                <c:pt idx="1">
                  <c:v>-13.0993283452682</c:v>
                </c:pt>
                <c:pt idx="2">
                  <c:v>-13.0138733330273</c:v>
                </c:pt>
                <c:pt idx="3">
                  <c:v>-12.928150207337801</c:v>
                </c:pt>
                <c:pt idx="4">
                  <c:v>-12.8422016898544</c:v>
                </c:pt>
                <c:pt idx="5">
                  <c:v>-12.8422016898544</c:v>
                </c:pt>
                <c:pt idx="6">
                  <c:v>-12.8102858813933</c:v>
                </c:pt>
                <c:pt idx="7">
                  <c:v>-12.778425530158</c:v>
                </c:pt>
                <c:pt idx="8">
                  <c:v>-12.746670513030301</c:v>
                </c:pt>
                <c:pt idx="9">
                  <c:v>-12.7150823838529</c:v>
                </c:pt>
                <c:pt idx="10">
                  <c:v>-12.7150823838529</c:v>
                </c:pt>
                <c:pt idx="11">
                  <c:v>-12.691903831085501</c:v>
                </c:pt>
                <c:pt idx="12">
                  <c:v>-12.668892224635801</c:v>
                </c:pt>
                <c:pt idx="13">
                  <c:v>-12.646089141773199</c:v>
                </c:pt>
                <c:pt idx="14">
                  <c:v>-12.623540655758999</c:v>
                </c:pt>
                <c:pt idx="15">
                  <c:v>-12.623540655758999</c:v>
                </c:pt>
                <c:pt idx="16">
                  <c:v>-12.617949307333699</c:v>
                </c:pt>
                <c:pt idx="17">
                  <c:v>-12.612377954365201</c:v>
                </c:pt>
                <c:pt idx="18">
                  <c:v>-12.606827561035701</c:v>
                </c:pt>
                <c:pt idx="19">
                  <c:v>-12.601299151470799</c:v>
                </c:pt>
                <c:pt idx="20">
                  <c:v>-12.601299151470799</c:v>
                </c:pt>
                <c:pt idx="21">
                  <c:v>-12.574027586395701</c:v>
                </c:pt>
                <c:pt idx="22">
                  <c:v>-12.547418604346701</c:v>
                </c:pt>
                <c:pt idx="23">
                  <c:v>-12.521557696792799</c:v>
                </c:pt>
                <c:pt idx="24">
                  <c:v>-12.4965467779621</c:v>
                </c:pt>
                <c:pt idx="25">
                  <c:v>-12.4965467779621</c:v>
                </c:pt>
                <c:pt idx="26">
                  <c:v>-12.475777518072899</c:v>
                </c:pt>
                <c:pt idx="27">
                  <c:v>-12.455912372002199</c:v>
                </c:pt>
                <c:pt idx="28">
                  <c:v>-12.436904803423001</c:v>
                </c:pt>
                <c:pt idx="29">
                  <c:v>-12.4187348474148</c:v>
                </c:pt>
                <c:pt idx="30">
                  <c:v>-12.4187348474148</c:v>
                </c:pt>
                <c:pt idx="31">
                  <c:v>-12.4014157707549</c:v>
                </c:pt>
                <c:pt idx="32">
                  <c:v>-12.3849921178322</c:v>
                </c:pt>
                <c:pt idx="33">
                  <c:v>-12.3695283161164</c:v>
                </c:pt>
                <c:pt idx="34">
                  <c:v>-12.3551211511296</c:v>
                </c:pt>
                <c:pt idx="35">
                  <c:v>-12.3551211511296</c:v>
                </c:pt>
                <c:pt idx="36">
                  <c:v>-12.341944995607699</c:v>
                </c:pt>
                <c:pt idx="37">
                  <c:v>-12.3302879580683</c:v>
                </c:pt>
                <c:pt idx="38">
                  <c:v>-12.320409060907599</c:v>
                </c:pt>
                <c:pt idx="39">
                  <c:v>-12.312605094296099</c:v>
                </c:pt>
                <c:pt idx="40">
                  <c:v>-12.312605094296099</c:v>
                </c:pt>
                <c:pt idx="41">
                  <c:v>-12.312327912310401</c:v>
                </c:pt>
                <c:pt idx="42">
                  <c:v>-12.312054969125601</c:v>
                </c:pt>
                <c:pt idx="43">
                  <c:v>-12.3117862890354</c:v>
                </c:pt>
                <c:pt idx="44">
                  <c:v>-12.311521896441601</c:v>
                </c:pt>
                <c:pt idx="45">
                  <c:v>-12.311521896441601</c:v>
                </c:pt>
                <c:pt idx="46">
                  <c:v>-12.3067062849856</c:v>
                </c:pt>
                <c:pt idx="47">
                  <c:v>-12.304456665725299</c:v>
                </c:pt>
                <c:pt idx="48">
                  <c:v>-12.305118194438801</c:v>
                </c:pt>
                <c:pt idx="49">
                  <c:v>-12.309069554727801</c:v>
                </c:pt>
                <c:pt idx="50">
                  <c:v>-12.309069554727801</c:v>
                </c:pt>
                <c:pt idx="51">
                  <c:v>-12.3171498673654</c:v>
                </c:pt>
                <c:pt idx="52">
                  <c:v>-12.329775459436201</c:v>
                </c:pt>
                <c:pt idx="53">
                  <c:v>-12.3475021453084</c:v>
                </c:pt>
                <c:pt idx="54">
                  <c:v>-12.3709313256262</c:v>
                </c:pt>
                <c:pt idx="55">
                  <c:v>-12.3709313256262</c:v>
                </c:pt>
                <c:pt idx="56">
                  <c:v>-12.400710729905001</c:v>
                </c:pt>
                <c:pt idx="57">
                  <c:v>-12.4375370703372</c:v>
                </c:pt>
                <c:pt idx="58">
                  <c:v>-12.482156511025901</c:v>
                </c:pt>
                <c:pt idx="59">
                  <c:v>-12.535366585455499</c:v>
                </c:pt>
                <c:pt idx="60">
                  <c:v>-12.535366585455499</c:v>
                </c:pt>
                <c:pt idx="61">
                  <c:v>-12.663881672254099</c:v>
                </c:pt>
                <c:pt idx="62">
                  <c:v>-12.812094841958201</c:v>
                </c:pt>
                <c:pt idx="63">
                  <c:v>-12.978743793632299</c:v>
                </c:pt>
                <c:pt idx="64">
                  <c:v>-13.1628597089721</c:v>
                </c:pt>
                <c:pt idx="65">
                  <c:v>-13.1628597089721</c:v>
                </c:pt>
                <c:pt idx="66">
                  <c:v>-13.3637821430373</c:v>
                </c:pt>
                <c:pt idx="67">
                  <c:v>-13.5811606702154</c:v>
                </c:pt>
                <c:pt idx="68">
                  <c:v>-13.814959057372299</c:v>
                </c:pt>
                <c:pt idx="69">
                  <c:v>-14.065451837371</c:v>
                </c:pt>
                <c:pt idx="70">
                  <c:v>-14.065451837371</c:v>
                </c:pt>
                <c:pt idx="71">
                  <c:v>-14.241997835184801</c:v>
                </c:pt>
                <c:pt idx="72">
                  <c:v>-14.426469360536801</c:v>
                </c:pt>
                <c:pt idx="73">
                  <c:v>-14.6191933957763</c:v>
                </c:pt>
                <c:pt idx="74">
                  <c:v>-14.8205632260947</c:v>
                </c:pt>
                <c:pt idx="75">
                  <c:v>-14.8205632260947</c:v>
                </c:pt>
                <c:pt idx="76">
                  <c:v>-15.0310115129477</c:v>
                </c:pt>
                <c:pt idx="77">
                  <c:v>-15.251020425220601</c:v>
                </c:pt>
                <c:pt idx="78">
                  <c:v>-15.481147159830801</c:v>
                </c:pt>
                <c:pt idx="79">
                  <c:v>-15.722012211001502</c:v>
                </c:pt>
                <c:pt idx="80">
                  <c:v>-15.722012211001502</c:v>
                </c:pt>
                <c:pt idx="81">
                  <c:v>-15.846680761225899</c:v>
                </c:pt>
                <c:pt idx="82">
                  <c:v>-15.974293529207099</c:v>
                </c:pt>
                <c:pt idx="83">
                  <c:v>-16.104946169185098</c:v>
                </c:pt>
                <c:pt idx="84">
                  <c:v>-16.238738874102399</c:v>
                </c:pt>
                <c:pt idx="85">
                  <c:v>-16.238738874102399</c:v>
                </c:pt>
                <c:pt idx="86">
                  <c:v>-16.375776328489199</c:v>
                </c:pt>
                <c:pt idx="87">
                  <c:v>-16.516167853729499</c:v>
                </c:pt>
                <c:pt idx="88">
                  <c:v>-16.660027208540402</c:v>
                </c:pt>
                <c:pt idx="89">
                  <c:v>-16.807472926282397</c:v>
                </c:pt>
                <c:pt idx="90">
                  <c:v>-16.807472926282397</c:v>
                </c:pt>
                <c:pt idx="91">
                  <c:v>-17.037279913701202</c:v>
                </c:pt>
                <c:pt idx="92">
                  <c:v>-17.273556709732002</c:v>
                </c:pt>
                <c:pt idx="93">
                  <c:v>-17.515936875943801</c:v>
                </c:pt>
                <c:pt idx="94">
                  <c:v>-17.764071322103501</c:v>
                </c:pt>
                <c:pt idx="95">
                  <c:v>-17.764071322103501</c:v>
                </c:pt>
                <c:pt idx="96">
                  <c:v>-18.124170938919899</c:v>
                </c:pt>
                <c:pt idx="97">
                  <c:v>-18.494246928683101</c:v>
                </c:pt>
                <c:pt idx="98">
                  <c:v>-18.873497696566098</c:v>
                </c:pt>
                <c:pt idx="99">
                  <c:v>-19.261191322665901</c:v>
                </c:pt>
                <c:pt idx="100">
                  <c:v>-19.261191322665901</c:v>
                </c:pt>
                <c:pt idx="101">
                  <c:v>-19.8226148715604</c:v>
                </c:pt>
                <c:pt idx="102">
                  <c:v>-20.397976407047501</c:v>
                </c:pt>
                <c:pt idx="103">
                  <c:v>-20.985913713316901</c:v>
                </c:pt>
                <c:pt idx="104">
                  <c:v>-21.585332058676499</c:v>
                </c:pt>
                <c:pt idx="105">
                  <c:v>-21.585332058676499</c:v>
                </c:pt>
                <c:pt idx="106">
                  <c:v>-22.033164136997602</c:v>
                </c:pt>
                <c:pt idx="107">
                  <c:v>-22.486517694528597</c:v>
                </c:pt>
                <c:pt idx="108">
                  <c:v>-22.9452251108778</c:v>
                </c:pt>
                <c:pt idx="109">
                  <c:v>-23.409192643753901</c:v>
                </c:pt>
                <c:pt idx="110">
                  <c:v>-23.409192643753901</c:v>
                </c:pt>
                <c:pt idx="111">
                  <c:v>-23.878392741559001</c:v>
                </c:pt>
                <c:pt idx="112">
                  <c:v>-24.352867527478598</c:v>
                </c:pt>
                <c:pt idx="113">
                  <c:v>-24.832727899995199</c:v>
                </c:pt>
                <c:pt idx="114">
                  <c:v>-25.318160508236801</c:v>
                </c:pt>
                <c:pt idx="115">
                  <c:v>-25.318160508236801</c:v>
                </c:pt>
                <c:pt idx="116">
                  <c:v>-25.809427207762699</c:v>
                </c:pt>
                <c:pt idx="117">
                  <c:v>-26.3068682070835</c:v>
                </c:pt>
                <c:pt idx="118">
                  <c:v>-26.810899382312197</c:v>
                </c:pt>
                <c:pt idx="119">
                  <c:v>-27.3220164537309</c:v>
                </c:pt>
                <c:pt idx="120">
                  <c:v>-27.3220164537309</c:v>
                </c:pt>
                <c:pt idx="121">
                  <c:v>-28.066465718869399</c:v>
                </c:pt>
                <c:pt idx="122">
                  <c:v>-28.8205994015917</c:v>
                </c:pt>
                <c:pt idx="123">
                  <c:v>-29.580624577642801</c:v>
                </c:pt>
                <c:pt idx="124">
                  <c:v>-30.343024494975801</c:v>
                </c:pt>
                <c:pt idx="125">
                  <c:v>-30.343024494975801</c:v>
                </c:pt>
                <c:pt idx="126">
                  <c:v>-31.285965301838804</c:v>
                </c:pt>
                <c:pt idx="127">
                  <c:v>-32.222051484379506</c:v>
                </c:pt>
                <c:pt idx="128">
                  <c:v>-33.146384821732397</c:v>
                </c:pt>
                <c:pt idx="129">
                  <c:v>-34.054707086635297</c:v>
                </c:pt>
                <c:pt idx="130">
                  <c:v>-34.054707086635297</c:v>
                </c:pt>
                <c:pt idx="131">
                  <c:v>-34.592617392579697</c:v>
                </c:pt>
                <c:pt idx="132">
                  <c:v>-35.1227058648468</c:v>
                </c:pt>
                <c:pt idx="133">
                  <c:v>-35.644366886777696</c:v>
                </c:pt>
                <c:pt idx="134">
                  <c:v>-36.157076878550406</c:v>
                </c:pt>
                <c:pt idx="135">
                  <c:v>-36.157076878550406</c:v>
                </c:pt>
                <c:pt idx="136">
                  <c:v>-36.699224873793604</c:v>
                </c:pt>
                <c:pt idx="137">
                  <c:v>-37.229993119072496</c:v>
                </c:pt>
                <c:pt idx="138">
                  <c:v>-37.749031722920897</c:v>
                </c:pt>
                <c:pt idx="139">
                  <c:v>-38.256106086609798</c:v>
                </c:pt>
                <c:pt idx="140">
                  <c:v>-38.256106086609798</c:v>
                </c:pt>
                <c:pt idx="141">
                  <c:v>-39.307362506957901</c:v>
                </c:pt>
                <c:pt idx="142">
                  <c:v>-40.303561709559695</c:v>
                </c:pt>
                <c:pt idx="143">
                  <c:v>-41.248239174976099</c:v>
                </c:pt>
                <c:pt idx="144">
                  <c:v>-42.147743584367497</c:v>
                </c:pt>
                <c:pt idx="145">
                  <c:v>-42.147743584367497</c:v>
                </c:pt>
                <c:pt idx="146">
                  <c:v>-43.112908728218102</c:v>
                </c:pt>
                <c:pt idx="147">
                  <c:v>-44.050815697146</c:v>
                </c:pt>
                <c:pt idx="148">
                  <c:v>-44.984434420104698</c:v>
                </c:pt>
                <c:pt idx="149">
                  <c:v>-45.941721156514596</c:v>
                </c:pt>
                <c:pt idx="150">
                  <c:v>-45.941721156514596</c:v>
                </c:pt>
                <c:pt idx="151">
                  <c:v>-46.478386293332903</c:v>
                </c:pt>
                <c:pt idx="152">
                  <c:v>-47.036970916922797</c:v>
                </c:pt>
                <c:pt idx="153">
                  <c:v>-47.6234817763916</c:v>
                </c:pt>
                <c:pt idx="154">
                  <c:v>-48.244250720227399</c:v>
                </c:pt>
                <c:pt idx="155">
                  <c:v>-48.244250720227399</c:v>
                </c:pt>
                <c:pt idx="156">
                  <c:v>-49.315185932279896</c:v>
                </c:pt>
                <c:pt idx="157">
                  <c:v>-50.441117385031902</c:v>
                </c:pt>
                <c:pt idx="158">
                  <c:v>-51.602252357106501</c:v>
                </c:pt>
                <c:pt idx="159">
                  <c:v>-52.780056042396396</c:v>
                </c:pt>
                <c:pt idx="160">
                  <c:v>-52.780056042396396</c:v>
                </c:pt>
                <c:pt idx="161">
                  <c:v>-53.453857556784399</c:v>
                </c:pt>
                <c:pt idx="162">
                  <c:v>-54.124365463420702</c:v>
                </c:pt>
                <c:pt idx="163">
                  <c:v>-54.788635203741293</c:v>
                </c:pt>
                <c:pt idx="164">
                  <c:v>-55.443839441679003</c:v>
                </c:pt>
                <c:pt idx="165">
                  <c:v>-55.443839441679003</c:v>
                </c:pt>
                <c:pt idx="166">
                  <c:v>-55.916983529301703</c:v>
                </c:pt>
                <c:pt idx="167">
                  <c:v>-56.382756994747901</c:v>
                </c:pt>
                <c:pt idx="168">
                  <c:v>-56.840160591773795</c:v>
                </c:pt>
                <c:pt idx="169">
                  <c:v>-57.288228455084706</c:v>
                </c:pt>
                <c:pt idx="170">
                  <c:v>-57.288228455084706</c:v>
                </c:pt>
                <c:pt idx="171">
                  <c:v>-57.726027950488096</c:v>
                </c:pt>
                <c:pt idx="172">
                  <c:v>-58.152657860009803</c:v>
                </c:pt>
                <c:pt idx="173">
                  <c:v>-58.567248233040502</c:v>
                </c:pt>
                <c:pt idx="174">
                  <c:v>-58.968961211491198</c:v>
                </c:pt>
                <c:pt idx="175">
                  <c:v>-58.968961211491198</c:v>
                </c:pt>
                <c:pt idx="176">
                  <c:v>-59.164736050551603</c:v>
                </c:pt>
                <c:pt idx="177">
                  <c:v>-59.356992520546697</c:v>
                </c:pt>
                <c:pt idx="178">
                  <c:v>-59.545635123140499</c:v>
                </c:pt>
                <c:pt idx="179">
                  <c:v>-59.730570349259501</c:v>
                </c:pt>
                <c:pt idx="180">
                  <c:v>-59.730570349259501</c:v>
                </c:pt>
                <c:pt idx="181">
                  <c:v>-60.035730819472299</c:v>
                </c:pt>
                <c:pt idx="182">
                  <c:v>-60.3295119772025</c:v>
                </c:pt>
                <c:pt idx="183">
                  <c:v>-60.611494379806302</c:v>
                </c:pt>
                <c:pt idx="184">
                  <c:v>-60.881274922125399</c:v>
                </c:pt>
                <c:pt idx="185">
                  <c:v>-60.881274922125399</c:v>
                </c:pt>
                <c:pt idx="186">
                  <c:v>-61.195587110062</c:v>
                </c:pt>
                <c:pt idx="187">
                  <c:v>-61.490197004685299</c:v>
                </c:pt>
                <c:pt idx="188">
                  <c:v>-61.764456890601103</c:v>
                </c:pt>
                <c:pt idx="189">
                  <c:v>-62.0177565294752</c:v>
                </c:pt>
                <c:pt idx="190">
                  <c:v>-62.0177565294752</c:v>
                </c:pt>
                <c:pt idx="191">
                  <c:v>-62.299541404172906</c:v>
                </c:pt>
                <c:pt idx="192">
                  <c:v>-62.547815727988798</c:v>
                </c:pt>
                <c:pt idx="193">
                  <c:v>-62.761683548251398</c:v>
                </c:pt>
                <c:pt idx="194">
                  <c:v>-62.940337910336808</c:v>
                </c:pt>
                <c:pt idx="195">
                  <c:v>-62.940337910336808</c:v>
                </c:pt>
                <c:pt idx="196">
                  <c:v>-63.1106380165076</c:v>
                </c:pt>
                <c:pt idx="197">
                  <c:v>-63.225514325940296</c:v>
                </c:pt>
                <c:pt idx="198">
                  <c:v>-63.284022820095998</c:v>
                </c:pt>
                <c:pt idx="199">
                  <c:v>-63.285425971372504</c:v>
                </c:pt>
                <c:pt idx="200">
                  <c:v>-63.285425971372504</c:v>
                </c:pt>
                <c:pt idx="201">
                  <c:v>-63.256451937106895</c:v>
                </c:pt>
                <c:pt idx="202">
                  <c:v>-63.204175542297804</c:v>
                </c:pt>
                <c:pt idx="203">
                  <c:v>-63.128539274632608</c:v>
                </c:pt>
                <c:pt idx="204">
                  <c:v>-63.029520547520107</c:v>
                </c:pt>
                <c:pt idx="205">
                  <c:v>-63.029520547520107</c:v>
                </c:pt>
                <c:pt idx="206">
                  <c:v>-62.499324883628603</c:v>
                </c:pt>
                <c:pt idx="207">
                  <c:v>-61.6872435433935</c:v>
                </c:pt>
                <c:pt idx="208">
                  <c:v>-60.602677832781104</c:v>
                </c:pt>
                <c:pt idx="209">
                  <c:v>-59.260503536182405</c:v>
                </c:pt>
                <c:pt idx="210">
                  <c:v>-59.260503536182405</c:v>
                </c:pt>
                <c:pt idx="211">
                  <c:v>-57.315814164416906</c:v>
                </c:pt>
                <c:pt idx="212">
                  <c:v>-55.075426216837805</c:v>
                </c:pt>
                <c:pt idx="213">
                  <c:v>-52.598374585427003</c:v>
                </c:pt>
                <c:pt idx="214">
                  <c:v>-49.947164531037096</c:v>
                </c:pt>
                <c:pt idx="215">
                  <c:v>-49.947164531037096</c:v>
                </c:pt>
                <c:pt idx="216">
                  <c:v>-47.676280646459297</c:v>
                </c:pt>
                <c:pt idx="217">
                  <c:v>-45.357878461525303</c:v>
                </c:pt>
                <c:pt idx="218">
                  <c:v>-43.018444580343605</c:v>
                </c:pt>
                <c:pt idx="219">
                  <c:v>-40.680810688824501</c:v>
                </c:pt>
                <c:pt idx="220">
                  <c:v>-40.680810688824501</c:v>
                </c:pt>
                <c:pt idx="221">
                  <c:v>-38.107135113001306</c:v>
                </c:pt>
                <c:pt idx="222">
                  <c:v>-35.590000633078503</c:v>
                </c:pt>
                <c:pt idx="223">
                  <c:v>-33.154582036946302</c:v>
                </c:pt>
                <c:pt idx="224">
                  <c:v>-30.821208217707103</c:v>
                </c:pt>
                <c:pt idx="225">
                  <c:v>-30.821208217707103</c:v>
                </c:pt>
                <c:pt idx="226">
                  <c:v>-28.6371762318017</c:v>
                </c:pt>
                <c:pt idx="227">
                  <c:v>-26.578966644852798</c:v>
                </c:pt>
                <c:pt idx="228">
                  <c:v>-24.655244926840002</c:v>
                </c:pt>
                <c:pt idx="229">
                  <c:v>-22.871599955790099</c:v>
                </c:pt>
                <c:pt idx="230">
                  <c:v>-22.871599955790099</c:v>
                </c:pt>
                <c:pt idx="231">
                  <c:v>-21.253527857183702</c:v>
                </c:pt>
                <c:pt idx="232">
                  <c:v>-19.773231401062301</c:v>
                </c:pt>
                <c:pt idx="233">
                  <c:v>-18.427704799265697</c:v>
                </c:pt>
                <c:pt idx="234">
                  <c:v>-17.211829143768199</c:v>
                </c:pt>
                <c:pt idx="235">
                  <c:v>-17.211829143768199</c:v>
                </c:pt>
                <c:pt idx="236">
                  <c:v>-16.133987596905701</c:v>
                </c:pt>
                <c:pt idx="237">
                  <c:v>-15.1675019887002</c:v>
                </c:pt>
                <c:pt idx="238">
                  <c:v>-14.3035678564941</c:v>
                </c:pt>
                <c:pt idx="239">
                  <c:v>-13.5324842018592</c:v>
                </c:pt>
                <c:pt idx="240">
                  <c:v>-13.5324842018592</c:v>
                </c:pt>
                <c:pt idx="241">
                  <c:v>-12.8533460731662</c:v>
                </c:pt>
                <c:pt idx="242">
                  <c:v>-12.243376052973799</c:v>
                </c:pt>
                <c:pt idx="243">
                  <c:v>-11.6917084115536</c:v>
                </c:pt>
                <c:pt idx="244">
                  <c:v>-11.1876752193025</c:v>
                </c:pt>
                <c:pt idx="245">
                  <c:v>-11.1876752193025</c:v>
                </c:pt>
                <c:pt idx="246">
                  <c:v>-10.727744146891199</c:v>
                </c:pt>
                <c:pt idx="247">
                  <c:v>-10.295091634753</c:v>
                </c:pt>
                <c:pt idx="248">
                  <c:v>-9.88140696965716</c:v>
                </c:pt>
                <c:pt idx="249">
                  <c:v>-9.4793223303482694</c:v>
                </c:pt>
                <c:pt idx="250">
                  <c:v>-9.4793223303482694</c:v>
                </c:pt>
                <c:pt idx="251">
                  <c:v>-9.2042538255934687</c:v>
                </c:pt>
                <c:pt idx="252">
                  <c:v>-8.9306822372964501</c:v>
                </c:pt>
                <c:pt idx="253">
                  <c:v>-8.6574174009849507</c:v>
                </c:pt>
                <c:pt idx="254">
                  <c:v>-8.3830122220505903</c:v>
                </c:pt>
              </c:numCache>
            </c:numRef>
          </c:xVal>
          <c:yVal>
            <c:numRef>
              <c:f>Comparación!$B$3:$B$257</c:f>
              <c:numCache>
                <c:formatCode>0.00</c:formatCode>
                <c:ptCount val="255"/>
                <c:pt idx="0">
                  <c:v>160</c:v>
                </c:pt>
                <c:pt idx="1">
                  <c:v>159.63540659228499</c:v>
                </c:pt>
                <c:pt idx="2">
                  <c:v>159.27081318457101</c:v>
                </c:pt>
                <c:pt idx="3">
                  <c:v>158.90621977685601</c:v>
                </c:pt>
                <c:pt idx="4">
                  <c:v>158.54162636914199</c:v>
                </c:pt>
                <c:pt idx="5">
                  <c:v>158.54162636914199</c:v>
                </c:pt>
                <c:pt idx="6">
                  <c:v>158.40621977685601</c:v>
                </c:pt>
                <c:pt idx="7">
                  <c:v>158.27081318457101</c:v>
                </c:pt>
                <c:pt idx="8">
                  <c:v>158.13540659228499</c:v>
                </c:pt>
                <c:pt idx="9">
                  <c:v>158</c:v>
                </c:pt>
                <c:pt idx="10">
                  <c:v>158</c:v>
                </c:pt>
                <c:pt idx="11">
                  <c:v>157.9</c:v>
                </c:pt>
                <c:pt idx="12">
                  <c:v>157.80000000000001</c:v>
                </c:pt>
                <c:pt idx="13">
                  <c:v>157.69999999999999</c:v>
                </c:pt>
                <c:pt idx="14">
                  <c:v>157.6</c:v>
                </c:pt>
                <c:pt idx="15">
                  <c:v>157.6</c:v>
                </c:pt>
                <c:pt idx="16">
                  <c:v>157.57499999999999</c:v>
                </c:pt>
                <c:pt idx="17">
                  <c:v>157.55000000000001</c:v>
                </c:pt>
                <c:pt idx="18">
                  <c:v>157.52500000000001</c:v>
                </c:pt>
                <c:pt idx="19">
                  <c:v>157.5</c:v>
                </c:pt>
                <c:pt idx="20">
                  <c:v>157.5</c:v>
                </c:pt>
                <c:pt idx="21">
                  <c:v>157.375</c:v>
                </c:pt>
                <c:pt idx="22">
                  <c:v>157.25</c:v>
                </c:pt>
                <c:pt idx="23">
                  <c:v>157.125</c:v>
                </c:pt>
                <c:pt idx="24">
                  <c:v>157</c:v>
                </c:pt>
                <c:pt idx="25">
                  <c:v>157</c:v>
                </c:pt>
                <c:pt idx="26">
                  <c:v>156.875</c:v>
                </c:pt>
                <c:pt idx="27">
                  <c:v>156.75</c:v>
                </c:pt>
                <c:pt idx="28">
                  <c:v>156.625</c:v>
                </c:pt>
                <c:pt idx="29">
                  <c:v>156.5</c:v>
                </c:pt>
                <c:pt idx="30">
                  <c:v>156.5</c:v>
                </c:pt>
                <c:pt idx="31">
                  <c:v>156.375</c:v>
                </c:pt>
                <c:pt idx="32">
                  <c:v>156.25</c:v>
                </c:pt>
                <c:pt idx="33">
                  <c:v>156.125</c:v>
                </c:pt>
                <c:pt idx="34">
                  <c:v>156</c:v>
                </c:pt>
                <c:pt idx="35">
                  <c:v>156</c:v>
                </c:pt>
                <c:pt idx="36">
                  <c:v>155.875</c:v>
                </c:pt>
                <c:pt idx="37">
                  <c:v>155.75</c:v>
                </c:pt>
                <c:pt idx="38">
                  <c:v>155.625</c:v>
                </c:pt>
                <c:pt idx="39">
                  <c:v>155.5</c:v>
                </c:pt>
                <c:pt idx="40">
                  <c:v>155.5</c:v>
                </c:pt>
                <c:pt idx="41">
                  <c:v>155.49475865538199</c:v>
                </c:pt>
                <c:pt idx="42">
                  <c:v>155.489517310765</c:v>
                </c:pt>
                <c:pt idx="43">
                  <c:v>155.48427596614701</c:v>
                </c:pt>
                <c:pt idx="44">
                  <c:v>155.47903462152999</c:v>
                </c:pt>
                <c:pt idx="45">
                  <c:v>155.47903462152999</c:v>
                </c:pt>
                <c:pt idx="46">
                  <c:v>155.35927596614701</c:v>
                </c:pt>
                <c:pt idx="47">
                  <c:v>155.239517310765</c:v>
                </c:pt>
                <c:pt idx="48">
                  <c:v>155.11975865538199</c:v>
                </c:pt>
                <c:pt idx="49">
                  <c:v>155</c:v>
                </c:pt>
                <c:pt idx="50">
                  <c:v>155</c:v>
                </c:pt>
                <c:pt idx="51">
                  <c:v>154.875</c:v>
                </c:pt>
                <c:pt idx="52">
                  <c:v>154.75</c:v>
                </c:pt>
                <c:pt idx="53">
                  <c:v>154.625</c:v>
                </c:pt>
                <c:pt idx="54">
                  <c:v>154.5</c:v>
                </c:pt>
                <c:pt idx="55">
                  <c:v>154.5</c:v>
                </c:pt>
                <c:pt idx="56">
                  <c:v>154.375</c:v>
                </c:pt>
                <c:pt idx="57">
                  <c:v>154.25</c:v>
                </c:pt>
                <c:pt idx="58">
                  <c:v>154.125</c:v>
                </c:pt>
                <c:pt idx="59">
                  <c:v>154</c:v>
                </c:pt>
                <c:pt idx="60">
                  <c:v>154</c:v>
                </c:pt>
                <c:pt idx="61">
                  <c:v>153.8125</c:v>
                </c:pt>
                <c:pt idx="62">
                  <c:v>153.625</c:v>
                </c:pt>
                <c:pt idx="63">
                  <c:v>153.4375</c:v>
                </c:pt>
                <c:pt idx="64">
                  <c:v>153.25</c:v>
                </c:pt>
                <c:pt idx="65">
                  <c:v>153.25</c:v>
                </c:pt>
                <c:pt idx="66">
                  <c:v>153.0625</c:v>
                </c:pt>
                <c:pt idx="67">
                  <c:v>152.875</c:v>
                </c:pt>
                <c:pt idx="68">
                  <c:v>152.6875</c:v>
                </c:pt>
                <c:pt idx="69">
                  <c:v>152.5</c:v>
                </c:pt>
                <c:pt idx="70">
                  <c:v>152.5</c:v>
                </c:pt>
                <c:pt idx="71">
                  <c:v>152.375</c:v>
                </c:pt>
                <c:pt idx="72">
                  <c:v>152.25</c:v>
                </c:pt>
                <c:pt idx="73">
                  <c:v>152.125</c:v>
                </c:pt>
                <c:pt idx="74">
                  <c:v>152</c:v>
                </c:pt>
                <c:pt idx="75">
                  <c:v>152</c:v>
                </c:pt>
                <c:pt idx="76">
                  <c:v>151.875</c:v>
                </c:pt>
                <c:pt idx="77">
                  <c:v>151.75</c:v>
                </c:pt>
                <c:pt idx="78">
                  <c:v>151.625</c:v>
                </c:pt>
                <c:pt idx="79">
                  <c:v>151.5</c:v>
                </c:pt>
                <c:pt idx="80">
                  <c:v>151.5</c:v>
                </c:pt>
                <c:pt idx="81">
                  <c:v>151.4375</c:v>
                </c:pt>
                <c:pt idx="82">
                  <c:v>151.375</c:v>
                </c:pt>
                <c:pt idx="83">
                  <c:v>151.3125</c:v>
                </c:pt>
                <c:pt idx="84">
                  <c:v>151.25</c:v>
                </c:pt>
                <c:pt idx="85">
                  <c:v>151.25</c:v>
                </c:pt>
                <c:pt idx="86">
                  <c:v>151.1875</c:v>
                </c:pt>
                <c:pt idx="87">
                  <c:v>151.125</c:v>
                </c:pt>
                <c:pt idx="88">
                  <c:v>151.0625</c:v>
                </c:pt>
                <c:pt idx="89">
                  <c:v>151</c:v>
                </c:pt>
                <c:pt idx="90">
                  <c:v>151</c:v>
                </c:pt>
                <c:pt idx="91">
                  <c:v>150.91504715512701</c:v>
                </c:pt>
                <c:pt idx="92">
                  <c:v>150.830094310254</c:v>
                </c:pt>
                <c:pt idx="93">
                  <c:v>150.74514146538101</c:v>
                </c:pt>
                <c:pt idx="94">
                  <c:v>150.66018862050899</c:v>
                </c:pt>
                <c:pt idx="95">
                  <c:v>150.66018862050899</c:v>
                </c:pt>
                <c:pt idx="96">
                  <c:v>150.54004715512701</c:v>
                </c:pt>
                <c:pt idx="97">
                  <c:v>150.419905689746</c:v>
                </c:pt>
                <c:pt idx="98">
                  <c:v>150.299764224364</c:v>
                </c:pt>
                <c:pt idx="99">
                  <c:v>150.17962275898299</c:v>
                </c:pt>
                <c:pt idx="100">
                  <c:v>150.17962275898299</c:v>
                </c:pt>
                <c:pt idx="101">
                  <c:v>150.00971706923701</c:v>
                </c:pt>
                <c:pt idx="102">
                  <c:v>149.83981137949101</c:v>
                </c:pt>
                <c:pt idx="103">
                  <c:v>149.669905689746</c:v>
                </c:pt>
                <c:pt idx="104">
                  <c:v>149.5</c:v>
                </c:pt>
                <c:pt idx="105">
                  <c:v>149.5</c:v>
                </c:pt>
                <c:pt idx="106">
                  <c:v>149.375</c:v>
                </c:pt>
                <c:pt idx="107">
                  <c:v>149.25</c:v>
                </c:pt>
                <c:pt idx="108">
                  <c:v>149.125</c:v>
                </c:pt>
                <c:pt idx="109">
                  <c:v>149</c:v>
                </c:pt>
                <c:pt idx="110">
                  <c:v>149</c:v>
                </c:pt>
                <c:pt idx="111">
                  <c:v>148.875</c:v>
                </c:pt>
                <c:pt idx="112">
                  <c:v>148.75</c:v>
                </c:pt>
                <c:pt idx="113">
                  <c:v>148.625</c:v>
                </c:pt>
                <c:pt idx="114">
                  <c:v>148.5</c:v>
                </c:pt>
                <c:pt idx="115">
                  <c:v>148.5</c:v>
                </c:pt>
                <c:pt idx="116">
                  <c:v>148.375</c:v>
                </c:pt>
                <c:pt idx="117">
                  <c:v>148.25</c:v>
                </c:pt>
                <c:pt idx="118">
                  <c:v>148.125</c:v>
                </c:pt>
                <c:pt idx="119">
                  <c:v>148</c:v>
                </c:pt>
                <c:pt idx="120">
                  <c:v>148</c:v>
                </c:pt>
                <c:pt idx="121">
                  <c:v>147.83250000000001</c:v>
                </c:pt>
                <c:pt idx="122">
                  <c:v>147.66499999999999</c:v>
                </c:pt>
                <c:pt idx="123">
                  <c:v>147.4975</c:v>
                </c:pt>
                <c:pt idx="124">
                  <c:v>147.33000000000001</c:v>
                </c:pt>
                <c:pt idx="125">
                  <c:v>147.33000000000001</c:v>
                </c:pt>
                <c:pt idx="126">
                  <c:v>147.1225</c:v>
                </c:pt>
                <c:pt idx="127">
                  <c:v>146.91499999999999</c:v>
                </c:pt>
                <c:pt idx="128">
                  <c:v>146.70750000000001</c:v>
                </c:pt>
                <c:pt idx="129">
                  <c:v>146.5</c:v>
                </c:pt>
                <c:pt idx="130">
                  <c:v>146.5</c:v>
                </c:pt>
                <c:pt idx="131">
                  <c:v>146.375</c:v>
                </c:pt>
                <c:pt idx="132">
                  <c:v>146.25</c:v>
                </c:pt>
                <c:pt idx="133">
                  <c:v>146.125</c:v>
                </c:pt>
                <c:pt idx="134">
                  <c:v>146</c:v>
                </c:pt>
                <c:pt idx="135">
                  <c:v>146</c:v>
                </c:pt>
                <c:pt idx="136">
                  <c:v>145.865253291974</c:v>
                </c:pt>
                <c:pt idx="137">
                  <c:v>145.73050658394899</c:v>
                </c:pt>
                <c:pt idx="138">
                  <c:v>145.59575987592399</c:v>
                </c:pt>
                <c:pt idx="139">
                  <c:v>145.46101316789799</c:v>
                </c:pt>
                <c:pt idx="140">
                  <c:v>145.46101316789799</c:v>
                </c:pt>
                <c:pt idx="141">
                  <c:v>145.17075987592301</c:v>
                </c:pt>
                <c:pt idx="142">
                  <c:v>144.880506583949</c:v>
                </c:pt>
                <c:pt idx="143">
                  <c:v>144.59025329197399</c:v>
                </c:pt>
                <c:pt idx="144">
                  <c:v>144.30000000000001</c:v>
                </c:pt>
                <c:pt idx="145">
                  <c:v>144.30000000000001</c:v>
                </c:pt>
                <c:pt idx="146">
                  <c:v>143.97499999999999</c:v>
                </c:pt>
                <c:pt idx="147">
                  <c:v>143.65</c:v>
                </c:pt>
                <c:pt idx="148">
                  <c:v>143.32499999999999</c:v>
                </c:pt>
                <c:pt idx="149">
                  <c:v>143</c:v>
                </c:pt>
                <c:pt idx="150">
                  <c:v>143</c:v>
                </c:pt>
                <c:pt idx="151">
                  <c:v>142.82499999999999</c:v>
                </c:pt>
                <c:pt idx="152">
                  <c:v>142.65</c:v>
                </c:pt>
                <c:pt idx="153">
                  <c:v>142.47499999999999</c:v>
                </c:pt>
                <c:pt idx="154">
                  <c:v>142.30000000000001</c:v>
                </c:pt>
                <c:pt idx="155">
                  <c:v>142.30000000000001</c:v>
                </c:pt>
                <c:pt idx="156">
                  <c:v>142.06136363636401</c:v>
                </c:pt>
                <c:pt idx="157">
                  <c:v>141.82272727272701</c:v>
                </c:pt>
                <c:pt idx="158">
                  <c:v>141.584090909091</c:v>
                </c:pt>
                <c:pt idx="159">
                  <c:v>141.345454545455</c:v>
                </c:pt>
                <c:pt idx="160">
                  <c:v>141.345454545455</c:v>
                </c:pt>
                <c:pt idx="161">
                  <c:v>141.209090909091</c:v>
                </c:pt>
                <c:pt idx="162">
                  <c:v>141.07272727272701</c:v>
                </c:pt>
                <c:pt idx="163">
                  <c:v>140.93636363636401</c:v>
                </c:pt>
                <c:pt idx="164">
                  <c:v>140.80000000000001</c:v>
                </c:pt>
                <c:pt idx="165">
                  <c:v>140.80000000000001</c:v>
                </c:pt>
                <c:pt idx="166">
                  <c:v>140.69999999999999</c:v>
                </c:pt>
                <c:pt idx="167">
                  <c:v>140.6</c:v>
                </c:pt>
                <c:pt idx="168">
                  <c:v>140.5</c:v>
                </c:pt>
                <c:pt idx="169">
                  <c:v>140.4</c:v>
                </c:pt>
                <c:pt idx="170">
                  <c:v>140.4</c:v>
                </c:pt>
                <c:pt idx="171">
                  <c:v>140.30000000000001</c:v>
                </c:pt>
                <c:pt idx="172">
                  <c:v>140.19999999999999</c:v>
                </c:pt>
                <c:pt idx="173">
                  <c:v>140.1</c:v>
                </c:pt>
                <c:pt idx="174">
                  <c:v>140</c:v>
                </c:pt>
                <c:pt idx="175">
                  <c:v>140</c:v>
                </c:pt>
                <c:pt idx="176">
                  <c:v>139.94999999999999</c:v>
                </c:pt>
                <c:pt idx="177">
                  <c:v>139.9</c:v>
                </c:pt>
                <c:pt idx="178">
                  <c:v>139.85</c:v>
                </c:pt>
                <c:pt idx="179">
                  <c:v>139.80000000000001</c:v>
                </c:pt>
                <c:pt idx="180">
                  <c:v>139.80000000000001</c:v>
                </c:pt>
                <c:pt idx="181">
                  <c:v>139.715131113849</c:v>
                </c:pt>
                <c:pt idx="182">
                  <c:v>139.63026222769901</c:v>
                </c:pt>
                <c:pt idx="183">
                  <c:v>139.54539334154799</c:v>
                </c:pt>
                <c:pt idx="184">
                  <c:v>139.46052445539701</c:v>
                </c:pt>
                <c:pt idx="185">
                  <c:v>139.46052445539701</c:v>
                </c:pt>
                <c:pt idx="186">
                  <c:v>139.35620895731299</c:v>
                </c:pt>
                <c:pt idx="187">
                  <c:v>139.251893459229</c:v>
                </c:pt>
                <c:pt idx="188">
                  <c:v>139.14757796114401</c:v>
                </c:pt>
                <c:pt idx="189">
                  <c:v>139.04326246305999</c:v>
                </c:pt>
                <c:pt idx="190">
                  <c:v>139.04326246305999</c:v>
                </c:pt>
                <c:pt idx="191">
                  <c:v>138.91504441244001</c:v>
                </c:pt>
                <c:pt idx="192">
                  <c:v>138.78682636181901</c:v>
                </c:pt>
                <c:pt idx="193">
                  <c:v>138.658608311199</c:v>
                </c:pt>
                <c:pt idx="194">
                  <c:v>138.530390260578</c:v>
                </c:pt>
                <c:pt idx="195">
                  <c:v>138.530390260578</c:v>
                </c:pt>
                <c:pt idx="196">
                  <c:v>138.37279269543399</c:v>
                </c:pt>
                <c:pt idx="197">
                  <c:v>138.215195130289</c:v>
                </c:pt>
                <c:pt idx="198">
                  <c:v>138.05759756514499</c:v>
                </c:pt>
                <c:pt idx="199">
                  <c:v>137.9</c:v>
                </c:pt>
                <c:pt idx="200">
                  <c:v>137.9</c:v>
                </c:pt>
                <c:pt idx="201">
                  <c:v>137.80000000000001</c:v>
                </c:pt>
                <c:pt idx="202">
                  <c:v>137.69999999999999</c:v>
                </c:pt>
                <c:pt idx="203">
                  <c:v>137.6</c:v>
                </c:pt>
                <c:pt idx="204">
                  <c:v>137.5</c:v>
                </c:pt>
                <c:pt idx="205">
                  <c:v>137.5</c:v>
                </c:pt>
                <c:pt idx="206">
                  <c:v>137.15</c:v>
                </c:pt>
                <c:pt idx="207">
                  <c:v>136.80000000000001</c:v>
                </c:pt>
                <c:pt idx="208">
                  <c:v>136.44999999999999</c:v>
                </c:pt>
                <c:pt idx="209">
                  <c:v>136.1</c:v>
                </c:pt>
                <c:pt idx="210">
                  <c:v>136.1</c:v>
                </c:pt>
                <c:pt idx="211">
                  <c:v>135.67500000000001</c:v>
                </c:pt>
                <c:pt idx="212">
                  <c:v>135.25</c:v>
                </c:pt>
                <c:pt idx="213">
                  <c:v>134.82499999999999</c:v>
                </c:pt>
                <c:pt idx="214">
                  <c:v>134.4</c:v>
                </c:pt>
                <c:pt idx="215">
                  <c:v>134.4</c:v>
                </c:pt>
                <c:pt idx="216">
                  <c:v>134.05000000000001</c:v>
                </c:pt>
                <c:pt idx="217">
                  <c:v>133.69999999999999</c:v>
                </c:pt>
                <c:pt idx="218">
                  <c:v>133.35</c:v>
                </c:pt>
                <c:pt idx="219">
                  <c:v>133</c:v>
                </c:pt>
                <c:pt idx="220">
                  <c:v>133</c:v>
                </c:pt>
                <c:pt idx="221">
                  <c:v>132.61094924910299</c:v>
                </c:pt>
                <c:pt idx="222">
                  <c:v>132.221898498207</c:v>
                </c:pt>
                <c:pt idx="223">
                  <c:v>131.83284774731001</c:v>
                </c:pt>
                <c:pt idx="224">
                  <c:v>131.443796996413</c:v>
                </c:pt>
                <c:pt idx="225">
                  <c:v>131.443796996413</c:v>
                </c:pt>
                <c:pt idx="226">
                  <c:v>131.06047789715601</c:v>
                </c:pt>
                <c:pt idx="227">
                  <c:v>130.67715879789901</c:v>
                </c:pt>
                <c:pt idx="228">
                  <c:v>130.29383969864199</c:v>
                </c:pt>
                <c:pt idx="229">
                  <c:v>129.91052059938499</c:v>
                </c:pt>
                <c:pt idx="230">
                  <c:v>129.91052059938499</c:v>
                </c:pt>
                <c:pt idx="231">
                  <c:v>129.53284871077699</c:v>
                </c:pt>
                <c:pt idx="232">
                  <c:v>129.15517682217001</c:v>
                </c:pt>
                <c:pt idx="233">
                  <c:v>128.777504933562</c:v>
                </c:pt>
                <c:pt idx="234">
                  <c:v>128.39983304495499</c:v>
                </c:pt>
                <c:pt idx="235">
                  <c:v>128.39983304495499</c:v>
                </c:pt>
                <c:pt idx="236">
                  <c:v>128.027725170026</c:v>
                </c:pt>
                <c:pt idx="237">
                  <c:v>127.655617295097</c:v>
                </c:pt>
                <c:pt idx="238">
                  <c:v>127.283509420168</c:v>
                </c:pt>
                <c:pt idx="239">
                  <c:v>126.911401545239</c:v>
                </c:pt>
                <c:pt idx="240">
                  <c:v>126.911401545239</c:v>
                </c:pt>
                <c:pt idx="241">
                  <c:v>126.544775712709</c:v>
                </c:pt>
                <c:pt idx="242">
                  <c:v>126.178149880178</c:v>
                </c:pt>
                <c:pt idx="243">
                  <c:v>125.811524047647</c:v>
                </c:pt>
                <c:pt idx="244">
                  <c:v>125.444898215116</c:v>
                </c:pt>
                <c:pt idx="245">
                  <c:v>125.444898215116</c:v>
                </c:pt>
                <c:pt idx="246">
                  <c:v>125.083673661337</c:v>
                </c:pt>
                <c:pt idx="247">
                  <c:v>124.72244910755801</c:v>
                </c:pt>
                <c:pt idx="248">
                  <c:v>124.361224553779</c:v>
                </c:pt>
                <c:pt idx="249">
                  <c:v>124</c:v>
                </c:pt>
                <c:pt idx="250">
                  <c:v>124</c:v>
                </c:pt>
                <c:pt idx="251">
                  <c:v>123.75</c:v>
                </c:pt>
                <c:pt idx="252">
                  <c:v>123.5</c:v>
                </c:pt>
                <c:pt idx="253">
                  <c:v>123.25</c:v>
                </c:pt>
                <c:pt idx="254">
                  <c:v>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E4-4093-B73D-A3EF3FD0A4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Comparación!$F$5:$F$6</c:f>
              <c:numCache>
                <c:formatCode>General</c:formatCode>
                <c:ptCount val="2"/>
                <c:pt idx="0" formatCode="0.00">
                  <c:v>-8.3830122220505903</c:v>
                </c:pt>
                <c:pt idx="1">
                  <c:v>0</c:v>
                </c:pt>
              </c:numCache>
            </c:numRef>
          </c:xVal>
          <c:yVal>
            <c:numRef>
              <c:f>Comparación!$E$5:$E$6</c:f>
              <c:numCache>
                <c:formatCode>General</c:formatCode>
                <c:ptCount val="2"/>
                <c:pt idx="0" formatCode="0.00">
                  <c:v>123</c:v>
                </c:pt>
                <c:pt idx="1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E4-4093-B73D-A3EF3FD0A4A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22992432"/>
        <c:axId val="523020752"/>
      </c:scatterChart>
      <c:valAx>
        <c:axId val="52299243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020752"/>
        <c:crosses val="autoZero"/>
        <c:crossBetween val="midCat"/>
        <c:majorUnit val="10"/>
      </c:valAx>
      <c:valAx>
        <c:axId val="523020752"/>
        <c:scaling>
          <c:orientation val="minMax"/>
          <c:min val="11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99243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Settlement on the surface</a:t>
            </a:r>
            <a:r>
              <a:rPr lang="en-US" baseline="0"/>
              <a:t> Plaxis 2D</a:t>
            </a:r>
            <a:endParaRPr lang="en-US"/>
          </a:p>
        </c:rich>
      </c:tx>
      <c:layout>
        <c:manualLayout>
          <c:xMode val="edge"/>
          <c:yMode val="edge"/>
          <c:x val="0.29947361849395049"/>
          <c:y val="1.7984045178187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Comparación!$BB$2</c:f>
              <c:strCache>
                <c:ptCount val="1"/>
                <c:pt idx="0">
                  <c:v>u_y [mm]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Comparación!$BA$3:$BA$181</c:f>
              <c:numCache>
                <c:formatCode>0.0000</c:formatCode>
                <c:ptCount val="179"/>
                <c:pt idx="0">
                  <c:v>-69.378921914446494</c:v>
                </c:pt>
                <c:pt idx="1">
                  <c:v>-68.253465812899705</c:v>
                </c:pt>
                <c:pt idx="2">
                  <c:v>-68.253465812899705</c:v>
                </c:pt>
                <c:pt idx="3">
                  <c:v>-67.539517895614495</c:v>
                </c:pt>
                <c:pt idx="4">
                  <c:v>-67.539517895614395</c:v>
                </c:pt>
                <c:pt idx="5">
                  <c:v>-67.127130815786501</c:v>
                </c:pt>
                <c:pt idx="6">
                  <c:v>-67.127130815786501</c:v>
                </c:pt>
                <c:pt idx="7">
                  <c:v>-66.338547255714502</c:v>
                </c:pt>
                <c:pt idx="8">
                  <c:v>-66.338547255714502</c:v>
                </c:pt>
                <c:pt idx="9">
                  <c:v>-65.104625784751903</c:v>
                </c:pt>
                <c:pt idx="10">
                  <c:v>-65.104625784751903</c:v>
                </c:pt>
                <c:pt idx="11">
                  <c:v>-64.132237189041604</c:v>
                </c:pt>
                <c:pt idx="12">
                  <c:v>-64.132237189041604</c:v>
                </c:pt>
                <c:pt idx="13">
                  <c:v>-62.993922339373</c:v>
                </c:pt>
                <c:pt idx="14">
                  <c:v>-62.993922339372901</c:v>
                </c:pt>
                <c:pt idx="15">
                  <c:v>-62.175947358809097</c:v>
                </c:pt>
                <c:pt idx="16">
                  <c:v>-62.175947358809097</c:v>
                </c:pt>
                <c:pt idx="17">
                  <c:v>-61.399189653715993</c:v>
                </c:pt>
                <c:pt idx="18">
                  <c:v>-61.399189653715993</c:v>
                </c:pt>
                <c:pt idx="19">
                  <c:v>-60.278742928862201</c:v>
                </c:pt>
                <c:pt idx="20">
                  <c:v>-60.278742928862201</c:v>
                </c:pt>
                <c:pt idx="21">
                  <c:v>-59.599672198751193</c:v>
                </c:pt>
                <c:pt idx="22">
                  <c:v>-59.599672198751193</c:v>
                </c:pt>
                <c:pt idx="23">
                  <c:v>-58.927304518260797</c:v>
                </c:pt>
                <c:pt idx="24">
                  <c:v>-58.927304518260797</c:v>
                </c:pt>
                <c:pt idx="25">
                  <c:v>-57.821220668818896</c:v>
                </c:pt>
                <c:pt idx="26">
                  <c:v>-57.821220668818896</c:v>
                </c:pt>
                <c:pt idx="27">
                  <c:v>-57.074297078932602</c:v>
                </c:pt>
                <c:pt idx="28">
                  <c:v>-57.074297078932602</c:v>
                </c:pt>
                <c:pt idx="29">
                  <c:v>-56.410819532347304</c:v>
                </c:pt>
                <c:pt idx="30">
                  <c:v>-56.410819532347304</c:v>
                </c:pt>
                <c:pt idx="31">
                  <c:v>-55.328433374070201</c:v>
                </c:pt>
                <c:pt idx="32">
                  <c:v>-55.328433374070201</c:v>
                </c:pt>
                <c:pt idx="33">
                  <c:v>-54.671643029736401</c:v>
                </c:pt>
                <c:pt idx="34">
                  <c:v>-54.671643029736401</c:v>
                </c:pt>
                <c:pt idx="35">
                  <c:v>-54.075635526701902</c:v>
                </c:pt>
                <c:pt idx="36">
                  <c:v>-54.075635526701902</c:v>
                </c:pt>
                <c:pt idx="37">
                  <c:v>-52.908424018038097</c:v>
                </c:pt>
                <c:pt idx="38">
                  <c:v>-52.908424018038097</c:v>
                </c:pt>
                <c:pt idx="39">
                  <c:v>-52.313293873132402</c:v>
                </c:pt>
                <c:pt idx="40">
                  <c:v>-52.313293873132402</c:v>
                </c:pt>
                <c:pt idx="41">
                  <c:v>-51.722530591572202</c:v>
                </c:pt>
                <c:pt idx="42">
                  <c:v>-51.722530591572202</c:v>
                </c:pt>
                <c:pt idx="43">
                  <c:v>-50.570815110917103</c:v>
                </c:pt>
                <c:pt idx="44">
                  <c:v>-50.570815110917103</c:v>
                </c:pt>
                <c:pt idx="45">
                  <c:v>-49.9809229092183</c:v>
                </c:pt>
                <c:pt idx="46">
                  <c:v>-49.9809229092183</c:v>
                </c:pt>
                <c:pt idx="47">
                  <c:v>-49.395316897761298</c:v>
                </c:pt>
                <c:pt idx="48">
                  <c:v>-49.395316897761298</c:v>
                </c:pt>
                <c:pt idx="49">
                  <c:v>-48.2589656852426</c:v>
                </c:pt>
                <c:pt idx="50">
                  <c:v>-48.2589656852426</c:v>
                </c:pt>
                <c:pt idx="51">
                  <c:v>-47.674224417930802</c:v>
                </c:pt>
                <c:pt idx="52">
                  <c:v>-47.674224417930802</c:v>
                </c:pt>
                <c:pt idx="53">
                  <c:v>-47.093690303760198</c:v>
                </c:pt>
                <c:pt idx="54">
                  <c:v>-47.093690303760198</c:v>
                </c:pt>
                <c:pt idx="55">
                  <c:v>-45.972570086134503</c:v>
                </c:pt>
                <c:pt idx="56">
                  <c:v>-45.972570086134503</c:v>
                </c:pt>
                <c:pt idx="57">
                  <c:v>-45.392894330328602</c:v>
                </c:pt>
                <c:pt idx="58">
                  <c:v>-45.392894330328602</c:v>
                </c:pt>
                <c:pt idx="59">
                  <c:v>-44.817348292515298</c:v>
                </c:pt>
                <c:pt idx="60">
                  <c:v>-44.817348292515298</c:v>
                </c:pt>
                <c:pt idx="61">
                  <c:v>-43.711324404042102</c:v>
                </c:pt>
                <c:pt idx="62">
                  <c:v>-43.711324404042102</c:v>
                </c:pt>
                <c:pt idx="63">
                  <c:v>-43.136630295752603</c:v>
                </c:pt>
                <c:pt idx="64">
                  <c:v>-43.136630295752603</c:v>
                </c:pt>
                <c:pt idx="65">
                  <c:v>-42.565990038898804</c:v>
                </c:pt>
                <c:pt idx="66">
                  <c:v>-42.565990038898804</c:v>
                </c:pt>
                <c:pt idx="67">
                  <c:v>-41.474926538335303</c:v>
                </c:pt>
                <c:pt idx="68">
                  <c:v>-41.474926538335303</c:v>
                </c:pt>
                <c:pt idx="69">
                  <c:v>-40.905131745742501</c:v>
                </c:pt>
                <c:pt idx="70">
                  <c:v>-40.905131745742501</c:v>
                </c:pt>
                <c:pt idx="71">
                  <c:v>-40.339316473939498</c:v>
                </c:pt>
                <c:pt idx="72">
                  <c:v>-40.339316473939498</c:v>
                </c:pt>
                <c:pt idx="73">
                  <c:v>-39.2630762577271</c:v>
                </c:pt>
                <c:pt idx="74">
                  <c:v>-39.2630762577271</c:v>
                </c:pt>
                <c:pt idx="75">
                  <c:v>-38.698099954788603</c:v>
                </c:pt>
                <c:pt idx="76">
                  <c:v>-38.698099954788603</c:v>
                </c:pt>
                <c:pt idx="77">
                  <c:v>-38.137030345891702</c:v>
                </c:pt>
                <c:pt idx="78">
                  <c:v>-38.137030345891702</c:v>
                </c:pt>
                <c:pt idx="79">
                  <c:v>-37.075475257605099</c:v>
                </c:pt>
                <c:pt idx="80">
                  <c:v>-37.075475257605198</c:v>
                </c:pt>
                <c:pt idx="81">
                  <c:v>-36.515238097995699</c:v>
                </c:pt>
                <c:pt idx="82">
                  <c:v>-36.515238097995699</c:v>
                </c:pt>
                <c:pt idx="83">
                  <c:v>-35.918725934558999</c:v>
                </c:pt>
                <c:pt idx="84">
                  <c:v>-35.918725934558999</c:v>
                </c:pt>
                <c:pt idx="85">
                  <c:v>-34.956049697246797</c:v>
                </c:pt>
                <c:pt idx="86">
                  <c:v>-34.956049697246797</c:v>
                </c:pt>
                <c:pt idx="87">
                  <c:v>-34.3567402167834</c:v>
                </c:pt>
                <c:pt idx="88">
                  <c:v>-34.3567402167834</c:v>
                </c:pt>
                <c:pt idx="89">
                  <c:v>-33.7607747077734</c:v>
                </c:pt>
                <c:pt idx="90">
                  <c:v>-33.7607747077734</c:v>
                </c:pt>
                <c:pt idx="91">
                  <c:v>-32.810857043022999</c:v>
                </c:pt>
                <c:pt idx="92">
                  <c:v>-32.810857043022899</c:v>
                </c:pt>
                <c:pt idx="93">
                  <c:v>-32.220846715373</c:v>
                </c:pt>
                <c:pt idx="94">
                  <c:v>-32.220846715373</c:v>
                </c:pt>
                <c:pt idx="95">
                  <c:v>-31.649287641369099</c:v>
                </c:pt>
                <c:pt idx="96">
                  <c:v>-31.649287641369199</c:v>
                </c:pt>
                <c:pt idx="97">
                  <c:v>-30.731105204904402</c:v>
                </c:pt>
                <c:pt idx="98">
                  <c:v>-30.731105204904402</c:v>
                </c:pt>
                <c:pt idx="99">
                  <c:v>-30.234740476268598</c:v>
                </c:pt>
                <c:pt idx="100">
                  <c:v>-30.234740476268598</c:v>
                </c:pt>
                <c:pt idx="101">
                  <c:v>-29.741109495658598</c:v>
                </c:pt>
                <c:pt idx="102">
                  <c:v>-29.741109495658598</c:v>
                </c:pt>
                <c:pt idx="103">
                  <c:v>-28.835149747832702</c:v>
                </c:pt>
                <c:pt idx="104">
                  <c:v>-28.835149747832702</c:v>
                </c:pt>
                <c:pt idx="105">
                  <c:v>-28.269682504172003</c:v>
                </c:pt>
                <c:pt idx="106">
                  <c:v>-28.269682504172103</c:v>
                </c:pt>
                <c:pt idx="107">
                  <c:v>-27.5853354409792</c:v>
                </c:pt>
                <c:pt idx="108">
                  <c:v>-27.5853354409792</c:v>
                </c:pt>
                <c:pt idx="109">
                  <c:v>-26.605842083908797</c:v>
                </c:pt>
                <c:pt idx="110">
                  <c:v>-26.605842083908797</c:v>
                </c:pt>
                <c:pt idx="111">
                  <c:v>-25.732294674170802</c:v>
                </c:pt>
                <c:pt idx="112">
                  <c:v>-25.732294674170802</c:v>
                </c:pt>
                <c:pt idx="113">
                  <c:v>-24.834833428874902</c:v>
                </c:pt>
                <c:pt idx="114">
                  <c:v>-24.834833428874902</c:v>
                </c:pt>
                <c:pt idx="115">
                  <c:v>-23.865154814902098</c:v>
                </c:pt>
                <c:pt idx="116">
                  <c:v>-23.865154814902098</c:v>
                </c:pt>
                <c:pt idx="117">
                  <c:v>-22.920833101311601</c:v>
                </c:pt>
                <c:pt idx="118">
                  <c:v>-22.920833101311601</c:v>
                </c:pt>
                <c:pt idx="119">
                  <c:v>-21.942831527392901</c:v>
                </c:pt>
                <c:pt idx="120">
                  <c:v>-21.942831527392901</c:v>
                </c:pt>
                <c:pt idx="121">
                  <c:v>-21.0709295548263</c:v>
                </c:pt>
                <c:pt idx="122">
                  <c:v>-21.0709295548263</c:v>
                </c:pt>
                <c:pt idx="123">
                  <c:v>-20.098704468539299</c:v>
                </c:pt>
                <c:pt idx="124">
                  <c:v>-20.098704468539299</c:v>
                </c:pt>
                <c:pt idx="125">
                  <c:v>-19.1808042409073</c:v>
                </c:pt>
                <c:pt idx="126">
                  <c:v>-19.1808042409073</c:v>
                </c:pt>
                <c:pt idx="127">
                  <c:v>-18.2175620798644</c:v>
                </c:pt>
                <c:pt idx="128">
                  <c:v>-18.2175620798644</c:v>
                </c:pt>
                <c:pt idx="129">
                  <c:v>-17.369630227644802</c:v>
                </c:pt>
                <c:pt idx="130">
                  <c:v>-17.369630227644802</c:v>
                </c:pt>
                <c:pt idx="131">
                  <c:v>-16.4147271891493</c:v>
                </c:pt>
                <c:pt idx="132">
                  <c:v>-16.4147271891493</c:v>
                </c:pt>
                <c:pt idx="133">
                  <c:v>-15.523806554143999</c:v>
                </c:pt>
                <c:pt idx="134">
                  <c:v>-15.523806554143899</c:v>
                </c:pt>
                <c:pt idx="135">
                  <c:v>-14.5862858850141</c:v>
                </c:pt>
                <c:pt idx="136">
                  <c:v>-14.5862858850141</c:v>
                </c:pt>
                <c:pt idx="137">
                  <c:v>-13.772899448330101</c:v>
                </c:pt>
                <c:pt idx="138">
                  <c:v>-13.772899448330101</c:v>
                </c:pt>
                <c:pt idx="139">
                  <c:v>-12.8947464400527</c:v>
                </c:pt>
                <c:pt idx="140">
                  <c:v>-12.8947464400527</c:v>
                </c:pt>
                <c:pt idx="141">
                  <c:v>-12.101301695355598</c:v>
                </c:pt>
                <c:pt idx="142">
                  <c:v>-12.101301695355598</c:v>
                </c:pt>
                <c:pt idx="143">
                  <c:v>-11.231234909400399</c:v>
                </c:pt>
                <c:pt idx="144">
                  <c:v>-11.231234909400399</c:v>
                </c:pt>
                <c:pt idx="145">
                  <c:v>-10.440665121515899</c:v>
                </c:pt>
                <c:pt idx="146">
                  <c:v>-10.440665121515899</c:v>
                </c:pt>
                <c:pt idx="147">
                  <c:v>-9.5279833732524999</c:v>
                </c:pt>
                <c:pt idx="148">
                  <c:v>-9.5279833732524999</c:v>
                </c:pt>
                <c:pt idx="149">
                  <c:v>-8.689207578411299</c:v>
                </c:pt>
                <c:pt idx="150">
                  <c:v>-8.689207578411299</c:v>
                </c:pt>
                <c:pt idx="151">
                  <c:v>-7.7954582280442004</c:v>
                </c:pt>
                <c:pt idx="152">
                  <c:v>-7.7954582280442004</c:v>
                </c:pt>
                <c:pt idx="153">
                  <c:v>-7.038238352344699</c:v>
                </c:pt>
                <c:pt idx="154">
                  <c:v>-7.038238352344699</c:v>
                </c:pt>
                <c:pt idx="155">
                  <c:v>-6.2789019467825007</c:v>
                </c:pt>
                <c:pt idx="156">
                  <c:v>-6.2789019467826002</c:v>
                </c:pt>
                <c:pt idx="157">
                  <c:v>-5.6157267874515</c:v>
                </c:pt>
                <c:pt idx="158">
                  <c:v>-5.6157267874514005</c:v>
                </c:pt>
                <c:pt idx="159">
                  <c:v>-5</c:v>
                </c:pt>
                <c:pt idx="160">
                  <c:v>-5</c:v>
                </c:pt>
                <c:pt idx="161">
                  <c:v>-4.4176189366240006</c:v>
                </c:pt>
                <c:pt idx="162">
                  <c:v>-4.4176189366240006</c:v>
                </c:pt>
                <c:pt idx="163">
                  <c:v>-3.8593476799044009</c:v>
                </c:pt>
                <c:pt idx="164">
                  <c:v>-3.8593476799042996</c:v>
                </c:pt>
                <c:pt idx="165">
                  <c:v>-3.1918271838839996</c:v>
                </c:pt>
                <c:pt idx="166">
                  <c:v>-3.1918271838839996</c:v>
                </c:pt>
                <c:pt idx="167">
                  <c:v>-2.6330884598012005</c:v>
                </c:pt>
                <c:pt idx="168">
                  <c:v>-2.6330884598012005</c:v>
                </c:pt>
                <c:pt idx="169">
                  <c:v>-2.0022423704123007</c:v>
                </c:pt>
                <c:pt idx="170">
                  <c:v>-2.0022423704123007</c:v>
                </c:pt>
                <c:pt idx="171">
                  <c:v>-1.4616128564594</c:v>
                </c:pt>
                <c:pt idx="172">
                  <c:v>-1.4616128564594</c:v>
                </c:pt>
                <c:pt idx="173">
                  <c:v>-0.8758933542706</c:v>
                </c:pt>
                <c:pt idx="174">
                  <c:v>-0.8758933542706</c:v>
                </c:pt>
                <c:pt idx="175">
                  <c:v>-0.46332177155250065</c:v>
                </c:pt>
                <c:pt idx="176">
                  <c:v>-0.46332177155250065</c:v>
                </c:pt>
                <c:pt idx="177">
                  <c:v>0</c:v>
                </c:pt>
                <c:pt idx="178">
                  <c:v>0</c:v>
                </c:pt>
              </c:numCache>
            </c:numRef>
          </c:xVal>
          <c:yVal>
            <c:numRef>
              <c:f>Comparación!$BB$3:$BB$181</c:f>
              <c:numCache>
                <c:formatCode>0.0000</c:formatCode>
                <c:ptCount val="179"/>
                <c:pt idx="0">
                  <c:v>-4.9786397579008401</c:v>
                </c:pt>
                <c:pt idx="1">
                  <c:v>-4.9793167139591805</c:v>
                </c:pt>
                <c:pt idx="2">
                  <c:v>-4.9793167139591805</c:v>
                </c:pt>
                <c:pt idx="3">
                  <c:v>-4.9794936186275001</c:v>
                </c:pt>
                <c:pt idx="4">
                  <c:v>-4.9794936186274903</c:v>
                </c:pt>
                <c:pt idx="5">
                  <c:v>-4.97977073477443</c:v>
                </c:pt>
                <c:pt idx="6">
                  <c:v>-4.9797707347744398</c:v>
                </c:pt>
                <c:pt idx="7">
                  <c:v>-4.9814881493732504</c:v>
                </c:pt>
                <c:pt idx="8">
                  <c:v>-4.9814881493732504</c:v>
                </c:pt>
                <c:pt idx="9">
                  <c:v>-4.9839542527927403</c:v>
                </c:pt>
                <c:pt idx="10">
                  <c:v>-4.9839542527927501</c:v>
                </c:pt>
                <c:pt idx="11">
                  <c:v>-4.9864559465696203</c:v>
                </c:pt>
                <c:pt idx="12">
                  <c:v>-4.9864559465696203</c:v>
                </c:pt>
                <c:pt idx="13">
                  <c:v>-4.9903663487490197</c:v>
                </c:pt>
                <c:pt idx="14">
                  <c:v>-4.99036634874901</c:v>
                </c:pt>
                <c:pt idx="15">
                  <c:v>-4.9937824607193901</c:v>
                </c:pt>
                <c:pt idx="16">
                  <c:v>-4.9937824607193901</c:v>
                </c:pt>
                <c:pt idx="17">
                  <c:v>-4.9978457006628405</c:v>
                </c:pt>
                <c:pt idx="18">
                  <c:v>-4.9978457006628298</c:v>
                </c:pt>
                <c:pt idx="19">
                  <c:v>-5.0046670114529297</c:v>
                </c:pt>
                <c:pt idx="20">
                  <c:v>-5.0046670114529297</c:v>
                </c:pt>
                <c:pt idx="21">
                  <c:v>-5.0095609613921495</c:v>
                </c:pt>
                <c:pt idx="22">
                  <c:v>-5.0095609613921397</c:v>
                </c:pt>
                <c:pt idx="23">
                  <c:v>-5.01486842457326</c:v>
                </c:pt>
                <c:pt idx="24">
                  <c:v>-5.01486842457326</c:v>
                </c:pt>
                <c:pt idx="25">
                  <c:v>-5.0252052183317399</c:v>
                </c:pt>
                <c:pt idx="26">
                  <c:v>-5.0252052183317399</c:v>
                </c:pt>
                <c:pt idx="27">
                  <c:v>-5.0331350406587605</c:v>
                </c:pt>
                <c:pt idx="28">
                  <c:v>-5.0331350406587605</c:v>
                </c:pt>
                <c:pt idx="29">
                  <c:v>-5.0411483905643797</c:v>
                </c:pt>
                <c:pt idx="30">
                  <c:v>-5.0411483905643797</c:v>
                </c:pt>
                <c:pt idx="31">
                  <c:v>-5.0561126253350395</c:v>
                </c:pt>
                <c:pt idx="32">
                  <c:v>-5.0561126253350395</c:v>
                </c:pt>
                <c:pt idx="33">
                  <c:v>-5.0652708288608101</c:v>
                </c:pt>
                <c:pt idx="34">
                  <c:v>-5.0652708288608101</c:v>
                </c:pt>
                <c:pt idx="35">
                  <c:v>-5.0763665549377404</c:v>
                </c:pt>
                <c:pt idx="36">
                  <c:v>-5.0763665549377404</c:v>
                </c:pt>
                <c:pt idx="37">
                  <c:v>-5.0983687282186398</c:v>
                </c:pt>
                <c:pt idx="38">
                  <c:v>-5.0983687282186398</c:v>
                </c:pt>
                <c:pt idx="39">
                  <c:v>-5.10994863252456</c:v>
                </c:pt>
                <c:pt idx="40">
                  <c:v>-5.10994863252456</c:v>
                </c:pt>
                <c:pt idx="41">
                  <c:v>-5.1245476719354501</c:v>
                </c:pt>
                <c:pt idx="42">
                  <c:v>-5.1245476719354501</c:v>
                </c:pt>
                <c:pt idx="43">
                  <c:v>-5.1540405476272397</c:v>
                </c:pt>
                <c:pt idx="44">
                  <c:v>-5.1540405476272397</c:v>
                </c:pt>
                <c:pt idx="45">
                  <c:v>-5.1699620826973698</c:v>
                </c:pt>
                <c:pt idx="46">
                  <c:v>-5.1699620826973698</c:v>
                </c:pt>
                <c:pt idx="47">
                  <c:v>-5.1891344977807501</c:v>
                </c:pt>
                <c:pt idx="48">
                  <c:v>-5.1891344977807599</c:v>
                </c:pt>
                <c:pt idx="49">
                  <c:v>-5.2284994994781302</c:v>
                </c:pt>
                <c:pt idx="50">
                  <c:v>-5.2284994994781195</c:v>
                </c:pt>
                <c:pt idx="51">
                  <c:v>-5.2502614701825498</c:v>
                </c:pt>
                <c:pt idx="52">
                  <c:v>-5.2502614701825392</c:v>
                </c:pt>
                <c:pt idx="53">
                  <c:v>-5.2755974368149801</c:v>
                </c:pt>
                <c:pt idx="54">
                  <c:v>-5.2755974368149801</c:v>
                </c:pt>
                <c:pt idx="55">
                  <c:v>-5.3279848934646203</c:v>
                </c:pt>
                <c:pt idx="56">
                  <c:v>-5.3279848934646203</c:v>
                </c:pt>
                <c:pt idx="57">
                  <c:v>-5.3572947514156004</c:v>
                </c:pt>
                <c:pt idx="58">
                  <c:v>-5.3572947514156004</c:v>
                </c:pt>
                <c:pt idx="59">
                  <c:v>-5.3905783463433208</c:v>
                </c:pt>
                <c:pt idx="60">
                  <c:v>-5.3905783463433208</c:v>
                </c:pt>
                <c:pt idx="61">
                  <c:v>-5.4595614557407099</c:v>
                </c:pt>
                <c:pt idx="62">
                  <c:v>-5.4595614557407099</c:v>
                </c:pt>
                <c:pt idx="63">
                  <c:v>-5.4985271451125302</c:v>
                </c:pt>
                <c:pt idx="64">
                  <c:v>-5.4985271451125302</c:v>
                </c:pt>
                <c:pt idx="65">
                  <c:v>-5.5420263852019707</c:v>
                </c:pt>
                <c:pt idx="66">
                  <c:v>-5.5420263852019707</c:v>
                </c:pt>
                <c:pt idx="67">
                  <c:v>-5.6325077174061802</c:v>
                </c:pt>
                <c:pt idx="68">
                  <c:v>-5.6325077174061802</c:v>
                </c:pt>
                <c:pt idx="69">
                  <c:v>-5.6850569796807893</c:v>
                </c:pt>
                <c:pt idx="70">
                  <c:v>-5.6850569796807999</c:v>
                </c:pt>
                <c:pt idx="71">
                  <c:v>-5.7446410773097298</c:v>
                </c:pt>
                <c:pt idx="72">
                  <c:v>-5.7446410773097298</c:v>
                </c:pt>
                <c:pt idx="73">
                  <c:v>-5.8746324314041294</c:v>
                </c:pt>
                <c:pt idx="74">
                  <c:v>-5.8746324314041294</c:v>
                </c:pt>
                <c:pt idx="75">
                  <c:v>-5.9530324961139804</c:v>
                </c:pt>
                <c:pt idx="76">
                  <c:v>-5.9530324961139698</c:v>
                </c:pt>
                <c:pt idx="77">
                  <c:v>-6.0405220606320995</c:v>
                </c:pt>
                <c:pt idx="78">
                  <c:v>-6.0405220606321102</c:v>
                </c:pt>
                <c:pt idx="79">
                  <c:v>-6.2241449737564096</c:v>
                </c:pt>
                <c:pt idx="80">
                  <c:v>-6.2241449737563999</c:v>
                </c:pt>
                <c:pt idx="81">
                  <c:v>-6.3301731111837203</c:v>
                </c:pt>
                <c:pt idx="82">
                  <c:v>-6.3301731111837301</c:v>
                </c:pt>
                <c:pt idx="83">
                  <c:v>-6.4524198696517496</c:v>
                </c:pt>
                <c:pt idx="84">
                  <c:v>-6.4524198696517496</c:v>
                </c:pt>
                <c:pt idx="85">
                  <c:v>-6.6644412789782903</c:v>
                </c:pt>
                <c:pt idx="86">
                  <c:v>-6.6644412789782903</c:v>
                </c:pt>
                <c:pt idx="87">
                  <c:v>-6.8074854132762503</c:v>
                </c:pt>
                <c:pt idx="88">
                  <c:v>-6.8074854132762397</c:v>
                </c:pt>
                <c:pt idx="89">
                  <c:v>-6.9552720450540297</c:v>
                </c:pt>
                <c:pt idx="90">
                  <c:v>-6.9552720450540395</c:v>
                </c:pt>
                <c:pt idx="91">
                  <c:v>-7.2072317974664903</c:v>
                </c:pt>
                <c:pt idx="92">
                  <c:v>-7.2072317974664903</c:v>
                </c:pt>
                <c:pt idx="93">
                  <c:v>-7.3711896224244207</c:v>
                </c:pt>
                <c:pt idx="94">
                  <c:v>-7.3711896224244207</c:v>
                </c:pt>
                <c:pt idx="95">
                  <c:v>-7.5372003412202497</c:v>
                </c:pt>
                <c:pt idx="96">
                  <c:v>-7.5372003412202497</c:v>
                </c:pt>
                <c:pt idx="97">
                  <c:v>-7.8164120520096105</c:v>
                </c:pt>
                <c:pt idx="98">
                  <c:v>-7.8164120520096203</c:v>
                </c:pt>
                <c:pt idx="99">
                  <c:v>-7.9754835585265607</c:v>
                </c:pt>
                <c:pt idx="100">
                  <c:v>-7.9754835585265393</c:v>
                </c:pt>
                <c:pt idx="101">
                  <c:v>-8.1360732285100905</c:v>
                </c:pt>
                <c:pt idx="102">
                  <c:v>-8.1360732285100905</c:v>
                </c:pt>
                <c:pt idx="103">
                  <c:v>-8.4454979102211105</c:v>
                </c:pt>
                <c:pt idx="104">
                  <c:v>-8.4454979102210892</c:v>
                </c:pt>
                <c:pt idx="105">
                  <c:v>-8.6457969915643105</c:v>
                </c:pt>
                <c:pt idx="106">
                  <c:v>-8.6457969915642892</c:v>
                </c:pt>
                <c:pt idx="107">
                  <c:v>-8.8963534632399295</c:v>
                </c:pt>
                <c:pt idx="108">
                  <c:v>-8.8963534632399295</c:v>
                </c:pt>
                <c:pt idx="109">
                  <c:v>-9.2699851959820698</c:v>
                </c:pt>
                <c:pt idx="110">
                  <c:v>-9.2699851959820609</c:v>
                </c:pt>
                <c:pt idx="111">
                  <c:v>-9.6226361047418898</c:v>
                </c:pt>
                <c:pt idx="112">
                  <c:v>-9.6226361047419005</c:v>
                </c:pt>
                <c:pt idx="113">
                  <c:v>-10.014393212650701</c:v>
                </c:pt>
                <c:pt idx="114">
                  <c:v>-10.014393212650701</c:v>
                </c:pt>
                <c:pt idx="115">
                  <c:v>-10.485952037213901</c:v>
                </c:pt>
                <c:pt idx="116">
                  <c:v>-10.485952037213901</c:v>
                </c:pt>
                <c:pt idx="117">
                  <c:v>-11.0037049153369</c:v>
                </c:pt>
                <c:pt idx="118">
                  <c:v>-11.0037049153369</c:v>
                </c:pt>
                <c:pt idx="119">
                  <c:v>-11.605350694973401</c:v>
                </c:pt>
                <c:pt idx="120">
                  <c:v>-11.605350694973401</c:v>
                </c:pt>
                <c:pt idx="121">
                  <c:v>-12.2371809597494</c:v>
                </c:pt>
                <c:pt idx="122">
                  <c:v>-12.2371809597494</c:v>
                </c:pt>
                <c:pt idx="123">
                  <c:v>-13.1780730688366</c:v>
                </c:pt>
                <c:pt idx="124">
                  <c:v>-13.1780730688366</c:v>
                </c:pt>
                <c:pt idx="125">
                  <c:v>-14.257213895829301</c:v>
                </c:pt>
                <c:pt idx="126">
                  <c:v>-14.257213895829301</c:v>
                </c:pt>
                <c:pt idx="127">
                  <c:v>-15.5846192274717</c:v>
                </c:pt>
                <c:pt idx="128">
                  <c:v>-15.5846192274717</c:v>
                </c:pt>
                <c:pt idx="129">
                  <c:v>-16.879354588252198</c:v>
                </c:pt>
                <c:pt idx="130">
                  <c:v>-16.879354588252198</c:v>
                </c:pt>
                <c:pt idx="131">
                  <c:v>-18.4112515915625</c:v>
                </c:pt>
                <c:pt idx="132">
                  <c:v>-18.4112515915625</c:v>
                </c:pt>
                <c:pt idx="133">
                  <c:v>-19.863097741038299</c:v>
                </c:pt>
                <c:pt idx="134">
                  <c:v>-19.863097741038299</c:v>
                </c:pt>
                <c:pt idx="135">
                  <c:v>-21.407494560163098</c:v>
                </c:pt>
                <c:pt idx="136">
                  <c:v>-21.407494560163098</c:v>
                </c:pt>
                <c:pt idx="137">
                  <c:v>-22.801285350291799</c:v>
                </c:pt>
                <c:pt idx="138">
                  <c:v>-22.801285350291902</c:v>
                </c:pt>
                <c:pt idx="139">
                  <c:v>-24.2693445949667</c:v>
                </c:pt>
                <c:pt idx="140">
                  <c:v>-24.2693445949667</c:v>
                </c:pt>
                <c:pt idx="141">
                  <c:v>-25.567820470064998</c:v>
                </c:pt>
                <c:pt idx="142">
                  <c:v>-25.567820470064998</c:v>
                </c:pt>
                <c:pt idx="143">
                  <c:v>-26.971495880345898</c:v>
                </c:pt>
                <c:pt idx="144">
                  <c:v>-26.971495880345898</c:v>
                </c:pt>
                <c:pt idx="145">
                  <c:v>-28.147776915171001</c:v>
                </c:pt>
                <c:pt idx="146">
                  <c:v>-28.147776915171001</c:v>
                </c:pt>
                <c:pt idx="147">
                  <c:v>-29.354961265834802</c:v>
                </c:pt>
                <c:pt idx="148">
                  <c:v>-29.354961265834802</c:v>
                </c:pt>
                <c:pt idx="149">
                  <c:v>-30.2882192400617</c:v>
                </c:pt>
                <c:pt idx="150">
                  <c:v>-30.2882192400617</c:v>
                </c:pt>
                <c:pt idx="151">
                  <c:v>-31.0142089181732</c:v>
                </c:pt>
                <c:pt idx="152">
                  <c:v>-31.0142089181732</c:v>
                </c:pt>
                <c:pt idx="153">
                  <c:v>-31.385445755962103</c:v>
                </c:pt>
                <c:pt idx="154">
                  <c:v>-31.385445755962103</c:v>
                </c:pt>
                <c:pt idx="155">
                  <c:v>-31.5657557128748</c:v>
                </c:pt>
                <c:pt idx="156">
                  <c:v>-31.5657557128748</c:v>
                </c:pt>
                <c:pt idx="157">
                  <c:v>-31.562804445821499</c:v>
                </c:pt>
                <c:pt idx="158">
                  <c:v>-31.562804445821499</c:v>
                </c:pt>
                <c:pt idx="159">
                  <c:v>-31.434339347982696</c:v>
                </c:pt>
                <c:pt idx="160">
                  <c:v>-31.434339347982696</c:v>
                </c:pt>
                <c:pt idx="161">
                  <c:v>-31.178164824800298</c:v>
                </c:pt>
                <c:pt idx="162">
                  <c:v>-31.178164824800298</c:v>
                </c:pt>
                <c:pt idx="163">
                  <c:v>-30.8697203404062</c:v>
                </c:pt>
                <c:pt idx="164">
                  <c:v>-30.8697203404062</c:v>
                </c:pt>
                <c:pt idx="165">
                  <c:v>-30.4248463477205</c:v>
                </c:pt>
                <c:pt idx="166">
                  <c:v>-30.4248463477205</c:v>
                </c:pt>
                <c:pt idx="167">
                  <c:v>-30.0461602884588</c:v>
                </c:pt>
                <c:pt idx="168">
                  <c:v>-30.046160288458701</c:v>
                </c:pt>
                <c:pt idx="169">
                  <c:v>-29.611090285549601</c:v>
                </c:pt>
                <c:pt idx="170">
                  <c:v>-29.6110902855497</c:v>
                </c:pt>
                <c:pt idx="171">
                  <c:v>-29.085677480950601</c:v>
                </c:pt>
                <c:pt idx="172">
                  <c:v>-29.085677480950498</c:v>
                </c:pt>
                <c:pt idx="173">
                  <c:v>-28.469360553779602</c:v>
                </c:pt>
                <c:pt idx="174">
                  <c:v>-28.469360553779602</c:v>
                </c:pt>
                <c:pt idx="175">
                  <c:v>-28.145995096276899</c:v>
                </c:pt>
                <c:pt idx="176">
                  <c:v>-28.145995096276899</c:v>
                </c:pt>
                <c:pt idx="177">
                  <c:v>-27.2137218889198</c:v>
                </c:pt>
                <c:pt idx="1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05-4091-BAE8-6A7FA90A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275008"/>
        <c:axId val="1246303328"/>
      </c:scatterChart>
      <c:valAx>
        <c:axId val="1246275008"/>
        <c:scaling>
          <c:orientation val="minMax"/>
          <c:max val="0"/>
          <c:min val="-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6303328"/>
        <c:crosses val="autoZero"/>
        <c:crossBetween val="midCat"/>
      </c:valAx>
      <c:valAx>
        <c:axId val="12463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6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Comparación!$K$3:$K$259</c:f>
              <c:numCache>
                <c:formatCode>0.00</c:formatCode>
                <c:ptCount val="257"/>
                <c:pt idx="0">
                  <c:v>0</c:v>
                </c:pt>
                <c:pt idx="1">
                  <c:v>0.36459340771500592</c:v>
                </c:pt>
                <c:pt idx="2">
                  <c:v>0.72918681542898867</c:v>
                </c:pt>
                <c:pt idx="3">
                  <c:v>1.0937802231439946</c:v>
                </c:pt>
                <c:pt idx="4">
                  <c:v>1.4583736308580058</c:v>
                </c:pt>
                <c:pt idx="5">
                  <c:v>1.4583736308580058</c:v>
                </c:pt>
                <c:pt idx="6">
                  <c:v>1.5937802231439946</c:v>
                </c:pt>
                <c:pt idx="7">
                  <c:v>1.7291868154289887</c:v>
                </c:pt>
                <c:pt idx="8">
                  <c:v>1.8645934077150059</c:v>
                </c:pt>
                <c:pt idx="9">
                  <c:v>2</c:v>
                </c:pt>
                <c:pt idx="10">
                  <c:v>2</c:v>
                </c:pt>
                <c:pt idx="11">
                  <c:v>2.0999999999999943</c:v>
                </c:pt>
                <c:pt idx="12">
                  <c:v>2.1999999999999886</c:v>
                </c:pt>
                <c:pt idx="13">
                  <c:v>2.3000000000000114</c:v>
                </c:pt>
                <c:pt idx="14">
                  <c:v>2.4000000000000057</c:v>
                </c:pt>
                <c:pt idx="15">
                  <c:v>2.4000000000000057</c:v>
                </c:pt>
                <c:pt idx="16">
                  <c:v>2.4250000000000114</c:v>
                </c:pt>
                <c:pt idx="17">
                  <c:v>2.4499999999999886</c:v>
                </c:pt>
                <c:pt idx="18">
                  <c:v>2.4749999999999943</c:v>
                </c:pt>
                <c:pt idx="19">
                  <c:v>2.5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</c:v>
                </c:pt>
                <c:pt idx="26">
                  <c:v>3.125</c:v>
                </c:pt>
                <c:pt idx="27">
                  <c:v>3.25</c:v>
                </c:pt>
                <c:pt idx="28">
                  <c:v>3.375</c:v>
                </c:pt>
                <c:pt idx="29">
                  <c:v>3.5</c:v>
                </c:pt>
                <c:pt idx="30">
                  <c:v>3.5</c:v>
                </c:pt>
                <c:pt idx="31">
                  <c:v>3.625</c:v>
                </c:pt>
                <c:pt idx="32">
                  <c:v>3.75</c:v>
                </c:pt>
                <c:pt idx="33">
                  <c:v>3.875</c:v>
                </c:pt>
                <c:pt idx="34">
                  <c:v>4</c:v>
                </c:pt>
                <c:pt idx="35">
                  <c:v>4</c:v>
                </c:pt>
                <c:pt idx="36">
                  <c:v>4.125</c:v>
                </c:pt>
                <c:pt idx="37">
                  <c:v>4.25</c:v>
                </c:pt>
                <c:pt idx="38">
                  <c:v>4.375</c:v>
                </c:pt>
                <c:pt idx="39">
                  <c:v>4.5</c:v>
                </c:pt>
                <c:pt idx="40">
                  <c:v>4.5</c:v>
                </c:pt>
                <c:pt idx="41">
                  <c:v>4.505241344618014</c:v>
                </c:pt>
                <c:pt idx="42">
                  <c:v>4.5104826892350047</c:v>
                </c:pt>
                <c:pt idx="43">
                  <c:v>4.5157240338529903</c:v>
                </c:pt>
                <c:pt idx="44">
                  <c:v>4.5209653784700095</c:v>
                </c:pt>
                <c:pt idx="45">
                  <c:v>4.5209653784700095</c:v>
                </c:pt>
                <c:pt idx="46">
                  <c:v>4.6407240338529903</c:v>
                </c:pt>
                <c:pt idx="47">
                  <c:v>4.7604826892350047</c:v>
                </c:pt>
                <c:pt idx="48">
                  <c:v>4.880241344618014</c:v>
                </c:pt>
                <c:pt idx="49">
                  <c:v>5</c:v>
                </c:pt>
                <c:pt idx="50">
                  <c:v>5</c:v>
                </c:pt>
                <c:pt idx="51">
                  <c:v>5.125</c:v>
                </c:pt>
                <c:pt idx="52">
                  <c:v>5.25</c:v>
                </c:pt>
                <c:pt idx="53">
                  <c:v>5.375</c:v>
                </c:pt>
                <c:pt idx="54">
                  <c:v>5.5</c:v>
                </c:pt>
                <c:pt idx="55">
                  <c:v>5.5</c:v>
                </c:pt>
                <c:pt idx="56">
                  <c:v>5.625</c:v>
                </c:pt>
                <c:pt idx="57">
                  <c:v>5.75</c:v>
                </c:pt>
                <c:pt idx="58">
                  <c:v>5.875</c:v>
                </c:pt>
                <c:pt idx="59">
                  <c:v>6</c:v>
                </c:pt>
                <c:pt idx="60">
                  <c:v>6</c:v>
                </c:pt>
                <c:pt idx="61">
                  <c:v>6.1875</c:v>
                </c:pt>
                <c:pt idx="62">
                  <c:v>6.375</c:v>
                </c:pt>
                <c:pt idx="63">
                  <c:v>6.5625</c:v>
                </c:pt>
                <c:pt idx="64">
                  <c:v>6.75</c:v>
                </c:pt>
                <c:pt idx="65">
                  <c:v>6.75</c:v>
                </c:pt>
                <c:pt idx="66">
                  <c:v>6.9375</c:v>
                </c:pt>
                <c:pt idx="67">
                  <c:v>7.125</c:v>
                </c:pt>
                <c:pt idx="68">
                  <c:v>7.3125</c:v>
                </c:pt>
                <c:pt idx="69">
                  <c:v>7.5</c:v>
                </c:pt>
                <c:pt idx="70">
                  <c:v>7.5</c:v>
                </c:pt>
                <c:pt idx="71">
                  <c:v>7.625</c:v>
                </c:pt>
                <c:pt idx="72">
                  <c:v>7.75</c:v>
                </c:pt>
                <c:pt idx="73">
                  <c:v>7.875</c:v>
                </c:pt>
                <c:pt idx="74">
                  <c:v>8</c:v>
                </c:pt>
                <c:pt idx="75">
                  <c:v>8</c:v>
                </c:pt>
                <c:pt idx="76">
                  <c:v>8.125</c:v>
                </c:pt>
                <c:pt idx="77">
                  <c:v>8.25</c:v>
                </c:pt>
                <c:pt idx="78">
                  <c:v>8.375</c:v>
                </c:pt>
                <c:pt idx="79">
                  <c:v>8.5</c:v>
                </c:pt>
                <c:pt idx="80">
                  <c:v>8.5</c:v>
                </c:pt>
                <c:pt idx="81">
                  <c:v>8.5625</c:v>
                </c:pt>
                <c:pt idx="82">
                  <c:v>8.625</c:v>
                </c:pt>
                <c:pt idx="83">
                  <c:v>8.6875</c:v>
                </c:pt>
                <c:pt idx="84">
                  <c:v>8.75</c:v>
                </c:pt>
                <c:pt idx="85">
                  <c:v>8.75</c:v>
                </c:pt>
                <c:pt idx="86">
                  <c:v>8.8125</c:v>
                </c:pt>
                <c:pt idx="87">
                  <c:v>8.875</c:v>
                </c:pt>
                <c:pt idx="88">
                  <c:v>8.9375</c:v>
                </c:pt>
                <c:pt idx="89">
                  <c:v>9</c:v>
                </c:pt>
                <c:pt idx="90">
                  <c:v>9</c:v>
                </c:pt>
                <c:pt idx="91">
                  <c:v>9.084952844872987</c:v>
                </c:pt>
                <c:pt idx="92">
                  <c:v>9.1699056897460025</c:v>
                </c:pt>
                <c:pt idx="93">
                  <c:v>9.2548585346189896</c:v>
                </c:pt>
                <c:pt idx="94">
                  <c:v>9.3398113794910103</c:v>
                </c:pt>
                <c:pt idx="95">
                  <c:v>9.3398113794910103</c:v>
                </c:pt>
                <c:pt idx="96">
                  <c:v>9.459952844872987</c:v>
                </c:pt>
                <c:pt idx="97">
                  <c:v>9.5800943102539975</c:v>
                </c:pt>
                <c:pt idx="98">
                  <c:v>9.7002357756360027</c:v>
                </c:pt>
                <c:pt idx="99">
                  <c:v>9.8203772410170131</c:v>
                </c:pt>
                <c:pt idx="100">
                  <c:v>9.8203772410170131</c:v>
                </c:pt>
                <c:pt idx="101">
                  <c:v>9.9902829307629872</c:v>
                </c:pt>
                <c:pt idx="102">
                  <c:v>10.16018862050899</c:v>
                </c:pt>
                <c:pt idx="103">
                  <c:v>10.330094310253997</c:v>
                </c:pt>
                <c:pt idx="104">
                  <c:v>10.5</c:v>
                </c:pt>
                <c:pt idx="105">
                  <c:v>10.5</c:v>
                </c:pt>
                <c:pt idx="106">
                  <c:v>10.625</c:v>
                </c:pt>
                <c:pt idx="107">
                  <c:v>10.75</c:v>
                </c:pt>
                <c:pt idx="108">
                  <c:v>10.875</c:v>
                </c:pt>
                <c:pt idx="109">
                  <c:v>11</c:v>
                </c:pt>
                <c:pt idx="110">
                  <c:v>11</c:v>
                </c:pt>
                <c:pt idx="111">
                  <c:v>11.125</c:v>
                </c:pt>
                <c:pt idx="112">
                  <c:v>11.25</c:v>
                </c:pt>
                <c:pt idx="113">
                  <c:v>11.375</c:v>
                </c:pt>
                <c:pt idx="114">
                  <c:v>11.5</c:v>
                </c:pt>
                <c:pt idx="115">
                  <c:v>11.5</c:v>
                </c:pt>
                <c:pt idx="116">
                  <c:v>11.625</c:v>
                </c:pt>
                <c:pt idx="117">
                  <c:v>11.75</c:v>
                </c:pt>
                <c:pt idx="118">
                  <c:v>11.875</c:v>
                </c:pt>
                <c:pt idx="119">
                  <c:v>12</c:v>
                </c:pt>
                <c:pt idx="120">
                  <c:v>12</c:v>
                </c:pt>
                <c:pt idx="121">
                  <c:v>12.16749999999999</c:v>
                </c:pt>
                <c:pt idx="122">
                  <c:v>12.335000000000008</c:v>
                </c:pt>
                <c:pt idx="123">
                  <c:v>12.502499999999998</c:v>
                </c:pt>
                <c:pt idx="124">
                  <c:v>12.669999999999987</c:v>
                </c:pt>
                <c:pt idx="125">
                  <c:v>12.669999999999987</c:v>
                </c:pt>
                <c:pt idx="126">
                  <c:v>12.877499999999998</c:v>
                </c:pt>
                <c:pt idx="127">
                  <c:v>13.085000000000008</c:v>
                </c:pt>
                <c:pt idx="128">
                  <c:v>13.29249999999999</c:v>
                </c:pt>
                <c:pt idx="129">
                  <c:v>13.5</c:v>
                </c:pt>
                <c:pt idx="130">
                  <c:v>13.5</c:v>
                </c:pt>
                <c:pt idx="131">
                  <c:v>13.625</c:v>
                </c:pt>
                <c:pt idx="132">
                  <c:v>13.75</c:v>
                </c:pt>
                <c:pt idx="133">
                  <c:v>13.875</c:v>
                </c:pt>
                <c:pt idx="134">
                  <c:v>14</c:v>
                </c:pt>
                <c:pt idx="135">
                  <c:v>14</c:v>
                </c:pt>
                <c:pt idx="136">
                  <c:v>14.134746708026</c:v>
                </c:pt>
                <c:pt idx="137">
                  <c:v>14.269493416051006</c:v>
                </c:pt>
                <c:pt idx="138">
                  <c:v>14.404240124076011</c:v>
                </c:pt>
                <c:pt idx="139">
                  <c:v>14.538986832102012</c:v>
                </c:pt>
                <c:pt idx="140">
                  <c:v>14.538986832102012</c:v>
                </c:pt>
                <c:pt idx="141">
                  <c:v>14.829240124076989</c:v>
                </c:pt>
                <c:pt idx="142">
                  <c:v>15.119493416051</c:v>
                </c:pt>
                <c:pt idx="143">
                  <c:v>15.409746708026006</c:v>
                </c:pt>
                <c:pt idx="144">
                  <c:v>15.699999999999989</c:v>
                </c:pt>
                <c:pt idx="145">
                  <c:v>15.699999999999989</c:v>
                </c:pt>
                <c:pt idx="146">
                  <c:v>16.025000000000006</c:v>
                </c:pt>
                <c:pt idx="147">
                  <c:v>16.349999999999994</c:v>
                </c:pt>
                <c:pt idx="148">
                  <c:v>16.675000000000011</c:v>
                </c:pt>
                <c:pt idx="149">
                  <c:v>17</c:v>
                </c:pt>
                <c:pt idx="150">
                  <c:v>17</c:v>
                </c:pt>
                <c:pt idx="151">
                  <c:v>17.175000000000011</c:v>
                </c:pt>
                <c:pt idx="152">
                  <c:v>17.349999999999994</c:v>
                </c:pt>
                <c:pt idx="153">
                  <c:v>17.525000000000006</c:v>
                </c:pt>
                <c:pt idx="154">
                  <c:v>17.699999999999989</c:v>
                </c:pt>
                <c:pt idx="155">
                  <c:v>17.699999999999989</c:v>
                </c:pt>
                <c:pt idx="156">
                  <c:v>17.938636363635993</c:v>
                </c:pt>
                <c:pt idx="157">
                  <c:v>18.177272727272992</c:v>
                </c:pt>
                <c:pt idx="158">
                  <c:v>18.415909090908997</c:v>
                </c:pt>
                <c:pt idx="159">
                  <c:v>18.654545454545001</c:v>
                </c:pt>
                <c:pt idx="160">
                  <c:v>18.654545454545001</c:v>
                </c:pt>
                <c:pt idx="161">
                  <c:v>18.790909090908997</c:v>
                </c:pt>
                <c:pt idx="162">
                  <c:v>18.927272727272992</c:v>
                </c:pt>
                <c:pt idx="163">
                  <c:v>19.063636363635993</c:v>
                </c:pt>
                <c:pt idx="164">
                  <c:v>19.199999999999989</c:v>
                </c:pt>
                <c:pt idx="165">
                  <c:v>19.199999999999989</c:v>
                </c:pt>
                <c:pt idx="166">
                  <c:v>19.300000000000011</c:v>
                </c:pt>
                <c:pt idx="167">
                  <c:v>19.400000000000006</c:v>
                </c:pt>
                <c:pt idx="168">
                  <c:v>19.5</c:v>
                </c:pt>
                <c:pt idx="169">
                  <c:v>19.599999999999994</c:v>
                </c:pt>
                <c:pt idx="170">
                  <c:v>19.599999999999994</c:v>
                </c:pt>
                <c:pt idx="171">
                  <c:v>19.699999999999989</c:v>
                </c:pt>
                <c:pt idx="172">
                  <c:v>19.800000000000011</c:v>
                </c:pt>
                <c:pt idx="173">
                  <c:v>19.900000000000006</c:v>
                </c:pt>
                <c:pt idx="174">
                  <c:v>20</c:v>
                </c:pt>
                <c:pt idx="175">
                  <c:v>20</c:v>
                </c:pt>
                <c:pt idx="176">
                  <c:v>20.050000000000011</c:v>
                </c:pt>
                <c:pt idx="177">
                  <c:v>20.099999999999994</c:v>
                </c:pt>
                <c:pt idx="178">
                  <c:v>20.150000000000006</c:v>
                </c:pt>
                <c:pt idx="179">
                  <c:v>20.199999999999989</c:v>
                </c:pt>
                <c:pt idx="180">
                  <c:v>20.199999999999989</c:v>
                </c:pt>
                <c:pt idx="181">
                  <c:v>20.284868886151003</c:v>
                </c:pt>
                <c:pt idx="182">
                  <c:v>20.369737772300994</c:v>
                </c:pt>
                <c:pt idx="183">
                  <c:v>20.454606658452008</c:v>
                </c:pt>
                <c:pt idx="184">
                  <c:v>20.539475544602993</c:v>
                </c:pt>
                <c:pt idx="185">
                  <c:v>20.539475544602993</c:v>
                </c:pt>
                <c:pt idx="186">
                  <c:v>20.643791042687013</c:v>
                </c:pt>
                <c:pt idx="187">
                  <c:v>20.748106540771005</c:v>
                </c:pt>
                <c:pt idx="188">
                  <c:v>20.852422038855991</c:v>
                </c:pt>
                <c:pt idx="189">
                  <c:v>20.956737536940011</c:v>
                </c:pt>
                <c:pt idx="190">
                  <c:v>20.956737536940011</c:v>
                </c:pt>
                <c:pt idx="191">
                  <c:v>21.084955587559989</c:v>
                </c:pt>
                <c:pt idx="192">
                  <c:v>21.21317363818099</c:v>
                </c:pt>
                <c:pt idx="193">
                  <c:v>21.341391688800996</c:v>
                </c:pt>
                <c:pt idx="194">
                  <c:v>21.469609739421998</c:v>
                </c:pt>
                <c:pt idx="195">
                  <c:v>21.469609739421998</c:v>
                </c:pt>
                <c:pt idx="196">
                  <c:v>21.627207304566014</c:v>
                </c:pt>
                <c:pt idx="197">
                  <c:v>21.784804869710996</c:v>
                </c:pt>
                <c:pt idx="198">
                  <c:v>21.942402434855012</c:v>
                </c:pt>
                <c:pt idx="199">
                  <c:v>22.099999999999994</c:v>
                </c:pt>
                <c:pt idx="200">
                  <c:v>22.099999999999994</c:v>
                </c:pt>
                <c:pt idx="201">
                  <c:v>22.199999999999989</c:v>
                </c:pt>
                <c:pt idx="202">
                  <c:v>22.300000000000011</c:v>
                </c:pt>
                <c:pt idx="203">
                  <c:v>22.400000000000006</c:v>
                </c:pt>
                <c:pt idx="204">
                  <c:v>22.5</c:v>
                </c:pt>
                <c:pt idx="205">
                  <c:v>22.5</c:v>
                </c:pt>
                <c:pt idx="206">
                  <c:v>22.849999999999994</c:v>
                </c:pt>
                <c:pt idx="207">
                  <c:v>23.199999999999989</c:v>
                </c:pt>
                <c:pt idx="208">
                  <c:v>23.550000000000011</c:v>
                </c:pt>
                <c:pt idx="209">
                  <c:v>23.900000000000006</c:v>
                </c:pt>
                <c:pt idx="210">
                  <c:v>23.900000000000006</c:v>
                </c:pt>
                <c:pt idx="211">
                  <c:v>24.324999999999989</c:v>
                </c:pt>
                <c:pt idx="212">
                  <c:v>24.75</c:v>
                </c:pt>
                <c:pt idx="213">
                  <c:v>25.175000000000011</c:v>
                </c:pt>
                <c:pt idx="214">
                  <c:v>25.599999999999994</c:v>
                </c:pt>
                <c:pt idx="215">
                  <c:v>25.599999999999994</c:v>
                </c:pt>
                <c:pt idx="216">
                  <c:v>25.949999999999989</c:v>
                </c:pt>
                <c:pt idx="217">
                  <c:v>26.300000000000011</c:v>
                </c:pt>
                <c:pt idx="218">
                  <c:v>26.650000000000006</c:v>
                </c:pt>
                <c:pt idx="219">
                  <c:v>27</c:v>
                </c:pt>
                <c:pt idx="220">
                  <c:v>27</c:v>
                </c:pt>
                <c:pt idx="221">
                  <c:v>27.389050750897013</c:v>
                </c:pt>
                <c:pt idx="222">
                  <c:v>27.778101501793003</c:v>
                </c:pt>
                <c:pt idx="223">
                  <c:v>28.167152252689988</c:v>
                </c:pt>
                <c:pt idx="224">
                  <c:v>28.556203003587001</c:v>
                </c:pt>
                <c:pt idx="225">
                  <c:v>28.556203003587001</c:v>
                </c:pt>
                <c:pt idx="226">
                  <c:v>28.939522102843995</c:v>
                </c:pt>
                <c:pt idx="227">
                  <c:v>29.322841202100989</c:v>
                </c:pt>
                <c:pt idx="228">
                  <c:v>29.706160301358011</c:v>
                </c:pt>
                <c:pt idx="229">
                  <c:v>30.089479400615005</c:v>
                </c:pt>
                <c:pt idx="230">
                  <c:v>30.089479400615005</c:v>
                </c:pt>
                <c:pt idx="231">
                  <c:v>30.467151289223011</c:v>
                </c:pt>
                <c:pt idx="232">
                  <c:v>30.844823177829994</c:v>
                </c:pt>
                <c:pt idx="233">
                  <c:v>31.222495066438</c:v>
                </c:pt>
                <c:pt idx="234">
                  <c:v>31.600166955045012</c:v>
                </c:pt>
                <c:pt idx="235">
                  <c:v>31.600166955045012</c:v>
                </c:pt>
                <c:pt idx="236">
                  <c:v>31.972274829973998</c:v>
                </c:pt>
                <c:pt idx="237">
                  <c:v>32.344382704902998</c:v>
                </c:pt>
                <c:pt idx="238">
                  <c:v>32.716490579831998</c:v>
                </c:pt>
                <c:pt idx="239">
                  <c:v>33.088598454760998</c:v>
                </c:pt>
                <c:pt idx="240">
                  <c:v>33.088598454760998</c:v>
                </c:pt>
                <c:pt idx="241">
                  <c:v>33.455224287291003</c:v>
                </c:pt>
                <c:pt idx="242">
                  <c:v>33.821850119822003</c:v>
                </c:pt>
                <c:pt idx="243">
                  <c:v>34.188475952353002</c:v>
                </c:pt>
                <c:pt idx="244">
                  <c:v>34.555101784884002</c:v>
                </c:pt>
                <c:pt idx="245">
                  <c:v>34.555101784884002</c:v>
                </c:pt>
                <c:pt idx="246">
                  <c:v>34.916326338662998</c:v>
                </c:pt>
                <c:pt idx="247">
                  <c:v>35.277550892441994</c:v>
                </c:pt>
                <c:pt idx="248">
                  <c:v>35.638775446221004</c:v>
                </c:pt>
                <c:pt idx="249">
                  <c:v>36</c:v>
                </c:pt>
                <c:pt idx="250">
                  <c:v>36</c:v>
                </c:pt>
                <c:pt idx="251">
                  <c:v>36.25</c:v>
                </c:pt>
                <c:pt idx="252">
                  <c:v>36.5</c:v>
                </c:pt>
                <c:pt idx="253">
                  <c:v>36.75</c:v>
                </c:pt>
                <c:pt idx="254">
                  <c:v>37</c:v>
                </c:pt>
                <c:pt idx="255">
                  <c:v>41</c:v>
                </c:pt>
                <c:pt idx="256">
                  <c:v>45</c:v>
                </c:pt>
              </c:numCache>
            </c:numRef>
          </c:xVal>
          <c:yVal>
            <c:numRef>
              <c:f>Comparación!$L$3:$L$259</c:f>
              <c:numCache>
                <c:formatCode>General</c:formatCode>
                <c:ptCount val="257"/>
                <c:pt idx="0">
                  <c:v>13.184670854257899</c:v>
                </c:pt>
                <c:pt idx="1">
                  <c:v>13.0993283452682</c:v>
                </c:pt>
                <c:pt idx="2">
                  <c:v>13.0138733330273</c:v>
                </c:pt>
                <c:pt idx="3">
                  <c:v>12.928150207337801</c:v>
                </c:pt>
                <c:pt idx="4">
                  <c:v>12.8422016898544</c:v>
                </c:pt>
                <c:pt idx="5">
                  <c:v>12.8422016898544</c:v>
                </c:pt>
                <c:pt idx="6">
                  <c:v>12.8102858813933</c:v>
                </c:pt>
                <c:pt idx="7">
                  <c:v>12.778425530158</c:v>
                </c:pt>
                <c:pt idx="8">
                  <c:v>12.746670513030301</c:v>
                </c:pt>
                <c:pt idx="9">
                  <c:v>12.7150823838529</c:v>
                </c:pt>
                <c:pt idx="10">
                  <c:v>12.7150823838529</c:v>
                </c:pt>
                <c:pt idx="11">
                  <c:v>12.691903831085501</c:v>
                </c:pt>
                <c:pt idx="12">
                  <c:v>12.668892224635801</c:v>
                </c:pt>
                <c:pt idx="13">
                  <c:v>12.646089141773199</c:v>
                </c:pt>
                <c:pt idx="14">
                  <c:v>12.623540655758999</c:v>
                </c:pt>
                <c:pt idx="15">
                  <c:v>12.623540655758999</c:v>
                </c:pt>
                <c:pt idx="16">
                  <c:v>12.617949307333699</c:v>
                </c:pt>
                <c:pt idx="17">
                  <c:v>12.612377954365201</c:v>
                </c:pt>
                <c:pt idx="18">
                  <c:v>12.606827561035701</c:v>
                </c:pt>
                <c:pt idx="19">
                  <c:v>12.601299151470799</c:v>
                </c:pt>
                <c:pt idx="20">
                  <c:v>12.601299151470799</c:v>
                </c:pt>
                <c:pt idx="21">
                  <c:v>12.574027586395701</c:v>
                </c:pt>
                <c:pt idx="22">
                  <c:v>12.547418604346701</c:v>
                </c:pt>
                <c:pt idx="23">
                  <c:v>12.521557696792799</c:v>
                </c:pt>
                <c:pt idx="24">
                  <c:v>12.4965467779621</c:v>
                </c:pt>
                <c:pt idx="25">
                  <c:v>12.4965467779621</c:v>
                </c:pt>
                <c:pt idx="26">
                  <c:v>12.475777518072899</c:v>
                </c:pt>
                <c:pt idx="27">
                  <c:v>12.455912372002199</c:v>
                </c:pt>
                <c:pt idx="28">
                  <c:v>12.436904803423001</c:v>
                </c:pt>
                <c:pt idx="29">
                  <c:v>12.4187348474148</c:v>
                </c:pt>
                <c:pt idx="30">
                  <c:v>12.4187348474148</c:v>
                </c:pt>
                <c:pt idx="31">
                  <c:v>12.4014157707549</c:v>
                </c:pt>
                <c:pt idx="32">
                  <c:v>12.3849921178322</c:v>
                </c:pt>
                <c:pt idx="33">
                  <c:v>12.3695283161164</c:v>
                </c:pt>
                <c:pt idx="34">
                  <c:v>12.3551211511296</c:v>
                </c:pt>
                <c:pt idx="35">
                  <c:v>12.3551211511296</c:v>
                </c:pt>
                <c:pt idx="36">
                  <c:v>12.341944995607699</c:v>
                </c:pt>
                <c:pt idx="37">
                  <c:v>12.3302879580683</c:v>
                </c:pt>
                <c:pt idx="38">
                  <c:v>12.320409060907599</c:v>
                </c:pt>
                <c:pt idx="39">
                  <c:v>12.312605094296099</c:v>
                </c:pt>
                <c:pt idx="40">
                  <c:v>12.312605094296099</c:v>
                </c:pt>
                <c:pt idx="41">
                  <c:v>12.312327912310401</c:v>
                </c:pt>
                <c:pt idx="42">
                  <c:v>12.312054969125601</c:v>
                </c:pt>
                <c:pt idx="43">
                  <c:v>12.3117862890354</c:v>
                </c:pt>
                <c:pt idx="44">
                  <c:v>12.311521896441601</c:v>
                </c:pt>
                <c:pt idx="45">
                  <c:v>12.311521896441601</c:v>
                </c:pt>
                <c:pt idx="46">
                  <c:v>12.3067062849856</c:v>
                </c:pt>
                <c:pt idx="47">
                  <c:v>12.304456665725299</c:v>
                </c:pt>
                <c:pt idx="48">
                  <c:v>12.305118194438801</c:v>
                </c:pt>
                <c:pt idx="49">
                  <c:v>12.309069554727801</c:v>
                </c:pt>
                <c:pt idx="50">
                  <c:v>12.309069554727801</c:v>
                </c:pt>
                <c:pt idx="51">
                  <c:v>12.3171498673654</c:v>
                </c:pt>
                <c:pt idx="52">
                  <c:v>12.329775459436201</c:v>
                </c:pt>
                <c:pt idx="53">
                  <c:v>12.3475021453084</c:v>
                </c:pt>
                <c:pt idx="54">
                  <c:v>12.3709313256262</c:v>
                </c:pt>
                <c:pt idx="55">
                  <c:v>12.3709313256262</c:v>
                </c:pt>
                <c:pt idx="56">
                  <c:v>12.400710729905001</c:v>
                </c:pt>
                <c:pt idx="57">
                  <c:v>12.4375370703372</c:v>
                </c:pt>
                <c:pt idx="58">
                  <c:v>12.482156511025901</c:v>
                </c:pt>
                <c:pt idx="59">
                  <c:v>12.535366585455499</c:v>
                </c:pt>
                <c:pt idx="60">
                  <c:v>12.535366585455499</c:v>
                </c:pt>
                <c:pt idx="61">
                  <c:v>12.663881672254099</c:v>
                </c:pt>
                <c:pt idx="62">
                  <c:v>12.812094841958201</c:v>
                </c:pt>
                <c:pt idx="63">
                  <c:v>12.978743793632299</c:v>
                </c:pt>
                <c:pt idx="64">
                  <c:v>13.1628597089721</c:v>
                </c:pt>
                <c:pt idx="65">
                  <c:v>13.1628597089721</c:v>
                </c:pt>
                <c:pt idx="66">
                  <c:v>13.3637821430373</c:v>
                </c:pt>
                <c:pt idx="67">
                  <c:v>13.5811606702154</c:v>
                </c:pt>
                <c:pt idx="68">
                  <c:v>13.814959057372299</c:v>
                </c:pt>
                <c:pt idx="69">
                  <c:v>14.065451837371</c:v>
                </c:pt>
                <c:pt idx="70">
                  <c:v>14.065451837371</c:v>
                </c:pt>
                <c:pt idx="71">
                  <c:v>14.241997835184801</c:v>
                </c:pt>
                <c:pt idx="72">
                  <c:v>14.426469360536801</c:v>
                </c:pt>
                <c:pt idx="73">
                  <c:v>14.6191933957763</c:v>
                </c:pt>
                <c:pt idx="74">
                  <c:v>14.8205632260947</c:v>
                </c:pt>
                <c:pt idx="75">
                  <c:v>14.8205632260947</c:v>
                </c:pt>
                <c:pt idx="76">
                  <c:v>15.0310115129477</c:v>
                </c:pt>
                <c:pt idx="77">
                  <c:v>15.251020425220601</c:v>
                </c:pt>
                <c:pt idx="78">
                  <c:v>15.481147159830801</c:v>
                </c:pt>
                <c:pt idx="79">
                  <c:v>15.722012211001502</c:v>
                </c:pt>
                <c:pt idx="80">
                  <c:v>15.722012211001502</c:v>
                </c:pt>
                <c:pt idx="81">
                  <c:v>15.846680761225899</c:v>
                </c:pt>
                <c:pt idx="82">
                  <c:v>15.974293529207099</c:v>
                </c:pt>
                <c:pt idx="83">
                  <c:v>16.104946169185098</c:v>
                </c:pt>
                <c:pt idx="84">
                  <c:v>16.238738874102399</c:v>
                </c:pt>
                <c:pt idx="85">
                  <c:v>16.238738874102399</c:v>
                </c:pt>
                <c:pt idx="86">
                  <c:v>16.375776328489199</c:v>
                </c:pt>
                <c:pt idx="87">
                  <c:v>16.516167853729499</c:v>
                </c:pt>
                <c:pt idx="88">
                  <c:v>16.660027208540402</c:v>
                </c:pt>
                <c:pt idx="89">
                  <c:v>16.807472926282397</c:v>
                </c:pt>
                <c:pt idx="90">
                  <c:v>16.807472926282397</c:v>
                </c:pt>
                <c:pt idx="91">
                  <c:v>17.037279913701202</c:v>
                </c:pt>
                <c:pt idx="92">
                  <c:v>17.273556709732002</c:v>
                </c:pt>
                <c:pt idx="93">
                  <c:v>17.515936875943801</c:v>
                </c:pt>
                <c:pt idx="94">
                  <c:v>17.764071322103501</c:v>
                </c:pt>
                <c:pt idx="95">
                  <c:v>17.764071322103501</c:v>
                </c:pt>
                <c:pt idx="96">
                  <c:v>18.124170938919899</c:v>
                </c:pt>
                <c:pt idx="97">
                  <c:v>18.494246928683101</c:v>
                </c:pt>
                <c:pt idx="98">
                  <c:v>18.873497696566098</c:v>
                </c:pt>
                <c:pt idx="99">
                  <c:v>19.261191322665901</c:v>
                </c:pt>
                <c:pt idx="100">
                  <c:v>19.261191322665901</c:v>
                </c:pt>
                <c:pt idx="101">
                  <c:v>19.8226148715604</c:v>
                </c:pt>
                <c:pt idx="102">
                  <c:v>20.397976407047501</c:v>
                </c:pt>
                <c:pt idx="103">
                  <c:v>20.985913713316901</c:v>
                </c:pt>
                <c:pt idx="104">
                  <c:v>21.585332058676499</c:v>
                </c:pt>
                <c:pt idx="105">
                  <c:v>21.585332058676499</c:v>
                </c:pt>
                <c:pt idx="106">
                  <c:v>22.033164136997602</c:v>
                </c:pt>
                <c:pt idx="107">
                  <c:v>22.486517694528597</c:v>
                </c:pt>
                <c:pt idx="108">
                  <c:v>22.9452251108778</c:v>
                </c:pt>
                <c:pt idx="109">
                  <c:v>23.409192643753901</c:v>
                </c:pt>
                <c:pt idx="110">
                  <c:v>23.409192643753901</c:v>
                </c:pt>
                <c:pt idx="111">
                  <c:v>23.878392741559001</c:v>
                </c:pt>
                <c:pt idx="112">
                  <c:v>24.352867527478598</c:v>
                </c:pt>
                <c:pt idx="113">
                  <c:v>24.832727899995199</c:v>
                </c:pt>
                <c:pt idx="114">
                  <c:v>25.318160508236801</c:v>
                </c:pt>
                <c:pt idx="115">
                  <c:v>25.318160508236801</c:v>
                </c:pt>
                <c:pt idx="116">
                  <c:v>25.809427207762699</c:v>
                </c:pt>
                <c:pt idx="117">
                  <c:v>26.3068682070835</c:v>
                </c:pt>
                <c:pt idx="118">
                  <c:v>26.810899382312197</c:v>
                </c:pt>
                <c:pt idx="119">
                  <c:v>27.3220164537309</c:v>
                </c:pt>
                <c:pt idx="120">
                  <c:v>27.3220164537309</c:v>
                </c:pt>
                <c:pt idx="121">
                  <c:v>28.066465718869399</c:v>
                </c:pt>
                <c:pt idx="122">
                  <c:v>28.8205994015917</c:v>
                </c:pt>
                <c:pt idx="123">
                  <c:v>29.580624577642801</c:v>
                </c:pt>
                <c:pt idx="124">
                  <c:v>30.343024494975801</c:v>
                </c:pt>
                <c:pt idx="125">
                  <c:v>30.343024494975801</c:v>
                </c:pt>
                <c:pt idx="126">
                  <c:v>31.285965301838804</c:v>
                </c:pt>
                <c:pt idx="127">
                  <c:v>32.222051484379506</c:v>
                </c:pt>
                <c:pt idx="128">
                  <c:v>33.146384821732397</c:v>
                </c:pt>
                <c:pt idx="129">
                  <c:v>34.054707086635297</c:v>
                </c:pt>
                <c:pt idx="130">
                  <c:v>34.054707086635297</c:v>
                </c:pt>
                <c:pt idx="131">
                  <c:v>34.592617392579697</c:v>
                </c:pt>
                <c:pt idx="132">
                  <c:v>35.1227058648468</c:v>
                </c:pt>
                <c:pt idx="133">
                  <c:v>35.644366886777696</c:v>
                </c:pt>
                <c:pt idx="134">
                  <c:v>36.157076878550406</c:v>
                </c:pt>
                <c:pt idx="135">
                  <c:v>36.157076878550406</c:v>
                </c:pt>
                <c:pt idx="136">
                  <c:v>36.699224873793604</c:v>
                </c:pt>
                <c:pt idx="137">
                  <c:v>37.229993119072496</c:v>
                </c:pt>
                <c:pt idx="138">
                  <c:v>37.749031722920897</c:v>
                </c:pt>
                <c:pt idx="139">
                  <c:v>38.256106086609798</c:v>
                </c:pt>
                <c:pt idx="140">
                  <c:v>38.256106086609798</c:v>
                </c:pt>
                <c:pt idx="141">
                  <c:v>39.307362506957901</c:v>
                </c:pt>
                <c:pt idx="142">
                  <c:v>40.303561709559695</c:v>
                </c:pt>
                <c:pt idx="143">
                  <c:v>41.248239174976099</c:v>
                </c:pt>
                <c:pt idx="144">
                  <c:v>42.147743584367497</c:v>
                </c:pt>
                <c:pt idx="145">
                  <c:v>42.147743584367497</c:v>
                </c:pt>
                <c:pt idx="146">
                  <c:v>43.112908728218102</c:v>
                </c:pt>
                <c:pt idx="147">
                  <c:v>44.050815697146</c:v>
                </c:pt>
                <c:pt idx="148">
                  <c:v>44.984434420104698</c:v>
                </c:pt>
                <c:pt idx="149">
                  <c:v>45.941721156514596</c:v>
                </c:pt>
                <c:pt idx="150">
                  <c:v>45.941721156514596</c:v>
                </c:pt>
                <c:pt idx="151">
                  <c:v>46.478386293332903</c:v>
                </c:pt>
                <c:pt idx="152">
                  <c:v>47.036970916922797</c:v>
                </c:pt>
                <c:pt idx="153">
                  <c:v>47.6234817763916</c:v>
                </c:pt>
                <c:pt idx="154">
                  <c:v>48.244250720227399</c:v>
                </c:pt>
                <c:pt idx="155">
                  <c:v>48.244250720227399</c:v>
                </c:pt>
                <c:pt idx="156">
                  <c:v>49.315185932279896</c:v>
                </c:pt>
                <c:pt idx="157">
                  <c:v>50.441117385031902</c:v>
                </c:pt>
                <c:pt idx="158">
                  <c:v>51.602252357106501</c:v>
                </c:pt>
                <c:pt idx="159">
                  <c:v>52.780056042396396</c:v>
                </c:pt>
                <c:pt idx="160">
                  <c:v>52.780056042396396</c:v>
                </c:pt>
                <c:pt idx="161">
                  <c:v>53.453857556784399</c:v>
                </c:pt>
                <c:pt idx="162">
                  <c:v>54.124365463420702</c:v>
                </c:pt>
                <c:pt idx="163">
                  <c:v>54.788635203741293</c:v>
                </c:pt>
                <c:pt idx="164">
                  <c:v>55.443839441679003</c:v>
                </c:pt>
                <c:pt idx="165">
                  <c:v>55.443839441679003</c:v>
                </c:pt>
                <c:pt idx="166">
                  <c:v>55.916983529301703</c:v>
                </c:pt>
                <c:pt idx="167">
                  <c:v>56.382756994747901</c:v>
                </c:pt>
                <c:pt idx="168">
                  <c:v>56.840160591773795</c:v>
                </c:pt>
                <c:pt idx="169">
                  <c:v>57.288228455084706</c:v>
                </c:pt>
                <c:pt idx="170">
                  <c:v>57.288228455084706</c:v>
                </c:pt>
                <c:pt idx="171">
                  <c:v>57.726027950488096</c:v>
                </c:pt>
                <c:pt idx="172">
                  <c:v>58.152657860009803</c:v>
                </c:pt>
                <c:pt idx="173">
                  <c:v>58.567248233040502</c:v>
                </c:pt>
                <c:pt idx="174">
                  <c:v>58.968961211491198</c:v>
                </c:pt>
                <c:pt idx="175">
                  <c:v>58.968961211491198</c:v>
                </c:pt>
                <c:pt idx="176">
                  <c:v>59.164736050551603</c:v>
                </c:pt>
                <c:pt idx="177">
                  <c:v>59.356992520546697</c:v>
                </c:pt>
                <c:pt idx="178">
                  <c:v>59.545635123140499</c:v>
                </c:pt>
                <c:pt idx="179">
                  <c:v>59.730570349259501</c:v>
                </c:pt>
                <c:pt idx="180">
                  <c:v>59.730570349259501</c:v>
                </c:pt>
                <c:pt idx="181">
                  <c:v>60.035730819472299</c:v>
                </c:pt>
                <c:pt idx="182">
                  <c:v>60.3295119772025</c:v>
                </c:pt>
                <c:pt idx="183">
                  <c:v>60.611494379806302</c:v>
                </c:pt>
                <c:pt idx="184">
                  <c:v>60.881274922125399</c:v>
                </c:pt>
                <c:pt idx="185">
                  <c:v>60.881274922125399</c:v>
                </c:pt>
                <c:pt idx="186">
                  <c:v>61.195587110062</c:v>
                </c:pt>
                <c:pt idx="187">
                  <c:v>61.490197004685299</c:v>
                </c:pt>
                <c:pt idx="188">
                  <c:v>61.764456890601103</c:v>
                </c:pt>
                <c:pt idx="189">
                  <c:v>62.0177565294752</c:v>
                </c:pt>
                <c:pt idx="190">
                  <c:v>62.0177565294752</c:v>
                </c:pt>
                <c:pt idx="191">
                  <c:v>62.299541404172906</c:v>
                </c:pt>
                <c:pt idx="192">
                  <c:v>62.547815727988798</c:v>
                </c:pt>
                <c:pt idx="193">
                  <c:v>62.761683548251398</c:v>
                </c:pt>
                <c:pt idx="194">
                  <c:v>62.940337910336808</c:v>
                </c:pt>
                <c:pt idx="195">
                  <c:v>62.940337910336808</c:v>
                </c:pt>
                <c:pt idx="196">
                  <c:v>63.1106380165076</c:v>
                </c:pt>
                <c:pt idx="197">
                  <c:v>63.225514325940296</c:v>
                </c:pt>
                <c:pt idx="198">
                  <c:v>63.284022820095998</c:v>
                </c:pt>
                <c:pt idx="199">
                  <c:v>63.285425971372504</c:v>
                </c:pt>
                <c:pt idx="200">
                  <c:v>63.285425971372504</c:v>
                </c:pt>
                <c:pt idx="201">
                  <c:v>63.256451937106895</c:v>
                </c:pt>
                <c:pt idx="202">
                  <c:v>63.204175542297804</c:v>
                </c:pt>
                <c:pt idx="203">
                  <c:v>63.128539274632608</c:v>
                </c:pt>
                <c:pt idx="204">
                  <c:v>63.029520547520107</c:v>
                </c:pt>
                <c:pt idx="205">
                  <c:v>63.029520547520107</c:v>
                </c:pt>
                <c:pt idx="206">
                  <c:v>62.499324883628603</c:v>
                </c:pt>
                <c:pt idx="207">
                  <c:v>61.6872435433935</c:v>
                </c:pt>
                <c:pt idx="208">
                  <c:v>60.602677832781104</c:v>
                </c:pt>
                <c:pt idx="209">
                  <c:v>59.260503536182405</c:v>
                </c:pt>
                <c:pt idx="210">
                  <c:v>59.260503536182405</c:v>
                </c:pt>
                <c:pt idx="211">
                  <c:v>57.315814164416906</c:v>
                </c:pt>
                <c:pt idx="212">
                  <c:v>55.075426216837805</c:v>
                </c:pt>
                <c:pt idx="213">
                  <c:v>52.598374585427003</c:v>
                </c:pt>
                <c:pt idx="214">
                  <c:v>49.947164531037096</c:v>
                </c:pt>
                <c:pt idx="215">
                  <c:v>49.947164531037096</c:v>
                </c:pt>
                <c:pt idx="216">
                  <c:v>47.676280646459297</c:v>
                </c:pt>
                <c:pt idx="217">
                  <c:v>45.357878461525303</c:v>
                </c:pt>
                <c:pt idx="218">
                  <c:v>43.018444580343605</c:v>
                </c:pt>
                <c:pt idx="219">
                  <c:v>40.680810688824501</c:v>
                </c:pt>
                <c:pt idx="220">
                  <c:v>40.680810688824501</c:v>
                </c:pt>
                <c:pt idx="221">
                  <c:v>38.107135113001306</c:v>
                </c:pt>
                <c:pt idx="222">
                  <c:v>35.590000633078503</c:v>
                </c:pt>
                <c:pt idx="223">
                  <c:v>33.154582036946302</c:v>
                </c:pt>
                <c:pt idx="224">
                  <c:v>30.821208217707103</c:v>
                </c:pt>
                <c:pt idx="225">
                  <c:v>30.821208217707103</c:v>
                </c:pt>
                <c:pt idx="226">
                  <c:v>28.6371762318017</c:v>
                </c:pt>
                <c:pt idx="227">
                  <c:v>26.578966644852798</c:v>
                </c:pt>
                <c:pt idx="228">
                  <c:v>24.655244926840002</c:v>
                </c:pt>
                <c:pt idx="229">
                  <c:v>22.871599955790099</c:v>
                </c:pt>
                <c:pt idx="230">
                  <c:v>22.871599955790099</c:v>
                </c:pt>
                <c:pt idx="231">
                  <c:v>21.253527857183702</c:v>
                </c:pt>
                <c:pt idx="232">
                  <c:v>19.773231401062301</c:v>
                </c:pt>
                <c:pt idx="233">
                  <c:v>18.427704799265697</c:v>
                </c:pt>
                <c:pt idx="234">
                  <c:v>17.211829143768199</c:v>
                </c:pt>
                <c:pt idx="235">
                  <c:v>17.211829143768199</c:v>
                </c:pt>
                <c:pt idx="236">
                  <c:v>16.133987596905701</c:v>
                </c:pt>
                <c:pt idx="237">
                  <c:v>15.1675019887002</c:v>
                </c:pt>
                <c:pt idx="238">
                  <c:v>14.3035678564941</c:v>
                </c:pt>
                <c:pt idx="239">
                  <c:v>13.5324842018592</c:v>
                </c:pt>
                <c:pt idx="240">
                  <c:v>13.5324842018592</c:v>
                </c:pt>
                <c:pt idx="241">
                  <c:v>12.8533460731662</c:v>
                </c:pt>
                <c:pt idx="242">
                  <c:v>12.243376052973799</c:v>
                </c:pt>
                <c:pt idx="243">
                  <c:v>11.6917084115536</c:v>
                </c:pt>
                <c:pt idx="244">
                  <c:v>11.1876752193025</c:v>
                </c:pt>
                <c:pt idx="245">
                  <c:v>11.1876752193025</c:v>
                </c:pt>
                <c:pt idx="246">
                  <c:v>10.727744146891199</c:v>
                </c:pt>
                <c:pt idx="247">
                  <c:v>10.295091634753</c:v>
                </c:pt>
                <c:pt idx="248">
                  <c:v>9.88140696965716</c:v>
                </c:pt>
                <c:pt idx="249">
                  <c:v>9.4793223303482694</c:v>
                </c:pt>
                <c:pt idx="250">
                  <c:v>9.4793223303482694</c:v>
                </c:pt>
                <c:pt idx="251">
                  <c:v>9.2042538255934687</c:v>
                </c:pt>
                <c:pt idx="252">
                  <c:v>8.9306822372964501</c:v>
                </c:pt>
                <c:pt idx="253">
                  <c:v>8.6574174009849507</c:v>
                </c:pt>
                <c:pt idx="254">
                  <c:v>8.3830122220505903</c:v>
                </c:pt>
                <c:pt idx="255" formatCode="0.00">
                  <c:v>4.1915061110252951</c:v>
                </c:pt>
                <c:pt idx="2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4C-4995-80DC-1AF14D0FA3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Comparación!$K$3:$K$259</c:f>
              <c:numCache>
                <c:formatCode>0.00</c:formatCode>
                <c:ptCount val="257"/>
                <c:pt idx="0">
                  <c:v>0</c:v>
                </c:pt>
                <c:pt idx="1">
                  <c:v>0.36459340771500592</c:v>
                </c:pt>
                <c:pt idx="2">
                  <c:v>0.72918681542898867</c:v>
                </c:pt>
                <c:pt idx="3">
                  <c:v>1.0937802231439946</c:v>
                </c:pt>
                <c:pt idx="4">
                  <c:v>1.4583736308580058</c:v>
                </c:pt>
                <c:pt idx="5">
                  <c:v>1.4583736308580058</c:v>
                </c:pt>
                <c:pt idx="6">
                  <c:v>1.5937802231439946</c:v>
                </c:pt>
                <c:pt idx="7">
                  <c:v>1.7291868154289887</c:v>
                </c:pt>
                <c:pt idx="8">
                  <c:v>1.8645934077150059</c:v>
                </c:pt>
                <c:pt idx="9">
                  <c:v>2</c:v>
                </c:pt>
                <c:pt idx="10">
                  <c:v>2</c:v>
                </c:pt>
                <c:pt idx="11">
                  <c:v>2.0999999999999943</c:v>
                </c:pt>
                <c:pt idx="12">
                  <c:v>2.1999999999999886</c:v>
                </c:pt>
                <c:pt idx="13">
                  <c:v>2.3000000000000114</c:v>
                </c:pt>
                <c:pt idx="14">
                  <c:v>2.4000000000000057</c:v>
                </c:pt>
                <c:pt idx="15">
                  <c:v>2.4000000000000057</c:v>
                </c:pt>
                <c:pt idx="16">
                  <c:v>2.4250000000000114</c:v>
                </c:pt>
                <c:pt idx="17">
                  <c:v>2.4499999999999886</c:v>
                </c:pt>
                <c:pt idx="18">
                  <c:v>2.4749999999999943</c:v>
                </c:pt>
                <c:pt idx="19">
                  <c:v>2.5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</c:v>
                </c:pt>
                <c:pt idx="26">
                  <c:v>3.125</c:v>
                </c:pt>
                <c:pt idx="27">
                  <c:v>3.25</c:v>
                </c:pt>
                <c:pt idx="28">
                  <c:v>3.375</c:v>
                </c:pt>
                <c:pt idx="29">
                  <c:v>3.5</c:v>
                </c:pt>
                <c:pt idx="30">
                  <c:v>3.5</c:v>
                </c:pt>
                <c:pt idx="31">
                  <c:v>3.625</c:v>
                </c:pt>
                <c:pt idx="32">
                  <c:v>3.75</c:v>
                </c:pt>
                <c:pt idx="33">
                  <c:v>3.875</c:v>
                </c:pt>
                <c:pt idx="34">
                  <c:v>4</c:v>
                </c:pt>
                <c:pt idx="35">
                  <c:v>4</c:v>
                </c:pt>
                <c:pt idx="36">
                  <c:v>4.125</c:v>
                </c:pt>
                <c:pt idx="37">
                  <c:v>4.25</c:v>
                </c:pt>
                <c:pt idx="38">
                  <c:v>4.375</c:v>
                </c:pt>
                <c:pt idx="39">
                  <c:v>4.5</c:v>
                </c:pt>
                <c:pt idx="40">
                  <c:v>4.5</c:v>
                </c:pt>
                <c:pt idx="41">
                  <c:v>4.505241344618014</c:v>
                </c:pt>
                <c:pt idx="42">
                  <c:v>4.5104826892350047</c:v>
                </c:pt>
                <c:pt idx="43">
                  <c:v>4.5157240338529903</c:v>
                </c:pt>
                <c:pt idx="44">
                  <c:v>4.5209653784700095</c:v>
                </c:pt>
                <c:pt idx="45">
                  <c:v>4.5209653784700095</c:v>
                </c:pt>
                <c:pt idx="46">
                  <c:v>4.6407240338529903</c:v>
                </c:pt>
                <c:pt idx="47">
                  <c:v>4.7604826892350047</c:v>
                </c:pt>
                <c:pt idx="48">
                  <c:v>4.880241344618014</c:v>
                </c:pt>
                <c:pt idx="49">
                  <c:v>5</c:v>
                </c:pt>
                <c:pt idx="50">
                  <c:v>5</c:v>
                </c:pt>
                <c:pt idx="51">
                  <c:v>5.125</c:v>
                </c:pt>
                <c:pt idx="52">
                  <c:v>5.25</c:v>
                </c:pt>
                <c:pt idx="53">
                  <c:v>5.375</c:v>
                </c:pt>
                <c:pt idx="54">
                  <c:v>5.5</c:v>
                </c:pt>
                <c:pt idx="55">
                  <c:v>5.5</c:v>
                </c:pt>
                <c:pt idx="56">
                  <c:v>5.625</c:v>
                </c:pt>
                <c:pt idx="57">
                  <c:v>5.75</c:v>
                </c:pt>
                <c:pt idx="58">
                  <c:v>5.875</c:v>
                </c:pt>
                <c:pt idx="59">
                  <c:v>6</c:v>
                </c:pt>
                <c:pt idx="60">
                  <c:v>6</c:v>
                </c:pt>
                <c:pt idx="61">
                  <c:v>6.1875</c:v>
                </c:pt>
                <c:pt idx="62">
                  <c:v>6.375</c:v>
                </c:pt>
                <c:pt idx="63">
                  <c:v>6.5625</c:v>
                </c:pt>
                <c:pt idx="64">
                  <c:v>6.75</c:v>
                </c:pt>
                <c:pt idx="65">
                  <c:v>6.75</c:v>
                </c:pt>
                <c:pt idx="66">
                  <c:v>6.9375</c:v>
                </c:pt>
                <c:pt idx="67">
                  <c:v>7.125</c:v>
                </c:pt>
                <c:pt idx="68">
                  <c:v>7.3125</c:v>
                </c:pt>
                <c:pt idx="69">
                  <c:v>7.5</c:v>
                </c:pt>
                <c:pt idx="70">
                  <c:v>7.5</c:v>
                </c:pt>
                <c:pt idx="71">
                  <c:v>7.625</c:v>
                </c:pt>
                <c:pt idx="72">
                  <c:v>7.75</c:v>
                </c:pt>
                <c:pt idx="73">
                  <c:v>7.875</c:v>
                </c:pt>
                <c:pt idx="74">
                  <c:v>8</c:v>
                </c:pt>
                <c:pt idx="75">
                  <c:v>8</c:v>
                </c:pt>
                <c:pt idx="76">
                  <c:v>8.125</c:v>
                </c:pt>
                <c:pt idx="77">
                  <c:v>8.25</c:v>
                </c:pt>
                <c:pt idx="78">
                  <c:v>8.375</c:v>
                </c:pt>
                <c:pt idx="79">
                  <c:v>8.5</c:v>
                </c:pt>
                <c:pt idx="80">
                  <c:v>8.5</c:v>
                </c:pt>
                <c:pt idx="81">
                  <c:v>8.5625</c:v>
                </c:pt>
                <c:pt idx="82">
                  <c:v>8.625</c:v>
                </c:pt>
                <c:pt idx="83">
                  <c:v>8.6875</c:v>
                </c:pt>
                <c:pt idx="84">
                  <c:v>8.75</c:v>
                </c:pt>
                <c:pt idx="85">
                  <c:v>8.75</c:v>
                </c:pt>
                <c:pt idx="86">
                  <c:v>8.8125</c:v>
                </c:pt>
                <c:pt idx="87">
                  <c:v>8.875</c:v>
                </c:pt>
                <c:pt idx="88">
                  <c:v>8.9375</c:v>
                </c:pt>
                <c:pt idx="89">
                  <c:v>9</c:v>
                </c:pt>
                <c:pt idx="90">
                  <c:v>9</c:v>
                </c:pt>
                <c:pt idx="91">
                  <c:v>9.084952844872987</c:v>
                </c:pt>
                <c:pt idx="92">
                  <c:v>9.1699056897460025</c:v>
                </c:pt>
                <c:pt idx="93">
                  <c:v>9.2548585346189896</c:v>
                </c:pt>
                <c:pt idx="94">
                  <c:v>9.3398113794910103</c:v>
                </c:pt>
                <c:pt idx="95">
                  <c:v>9.3398113794910103</c:v>
                </c:pt>
                <c:pt idx="96">
                  <c:v>9.459952844872987</c:v>
                </c:pt>
                <c:pt idx="97">
                  <c:v>9.5800943102539975</c:v>
                </c:pt>
                <c:pt idx="98">
                  <c:v>9.7002357756360027</c:v>
                </c:pt>
                <c:pt idx="99">
                  <c:v>9.8203772410170131</c:v>
                </c:pt>
                <c:pt idx="100">
                  <c:v>9.8203772410170131</c:v>
                </c:pt>
                <c:pt idx="101">
                  <c:v>9.9902829307629872</c:v>
                </c:pt>
                <c:pt idx="102">
                  <c:v>10.16018862050899</c:v>
                </c:pt>
                <c:pt idx="103">
                  <c:v>10.330094310253997</c:v>
                </c:pt>
                <c:pt idx="104">
                  <c:v>10.5</c:v>
                </c:pt>
                <c:pt idx="105">
                  <c:v>10.5</c:v>
                </c:pt>
                <c:pt idx="106">
                  <c:v>10.625</c:v>
                </c:pt>
                <c:pt idx="107">
                  <c:v>10.75</c:v>
                </c:pt>
                <c:pt idx="108">
                  <c:v>10.875</c:v>
                </c:pt>
                <c:pt idx="109">
                  <c:v>11</c:v>
                </c:pt>
                <c:pt idx="110">
                  <c:v>11</c:v>
                </c:pt>
                <c:pt idx="111">
                  <c:v>11.125</c:v>
                </c:pt>
                <c:pt idx="112">
                  <c:v>11.25</c:v>
                </c:pt>
                <c:pt idx="113">
                  <c:v>11.375</c:v>
                </c:pt>
                <c:pt idx="114">
                  <c:v>11.5</c:v>
                </c:pt>
                <c:pt idx="115">
                  <c:v>11.5</c:v>
                </c:pt>
                <c:pt idx="116">
                  <c:v>11.625</c:v>
                </c:pt>
                <c:pt idx="117">
                  <c:v>11.75</c:v>
                </c:pt>
                <c:pt idx="118">
                  <c:v>11.875</c:v>
                </c:pt>
                <c:pt idx="119">
                  <c:v>12</c:v>
                </c:pt>
                <c:pt idx="120">
                  <c:v>12</c:v>
                </c:pt>
                <c:pt idx="121">
                  <c:v>12.16749999999999</c:v>
                </c:pt>
                <c:pt idx="122">
                  <c:v>12.335000000000008</c:v>
                </c:pt>
                <c:pt idx="123">
                  <c:v>12.502499999999998</c:v>
                </c:pt>
                <c:pt idx="124">
                  <c:v>12.669999999999987</c:v>
                </c:pt>
                <c:pt idx="125">
                  <c:v>12.669999999999987</c:v>
                </c:pt>
                <c:pt idx="126">
                  <c:v>12.877499999999998</c:v>
                </c:pt>
                <c:pt idx="127">
                  <c:v>13.085000000000008</c:v>
                </c:pt>
                <c:pt idx="128">
                  <c:v>13.29249999999999</c:v>
                </c:pt>
                <c:pt idx="129">
                  <c:v>13.5</c:v>
                </c:pt>
                <c:pt idx="130">
                  <c:v>13.5</c:v>
                </c:pt>
                <c:pt idx="131">
                  <c:v>13.625</c:v>
                </c:pt>
                <c:pt idx="132">
                  <c:v>13.75</c:v>
                </c:pt>
                <c:pt idx="133">
                  <c:v>13.875</c:v>
                </c:pt>
                <c:pt idx="134">
                  <c:v>14</c:v>
                </c:pt>
                <c:pt idx="135">
                  <c:v>14</c:v>
                </c:pt>
                <c:pt idx="136">
                  <c:v>14.134746708026</c:v>
                </c:pt>
                <c:pt idx="137">
                  <c:v>14.269493416051006</c:v>
                </c:pt>
                <c:pt idx="138">
                  <c:v>14.404240124076011</c:v>
                </c:pt>
                <c:pt idx="139">
                  <c:v>14.538986832102012</c:v>
                </c:pt>
                <c:pt idx="140">
                  <c:v>14.538986832102012</c:v>
                </c:pt>
                <c:pt idx="141">
                  <c:v>14.829240124076989</c:v>
                </c:pt>
                <c:pt idx="142">
                  <c:v>15.119493416051</c:v>
                </c:pt>
                <c:pt idx="143">
                  <c:v>15.409746708026006</c:v>
                </c:pt>
                <c:pt idx="144">
                  <c:v>15.699999999999989</c:v>
                </c:pt>
                <c:pt idx="145">
                  <c:v>15.699999999999989</c:v>
                </c:pt>
                <c:pt idx="146">
                  <c:v>16.025000000000006</c:v>
                </c:pt>
                <c:pt idx="147">
                  <c:v>16.349999999999994</c:v>
                </c:pt>
                <c:pt idx="148">
                  <c:v>16.675000000000011</c:v>
                </c:pt>
                <c:pt idx="149">
                  <c:v>17</c:v>
                </c:pt>
                <c:pt idx="150">
                  <c:v>17</c:v>
                </c:pt>
                <c:pt idx="151">
                  <c:v>17.175000000000011</c:v>
                </c:pt>
                <c:pt idx="152">
                  <c:v>17.349999999999994</c:v>
                </c:pt>
                <c:pt idx="153">
                  <c:v>17.525000000000006</c:v>
                </c:pt>
                <c:pt idx="154">
                  <c:v>17.699999999999989</c:v>
                </c:pt>
                <c:pt idx="155">
                  <c:v>17.699999999999989</c:v>
                </c:pt>
                <c:pt idx="156">
                  <c:v>17.938636363635993</c:v>
                </c:pt>
                <c:pt idx="157">
                  <c:v>18.177272727272992</c:v>
                </c:pt>
                <c:pt idx="158">
                  <c:v>18.415909090908997</c:v>
                </c:pt>
                <c:pt idx="159">
                  <c:v>18.654545454545001</c:v>
                </c:pt>
                <c:pt idx="160">
                  <c:v>18.654545454545001</c:v>
                </c:pt>
                <c:pt idx="161">
                  <c:v>18.790909090908997</c:v>
                </c:pt>
                <c:pt idx="162">
                  <c:v>18.927272727272992</c:v>
                </c:pt>
                <c:pt idx="163">
                  <c:v>19.063636363635993</c:v>
                </c:pt>
                <c:pt idx="164">
                  <c:v>19.199999999999989</c:v>
                </c:pt>
                <c:pt idx="165">
                  <c:v>19.199999999999989</c:v>
                </c:pt>
                <c:pt idx="166">
                  <c:v>19.300000000000011</c:v>
                </c:pt>
                <c:pt idx="167">
                  <c:v>19.400000000000006</c:v>
                </c:pt>
                <c:pt idx="168">
                  <c:v>19.5</c:v>
                </c:pt>
                <c:pt idx="169">
                  <c:v>19.599999999999994</c:v>
                </c:pt>
                <c:pt idx="170">
                  <c:v>19.599999999999994</c:v>
                </c:pt>
                <c:pt idx="171">
                  <c:v>19.699999999999989</c:v>
                </c:pt>
                <c:pt idx="172">
                  <c:v>19.800000000000011</c:v>
                </c:pt>
                <c:pt idx="173">
                  <c:v>19.900000000000006</c:v>
                </c:pt>
                <c:pt idx="174">
                  <c:v>20</c:v>
                </c:pt>
                <c:pt idx="175">
                  <c:v>20</c:v>
                </c:pt>
                <c:pt idx="176">
                  <c:v>20.050000000000011</c:v>
                </c:pt>
                <c:pt idx="177">
                  <c:v>20.099999999999994</c:v>
                </c:pt>
                <c:pt idx="178">
                  <c:v>20.150000000000006</c:v>
                </c:pt>
                <c:pt idx="179">
                  <c:v>20.199999999999989</c:v>
                </c:pt>
                <c:pt idx="180">
                  <c:v>20.199999999999989</c:v>
                </c:pt>
                <c:pt idx="181">
                  <c:v>20.284868886151003</c:v>
                </c:pt>
                <c:pt idx="182">
                  <c:v>20.369737772300994</c:v>
                </c:pt>
                <c:pt idx="183">
                  <c:v>20.454606658452008</c:v>
                </c:pt>
                <c:pt idx="184">
                  <c:v>20.539475544602993</c:v>
                </c:pt>
                <c:pt idx="185">
                  <c:v>20.539475544602993</c:v>
                </c:pt>
                <c:pt idx="186">
                  <c:v>20.643791042687013</c:v>
                </c:pt>
                <c:pt idx="187">
                  <c:v>20.748106540771005</c:v>
                </c:pt>
                <c:pt idx="188">
                  <c:v>20.852422038855991</c:v>
                </c:pt>
                <c:pt idx="189">
                  <c:v>20.956737536940011</c:v>
                </c:pt>
                <c:pt idx="190">
                  <c:v>20.956737536940011</c:v>
                </c:pt>
                <c:pt idx="191">
                  <c:v>21.084955587559989</c:v>
                </c:pt>
                <c:pt idx="192">
                  <c:v>21.21317363818099</c:v>
                </c:pt>
                <c:pt idx="193">
                  <c:v>21.341391688800996</c:v>
                </c:pt>
                <c:pt idx="194">
                  <c:v>21.469609739421998</c:v>
                </c:pt>
                <c:pt idx="195">
                  <c:v>21.469609739421998</c:v>
                </c:pt>
                <c:pt idx="196">
                  <c:v>21.627207304566014</c:v>
                </c:pt>
                <c:pt idx="197">
                  <c:v>21.784804869710996</c:v>
                </c:pt>
                <c:pt idx="198">
                  <c:v>21.942402434855012</c:v>
                </c:pt>
                <c:pt idx="199">
                  <c:v>22.099999999999994</c:v>
                </c:pt>
                <c:pt idx="200">
                  <c:v>22.099999999999994</c:v>
                </c:pt>
                <c:pt idx="201">
                  <c:v>22.199999999999989</c:v>
                </c:pt>
                <c:pt idx="202">
                  <c:v>22.300000000000011</c:v>
                </c:pt>
                <c:pt idx="203">
                  <c:v>22.400000000000006</c:v>
                </c:pt>
                <c:pt idx="204">
                  <c:v>22.5</c:v>
                </c:pt>
                <c:pt idx="205">
                  <c:v>22.5</c:v>
                </c:pt>
                <c:pt idx="206">
                  <c:v>22.849999999999994</c:v>
                </c:pt>
                <c:pt idx="207">
                  <c:v>23.199999999999989</c:v>
                </c:pt>
                <c:pt idx="208">
                  <c:v>23.550000000000011</c:v>
                </c:pt>
                <c:pt idx="209">
                  <c:v>23.900000000000006</c:v>
                </c:pt>
                <c:pt idx="210">
                  <c:v>23.900000000000006</c:v>
                </c:pt>
                <c:pt idx="211">
                  <c:v>24.324999999999989</c:v>
                </c:pt>
                <c:pt idx="212">
                  <c:v>24.75</c:v>
                </c:pt>
                <c:pt idx="213">
                  <c:v>25.175000000000011</c:v>
                </c:pt>
                <c:pt idx="214">
                  <c:v>25.599999999999994</c:v>
                </c:pt>
                <c:pt idx="215">
                  <c:v>25.599999999999994</c:v>
                </c:pt>
                <c:pt idx="216">
                  <c:v>25.949999999999989</c:v>
                </c:pt>
                <c:pt idx="217">
                  <c:v>26.300000000000011</c:v>
                </c:pt>
                <c:pt idx="218">
                  <c:v>26.650000000000006</c:v>
                </c:pt>
                <c:pt idx="219">
                  <c:v>27</c:v>
                </c:pt>
                <c:pt idx="220">
                  <c:v>27</c:v>
                </c:pt>
                <c:pt idx="221">
                  <c:v>27.389050750897013</c:v>
                </c:pt>
                <c:pt idx="222">
                  <c:v>27.778101501793003</c:v>
                </c:pt>
                <c:pt idx="223">
                  <c:v>28.167152252689988</c:v>
                </c:pt>
                <c:pt idx="224">
                  <c:v>28.556203003587001</c:v>
                </c:pt>
                <c:pt idx="225">
                  <c:v>28.556203003587001</c:v>
                </c:pt>
                <c:pt idx="226">
                  <c:v>28.939522102843995</c:v>
                </c:pt>
                <c:pt idx="227">
                  <c:v>29.322841202100989</c:v>
                </c:pt>
                <c:pt idx="228">
                  <c:v>29.706160301358011</c:v>
                </c:pt>
                <c:pt idx="229">
                  <c:v>30.089479400615005</c:v>
                </c:pt>
                <c:pt idx="230">
                  <c:v>30.089479400615005</c:v>
                </c:pt>
                <c:pt idx="231">
                  <c:v>30.467151289223011</c:v>
                </c:pt>
                <c:pt idx="232">
                  <c:v>30.844823177829994</c:v>
                </c:pt>
                <c:pt idx="233">
                  <c:v>31.222495066438</c:v>
                </c:pt>
                <c:pt idx="234">
                  <c:v>31.600166955045012</c:v>
                </c:pt>
                <c:pt idx="235">
                  <c:v>31.600166955045012</c:v>
                </c:pt>
                <c:pt idx="236">
                  <c:v>31.972274829973998</c:v>
                </c:pt>
                <c:pt idx="237">
                  <c:v>32.344382704902998</c:v>
                </c:pt>
                <c:pt idx="238">
                  <c:v>32.716490579831998</c:v>
                </c:pt>
                <c:pt idx="239">
                  <c:v>33.088598454760998</c:v>
                </c:pt>
                <c:pt idx="240">
                  <c:v>33.088598454760998</c:v>
                </c:pt>
                <c:pt idx="241">
                  <c:v>33.455224287291003</c:v>
                </c:pt>
                <c:pt idx="242">
                  <c:v>33.821850119822003</c:v>
                </c:pt>
                <c:pt idx="243">
                  <c:v>34.188475952353002</c:v>
                </c:pt>
                <c:pt idx="244">
                  <c:v>34.555101784884002</c:v>
                </c:pt>
                <c:pt idx="245">
                  <c:v>34.555101784884002</c:v>
                </c:pt>
                <c:pt idx="246">
                  <c:v>34.916326338662998</c:v>
                </c:pt>
                <c:pt idx="247">
                  <c:v>35.277550892441994</c:v>
                </c:pt>
                <c:pt idx="248">
                  <c:v>35.638775446221004</c:v>
                </c:pt>
                <c:pt idx="249">
                  <c:v>36</c:v>
                </c:pt>
                <c:pt idx="250">
                  <c:v>36</c:v>
                </c:pt>
                <c:pt idx="251">
                  <c:v>36.25</c:v>
                </c:pt>
                <c:pt idx="252">
                  <c:v>36.5</c:v>
                </c:pt>
                <c:pt idx="253">
                  <c:v>36.75</c:v>
                </c:pt>
                <c:pt idx="254">
                  <c:v>37</c:v>
                </c:pt>
                <c:pt idx="255">
                  <c:v>41</c:v>
                </c:pt>
                <c:pt idx="256">
                  <c:v>45</c:v>
                </c:pt>
              </c:numCache>
            </c:numRef>
          </c:xVal>
          <c:yVal>
            <c:numRef>
              <c:f>Comparación!$N$3:$N$259</c:f>
              <c:numCache>
                <c:formatCode>General</c:formatCode>
                <c:ptCount val="257"/>
                <c:pt idx="0">
                  <c:v>6.5923354271289494</c:v>
                </c:pt>
                <c:pt idx="1">
                  <c:v>6.5496641726340998</c:v>
                </c:pt>
                <c:pt idx="2">
                  <c:v>6.5069366665136501</c:v>
                </c:pt>
                <c:pt idx="3">
                  <c:v>6.4640751036689004</c:v>
                </c:pt>
                <c:pt idx="4">
                  <c:v>6.4211008449272002</c:v>
                </c:pt>
                <c:pt idx="5">
                  <c:v>6.4211008449272002</c:v>
                </c:pt>
                <c:pt idx="6">
                  <c:v>6.40514294069665</c:v>
                </c:pt>
                <c:pt idx="7">
                  <c:v>6.3892127650789998</c:v>
                </c:pt>
                <c:pt idx="8">
                  <c:v>6.3733352565151504</c:v>
                </c:pt>
                <c:pt idx="9">
                  <c:v>6.3575411919264502</c:v>
                </c:pt>
                <c:pt idx="10">
                  <c:v>6.3575411919264502</c:v>
                </c:pt>
                <c:pt idx="11">
                  <c:v>6.3459519155427504</c:v>
                </c:pt>
                <c:pt idx="12">
                  <c:v>6.3344461123179006</c:v>
                </c:pt>
                <c:pt idx="13">
                  <c:v>6.3230445708865997</c:v>
                </c:pt>
                <c:pt idx="14">
                  <c:v>6.3117703278794997</c:v>
                </c:pt>
                <c:pt idx="15">
                  <c:v>6.3117703278794997</c:v>
                </c:pt>
                <c:pt idx="16">
                  <c:v>6.3089746536668496</c:v>
                </c:pt>
                <c:pt idx="17">
                  <c:v>6.3061889771826003</c:v>
                </c:pt>
                <c:pt idx="18">
                  <c:v>6.3034137805178503</c:v>
                </c:pt>
                <c:pt idx="19">
                  <c:v>6.3006495757353997</c:v>
                </c:pt>
                <c:pt idx="20">
                  <c:v>6.3006495757353997</c:v>
                </c:pt>
                <c:pt idx="21">
                  <c:v>6.2870137931978505</c:v>
                </c:pt>
                <c:pt idx="22">
                  <c:v>6.2737093021733505</c:v>
                </c:pt>
                <c:pt idx="23">
                  <c:v>6.2607788483963995</c:v>
                </c:pt>
                <c:pt idx="24">
                  <c:v>6.2482733889810502</c:v>
                </c:pt>
                <c:pt idx="25">
                  <c:v>6.2482733889810502</c:v>
                </c:pt>
                <c:pt idx="26">
                  <c:v>6.2378887590364496</c:v>
                </c:pt>
                <c:pt idx="27">
                  <c:v>6.2279561860010997</c:v>
                </c:pt>
                <c:pt idx="28">
                  <c:v>6.2184524017115006</c:v>
                </c:pt>
                <c:pt idx="29">
                  <c:v>6.2093674237074001</c:v>
                </c:pt>
                <c:pt idx="30">
                  <c:v>6.2093674237074001</c:v>
                </c:pt>
                <c:pt idx="31">
                  <c:v>6.20070788537745</c:v>
                </c:pt>
                <c:pt idx="32">
                  <c:v>6.1924960589160998</c:v>
                </c:pt>
                <c:pt idx="33">
                  <c:v>6.1847641580581998</c:v>
                </c:pt>
                <c:pt idx="34">
                  <c:v>6.1775605755648</c:v>
                </c:pt>
                <c:pt idx="35">
                  <c:v>6.1775605755648</c:v>
                </c:pt>
                <c:pt idx="36">
                  <c:v>6.1709724978038496</c:v>
                </c:pt>
                <c:pt idx="37">
                  <c:v>6.1651439790341502</c:v>
                </c:pt>
                <c:pt idx="38">
                  <c:v>6.1602045304537993</c:v>
                </c:pt>
                <c:pt idx="39">
                  <c:v>6.1563025471480497</c:v>
                </c:pt>
                <c:pt idx="40">
                  <c:v>6.1563025471480497</c:v>
                </c:pt>
                <c:pt idx="41">
                  <c:v>6.1561639561552006</c:v>
                </c:pt>
                <c:pt idx="42">
                  <c:v>6.1560274845628005</c:v>
                </c:pt>
                <c:pt idx="43">
                  <c:v>6.1558931445176999</c:v>
                </c:pt>
                <c:pt idx="44">
                  <c:v>6.1557609482208004</c:v>
                </c:pt>
                <c:pt idx="45">
                  <c:v>6.1557609482208004</c:v>
                </c:pt>
                <c:pt idx="46">
                  <c:v>6.1533531424927999</c:v>
                </c:pt>
                <c:pt idx="47">
                  <c:v>6.1522283328626495</c:v>
                </c:pt>
                <c:pt idx="48">
                  <c:v>6.1525590972194006</c:v>
                </c:pt>
                <c:pt idx="49">
                  <c:v>6.1545347773639003</c:v>
                </c:pt>
                <c:pt idx="50">
                  <c:v>6.1545347773639003</c:v>
                </c:pt>
                <c:pt idx="51">
                  <c:v>6.1585749336826998</c:v>
                </c:pt>
                <c:pt idx="52">
                  <c:v>6.1648877297181004</c:v>
                </c:pt>
                <c:pt idx="53">
                  <c:v>6.1737510726542002</c:v>
                </c:pt>
                <c:pt idx="54">
                  <c:v>6.1854656628131002</c:v>
                </c:pt>
                <c:pt idx="55">
                  <c:v>6.1854656628131002</c:v>
                </c:pt>
                <c:pt idx="56">
                  <c:v>6.2003553649525003</c:v>
                </c:pt>
                <c:pt idx="57">
                  <c:v>6.2187685351686</c:v>
                </c:pt>
                <c:pt idx="58">
                  <c:v>6.2410782555129503</c:v>
                </c:pt>
                <c:pt idx="59">
                  <c:v>6.2676832927277495</c:v>
                </c:pt>
                <c:pt idx="60">
                  <c:v>6.2676832927277495</c:v>
                </c:pt>
                <c:pt idx="61">
                  <c:v>6.3319408361270497</c:v>
                </c:pt>
                <c:pt idx="62">
                  <c:v>6.4060474209791005</c:v>
                </c:pt>
                <c:pt idx="63">
                  <c:v>6.4893718968161496</c:v>
                </c:pt>
                <c:pt idx="64">
                  <c:v>6.5814298544860499</c:v>
                </c:pt>
                <c:pt idx="65">
                  <c:v>6.5814298544860499</c:v>
                </c:pt>
                <c:pt idx="66">
                  <c:v>6.6818910715186499</c:v>
                </c:pt>
                <c:pt idx="67">
                  <c:v>6.7905803351077001</c:v>
                </c:pt>
                <c:pt idx="68">
                  <c:v>6.9074795286861495</c:v>
                </c:pt>
                <c:pt idx="69">
                  <c:v>7.0327259186855002</c:v>
                </c:pt>
                <c:pt idx="70">
                  <c:v>7.0327259186855002</c:v>
                </c:pt>
                <c:pt idx="71">
                  <c:v>7.1209989175924004</c:v>
                </c:pt>
                <c:pt idx="72">
                  <c:v>7.2132346802684006</c:v>
                </c:pt>
                <c:pt idx="73">
                  <c:v>7.3095966978881499</c:v>
                </c:pt>
                <c:pt idx="74">
                  <c:v>7.4102816130473501</c:v>
                </c:pt>
                <c:pt idx="75">
                  <c:v>7.4102816130473501</c:v>
                </c:pt>
                <c:pt idx="76">
                  <c:v>7.5155057564738499</c:v>
                </c:pt>
                <c:pt idx="77">
                  <c:v>7.6255102126103003</c:v>
                </c:pt>
                <c:pt idx="78">
                  <c:v>7.7405735799154005</c:v>
                </c:pt>
                <c:pt idx="79">
                  <c:v>7.861006105500751</c:v>
                </c:pt>
                <c:pt idx="80">
                  <c:v>7.861006105500751</c:v>
                </c:pt>
                <c:pt idx="81">
                  <c:v>7.9233403806129497</c:v>
                </c:pt>
                <c:pt idx="82">
                  <c:v>7.9871467646035494</c:v>
                </c:pt>
                <c:pt idx="83">
                  <c:v>8.052473084592549</c:v>
                </c:pt>
                <c:pt idx="84">
                  <c:v>8.1193694370511995</c:v>
                </c:pt>
                <c:pt idx="85">
                  <c:v>8.1193694370511995</c:v>
                </c:pt>
                <c:pt idx="86">
                  <c:v>8.1878881642445993</c:v>
                </c:pt>
                <c:pt idx="87">
                  <c:v>8.2580839268647495</c:v>
                </c:pt>
                <c:pt idx="88">
                  <c:v>8.3300136042702011</c:v>
                </c:pt>
                <c:pt idx="89">
                  <c:v>8.4037364631411986</c:v>
                </c:pt>
                <c:pt idx="90">
                  <c:v>8.4037364631411986</c:v>
                </c:pt>
                <c:pt idx="91">
                  <c:v>8.5186399568506008</c:v>
                </c:pt>
                <c:pt idx="92">
                  <c:v>8.6367783548660011</c:v>
                </c:pt>
                <c:pt idx="93">
                  <c:v>8.7579684379719005</c:v>
                </c:pt>
                <c:pt idx="94">
                  <c:v>8.8820356610517504</c:v>
                </c:pt>
                <c:pt idx="95">
                  <c:v>8.8820356610517504</c:v>
                </c:pt>
                <c:pt idx="96">
                  <c:v>9.0620854694599497</c:v>
                </c:pt>
                <c:pt idx="97">
                  <c:v>9.2471234643415503</c:v>
                </c:pt>
                <c:pt idx="98">
                  <c:v>9.4367488482830488</c:v>
                </c:pt>
                <c:pt idx="99">
                  <c:v>9.6305956613329506</c:v>
                </c:pt>
                <c:pt idx="100">
                  <c:v>9.6305956613329506</c:v>
                </c:pt>
                <c:pt idx="101">
                  <c:v>9.9113074357802002</c:v>
                </c:pt>
                <c:pt idx="102">
                  <c:v>10.198988203523751</c:v>
                </c:pt>
                <c:pt idx="103">
                  <c:v>10.49295685665845</c:v>
                </c:pt>
                <c:pt idx="104">
                  <c:v>10.79266602933825</c:v>
                </c:pt>
                <c:pt idx="105">
                  <c:v>10.79266602933825</c:v>
                </c:pt>
                <c:pt idx="106">
                  <c:v>11.016582068498801</c:v>
                </c:pt>
                <c:pt idx="107">
                  <c:v>11.243258847264299</c:v>
                </c:pt>
                <c:pt idx="108">
                  <c:v>11.4726125554389</c:v>
                </c:pt>
                <c:pt idx="109">
                  <c:v>11.70459632187695</c:v>
                </c:pt>
                <c:pt idx="110">
                  <c:v>11.70459632187695</c:v>
                </c:pt>
                <c:pt idx="111">
                  <c:v>11.9391963707795</c:v>
                </c:pt>
                <c:pt idx="112">
                  <c:v>12.176433763739299</c:v>
                </c:pt>
                <c:pt idx="113">
                  <c:v>12.416363949997599</c:v>
                </c:pt>
                <c:pt idx="114">
                  <c:v>12.6590802541184</c:v>
                </c:pt>
                <c:pt idx="115">
                  <c:v>12.6590802541184</c:v>
                </c:pt>
                <c:pt idx="116">
                  <c:v>12.904713603881349</c:v>
                </c:pt>
                <c:pt idx="117">
                  <c:v>13.15343410354175</c:v>
                </c:pt>
                <c:pt idx="118">
                  <c:v>13.405449691156099</c:v>
                </c:pt>
                <c:pt idx="119">
                  <c:v>13.66100822686545</c:v>
                </c:pt>
                <c:pt idx="120">
                  <c:v>13.66100822686545</c:v>
                </c:pt>
                <c:pt idx="121">
                  <c:v>14.033232859434699</c:v>
                </c:pt>
                <c:pt idx="122">
                  <c:v>14.41029970079585</c:v>
                </c:pt>
                <c:pt idx="123">
                  <c:v>14.790312288821401</c:v>
                </c:pt>
                <c:pt idx="124">
                  <c:v>15.1715122474879</c:v>
                </c:pt>
                <c:pt idx="125">
                  <c:v>15.1715122474879</c:v>
                </c:pt>
                <c:pt idx="126">
                  <c:v>15.642982650919402</c:v>
                </c:pt>
                <c:pt idx="127">
                  <c:v>16.111025742189753</c:v>
                </c:pt>
                <c:pt idx="128">
                  <c:v>16.573192410866199</c:v>
                </c:pt>
                <c:pt idx="129">
                  <c:v>17.027353543317648</c:v>
                </c:pt>
                <c:pt idx="130">
                  <c:v>17.027353543317648</c:v>
                </c:pt>
                <c:pt idx="131">
                  <c:v>17.296308696289849</c:v>
                </c:pt>
                <c:pt idx="132">
                  <c:v>17.5613529324234</c:v>
                </c:pt>
                <c:pt idx="133">
                  <c:v>17.822183443388848</c:v>
                </c:pt>
                <c:pt idx="134">
                  <c:v>18.078538439275203</c:v>
                </c:pt>
                <c:pt idx="135">
                  <c:v>18.078538439275203</c:v>
                </c:pt>
                <c:pt idx="136">
                  <c:v>18.349612436896802</c:v>
                </c:pt>
                <c:pt idx="137">
                  <c:v>18.614996559536248</c:v>
                </c:pt>
                <c:pt idx="138">
                  <c:v>18.874515861460448</c:v>
                </c:pt>
                <c:pt idx="139">
                  <c:v>19.128053043304899</c:v>
                </c:pt>
                <c:pt idx="140">
                  <c:v>19.128053043304899</c:v>
                </c:pt>
                <c:pt idx="141">
                  <c:v>19.65368125347895</c:v>
                </c:pt>
                <c:pt idx="142">
                  <c:v>20.151780854779847</c:v>
                </c:pt>
                <c:pt idx="143">
                  <c:v>20.62411958748805</c:v>
                </c:pt>
                <c:pt idx="144">
                  <c:v>21.073871792183748</c:v>
                </c:pt>
                <c:pt idx="145">
                  <c:v>21.073871792183748</c:v>
                </c:pt>
                <c:pt idx="146">
                  <c:v>21.556454364109051</c:v>
                </c:pt>
                <c:pt idx="147">
                  <c:v>22.025407848573</c:v>
                </c:pt>
                <c:pt idx="148">
                  <c:v>22.492217210052349</c:v>
                </c:pt>
                <c:pt idx="149">
                  <c:v>22.970860578257298</c:v>
                </c:pt>
                <c:pt idx="150">
                  <c:v>22.970860578257298</c:v>
                </c:pt>
                <c:pt idx="151">
                  <c:v>23.239193146666452</c:v>
                </c:pt>
                <c:pt idx="152">
                  <c:v>23.518485458461399</c:v>
                </c:pt>
                <c:pt idx="153">
                  <c:v>23.8117408881958</c:v>
                </c:pt>
                <c:pt idx="154">
                  <c:v>24.122125360113699</c:v>
                </c:pt>
                <c:pt idx="155">
                  <c:v>24.122125360113699</c:v>
                </c:pt>
                <c:pt idx="156">
                  <c:v>24.657592966139948</c:v>
                </c:pt>
                <c:pt idx="157">
                  <c:v>25.220558692515951</c:v>
                </c:pt>
                <c:pt idx="158">
                  <c:v>25.80112617855325</c:v>
                </c:pt>
                <c:pt idx="159">
                  <c:v>26.390028021198198</c:v>
                </c:pt>
                <c:pt idx="160">
                  <c:v>26.390028021198198</c:v>
                </c:pt>
                <c:pt idx="161">
                  <c:v>26.7269287783922</c:v>
                </c:pt>
                <c:pt idx="162">
                  <c:v>27.062182731710351</c:v>
                </c:pt>
                <c:pt idx="163">
                  <c:v>27.394317601870647</c:v>
                </c:pt>
                <c:pt idx="164">
                  <c:v>27.721919720839502</c:v>
                </c:pt>
                <c:pt idx="165">
                  <c:v>27.721919720839502</c:v>
                </c:pt>
                <c:pt idx="166">
                  <c:v>27.958491764650852</c:v>
                </c:pt>
                <c:pt idx="167">
                  <c:v>28.19137849737395</c:v>
                </c:pt>
                <c:pt idx="168">
                  <c:v>28.420080295886898</c:v>
                </c:pt>
                <c:pt idx="169">
                  <c:v>28.644114227542353</c:v>
                </c:pt>
                <c:pt idx="170">
                  <c:v>28.644114227542353</c:v>
                </c:pt>
                <c:pt idx="171">
                  <c:v>28.863013975244048</c:v>
                </c:pt>
                <c:pt idx="172">
                  <c:v>29.076328930004902</c:v>
                </c:pt>
                <c:pt idx="173">
                  <c:v>29.283624116520251</c:v>
                </c:pt>
                <c:pt idx="174">
                  <c:v>29.484480605745599</c:v>
                </c:pt>
                <c:pt idx="175">
                  <c:v>29.484480605745599</c:v>
                </c:pt>
                <c:pt idx="176">
                  <c:v>29.582368025275802</c:v>
                </c:pt>
                <c:pt idx="177">
                  <c:v>29.678496260273349</c:v>
                </c:pt>
                <c:pt idx="178">
                  <c:v>29.77281756157025</c:v>
                </c:pt>
                <c:pt idx="179">
                  <c:v>29.865285174629751</c:v>
                </c:pt>
                <c:pt idx="180">
                  <c:v>29.865285174629751</c:v>
                </c:pt>
                <c:pt idx="181">
                  <c:v>30.017865409736149</c:v>
                </c:pt>
                <c:pt idx="182">
                  <c:v>30.16475598860125</c:v>
                </c:pt>
                <c:pt idx="183">
                  <c:v>30.305747189903151</c:v>
                </c:pt>
                <c:pt idx="184">
                  <c:v>30.4406374610627</c:v>
                </c:pt>
                <c:pt idx="185">
                  <c:v>30.4406374610627</c:v>
                </c:pt>
                <c:pt idx="186">
                  <c:v>30.597793555031</c:v>
                </c:pt>
                <c:pt idx="187">
                  <c:v>30.74509850234265</c:v>
                </c:pt>
                <c:pt idx="188">
                  <c:v>30.882228445300552</c:v>
                </c:pt>
                <c:pt idx="189">
                  <c:v>31.0088782647376</c:v>
                </c:pt>
                <c:pt idx="190">
                  <c:v>31.0088782647376</c:v>
                </c:pt>
                <c:pt idx="191">
                  <c:v>31.149770702086453</c:v>
                </c:pt>
                <c:pt idx="192">
                  <c:v>31.273907863994399</c:v>
                </c:pt>
                <c:pt idx="193">
                  <c:v>31.380841774125699</c:v>
                </c:pt>
                <c:pt idx="194">
                  <c:v>31.470168955168404</c:v>
                </c:pt>
                <c:pt idx="195">
                  <c:v>31.470168955168404</c:v>
                </c:pt>
                <c:pt idx="196">
                  <c:v>31.5553190082538</c:v>
                </c:pt>
                <c:pt idx="197">
                  <c:v>31.612757162970148</c:v>
                </c:pt>
                <c:pt idx="198">
                  <c:v>31.642011410047999</c:v>
                </c:pt>
                <c:pt idx="199">
                  <c:v>31.642712985686252</c:v>
                </c:pt>
                <c:pt idx="200">
                  <c:v>31.642712985686252</c:v>
                </c:pt>
                <c:pt idx="201">
                  <c:v>31.628225968553448</c:v>
                </c:pt>
                <c:pt idx="202">
                  <c:v>31.602087771148902</c:v>
                </c:pt>
                <c:pt idx="203">
                  <c:v>31.564269637316304</c:v>
                </c:pt>
                <c:pt idx="204">
                  <c:v>31.514760273760054</c:v>
                </c:pt>
                <c:pt idx="205">
                  <c:v>31.514760273760054</c:v>
                </c:pt>
                <c:pt idx="206">
                  <c:v>31.249662441814301</c:v>
                </c:pt>
                <c:pt idx="207">
                  <c:v>30.84362177169675</c:v>
                </c:pt>
                <c:pt idx="208">
                  <c:v>30.301338916390552</c:v>
                </c:pt>
                <c:pt idx="209">
                  <c:v>29.630251768091203</c:v>
                </c:pt>
                <c:pt idx="210">
                  <c:v>29.630251768091203</c:v>
                </c:pt>
                <c:pt idx="211">
                  <c:v>28.657907082208453</c:v>
                </c:pt>
                <c:pt idx="212">
                  <c:v>27.537713108418902</c:v>
                </c:pt>
                <c:pt idx="213">
                  <c:v>26.299187292713501</c:v>
                </c:pt>
                <c:pt idx="214">
                  <c:v>24.973582265518548</c:v>
                </c:pt>
                <c:pt idx="215">
                  <c:v>24.973582265518548</c:v>
                </c:pt>
                <c:pt idx="216">
                  <c:v>23.838140323229648</c:v>
                </c:pt>
                <c:pt idx="217">
                  <c:v>22.678939230762651</c:v>
                </c:pt>
                <c:pt idx="218">
                  <c:v>21.509222290171802</c:v>
                </c:pt>
                <c:pt idx="219">
                  <c:v>20.34040534441225</c:v>
                </c:pt>
                <c:pt idx="220">
                  <c:v>20.34040534441225</c:v>
                </c:pt>
                <c:pt idx="221">
                  <c:v>19.053567556500653</c:v>
                </c:pt>
                <c:pt idx="222">
                  <c:v>17.795000316539252</c:v>
                </c:pt>
                <c:pt idx="223">
                  <c:v>16.577291018473151</c:v>
                </c:pt>
                <c:pt idx="224">
                  <c:v>15.410604108853551</c:v>
                </c:pt>
                <c:pt idx="225">
                  <c:v>15.410604108853551</c:v>
                </c:pt>
                <c:pt idx="226">
                  <c:v>14.31858811590085</c:v>
                </c:pt>
                <c:pt idx="227">
                  <c:v>13.289483322426399</c:v>
                </c:pt>
                <c:pt idx="228">
                  <c:v>12.327622463420001</c:v>
                </c:pt>
                <c:pt idx="229">
                  <c:v>11.43579997789505</c:v>
                </c:pt>
                <c:pt idx="230">
                  <c:v>11.43579997789505</c:v>
                </c:pt>
                <c:pt idx="231">
                  <c:v>10.626763928591851</c:v>
                </c:pt>
                <c:pt idx="232">
                  <c:v>9.8866157005311504</c:v>
                </c:pt>
                <c:pt idx="233">
                  <c:v>9.2138523996328487</c:v>
                </c:pt>
                <c:pt idx="234">
                  <c:v>8.6059145718840995</c:v>
                </c:pt>
                <c:pt idx="235">
                  <c:v>8.6059145718840995</c:v>
                </c:pt>
                <c:pt idx="236">
                  <c:v>8.0669937984528506</c:v>
                </c:pt>
                <c:pt idx="237">
                  <c:v>7.5837509943501002</c:v>
                </c:pt>
                <c:pt idx="238">
                  <c:v>7.1517839282470499</c:v>
                </c:pt>
                <c:pt idx="239">
                  <c:v>6.7662421009295999</c:v>
                </c:pt>
                <c:pt idx="240">
                  <c:v>6.7662421009295999</c:v>
                </c:pt>
                <c:pt idx="241">
                  <c:v>6.4266730365831002</c:v>
                </c:pt>
                <c:pt idx="242">
                  <c:v>6.1216880264868996</c:v>
                </c:pt>
                <c:pt idx="243">
                  <c:v>5.8458542057768001</c:v>
                </c:pt>
                <c:pt idx="244">
                  <c:v>5.5938376096512501</c:v>
                </c:pt>
                <c:pt idx="245">
                  <c:v>5.5938376096512501</c:v>
                </c:pt>
                <c:pt idx="246">
                  <c:v>5.3638720734455996</c:v>
                </c:pt>
                <c:pt idx="247">
                  <c:v>5.1475458173764999</c:v>
                </c:pt>
                <c:pt idx="248">
                  <c:v>4.94070348482858</c:v>
                </c:pt>
                <c:pt idx="249">
                  <c:v>4.7396611651741347</c:v>
                </c:pt>
                <c:pt idx="250">
                  <c:v>4.7396611651741347</c:v>
                </c:pt>
                <c:pt idx="251">
                  <c:v>4.6021269127967344</c:v>
                </c:pt>
                <c:pt idx="252">
                  <c:v>4.465341118648225</c:v>
                </c:pt>
                <c:pt idx="253">
                  <c:v>4.3287087004924754</c:v>
                </c:pt>
                <c:pt idx="254">
                  <c:v>4.1915061110252951</c:v>
                </c:pt>
                <c:pt idx="255">
                  <c:v>2.0957530555126476</c:v>
                </c:pt>
                <c:pt idx="2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4C-4995-80DC-1AF14D0FA3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Comparación!$M$3:$M$259</c:f>
              <c:numCache>
                <c:formatCode>0.00</c:formatCode>
                <c:ptCount val="257"/>
                <c:pt idx="0">
                  <c:v>0</c:v>
                </c:pt>
                <c:pt idx="1">
                  <c:v>0.36459340771500592</c:v>
                </c:pt>
                <c:pt idx="2">
                  <c:v>0.72918681542898867</c:v>
                </c:pt>
                <c:pt idx="3">
                  <c:v>1.0937802231439946</c:v>
                </c:pt>
                <c:pt idx="4">
                  <c:v>1.4583736308580058</c:v>
                </c:pt>
                <c:pt idx="5">
                  <c:v>1.4583736308580058</c:v>
                </c:pt>
                <c:pt idx="6">
                  <c:v>1.5937802231439946</c:v>
                </c:pt>
                <c:pt idx="7">
                  <c:v>1.7291868154289887</c:v>
                </c:pt>
                <c:pt idx="8">
                  <c:v>1.8645934077150059</c:v>
                </c:pt>
                <c:pt idx="9">
                  <c:v>2</c:v>
                </c:pt>
                <c:pt idx="10">
                  <c:v>2</c:v>
                </c:pt>
                <c:pt idx="11">
                  <c:v>2.0999999999999943</c:v>
                </c:pt>
                <c:pt idx="12">
                  <c:v>2.1999999999999886</c:v>
                </c:pt>
                <c:pt idx="13">
                  <c:v>2.3000000000000114</c:v>
                </c:pt>
                <c:pt idx="14">
                  <c:v>2.4000000000000057</c:v>
                </c:pt>
                <c:pt idx="15">
                  <c:v>2.4000000000000057</c:v>
                </c:pt>
                <c:pt idx="16">
                  <c:v>2.4250000000000114</c:v>
                </c:pt>
                <c:pt idx="17">
                  <c:v>2.4499999999999886</c:v>
                </c:pt>
                <c:pt idx="18">
                  <c:v>2.4749999999999943</c:v>
                </c:pt>
                <c:pt idx="19">
                  <c:v>2.5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</c:v>
                </c:pt>
                <c:pt idx="26">
                  <c:v>3.125</c:v>
                </c:pt>
                <c:pt idx="27">
                  <c:v>3.25</c:v>
                </c:pt>
                <c:pt idx="28">
                  <c:v>3.375</c:v>
                </c:pt>
                <c:pt idx="29">
                  <c:v>3.5</c:v>
                </c:pt>
                <c:pt idx="30">
                  <c:v>3.5</c:v>
                </c:pt>
                <c:pt idx="31">
                  <c:v>3.625</c:v>
                </c:pt>
                <c:pt idx="32">
                  <c:v>3.75</c:v>
                </c:pt>
                <c:pt idx="33">
                  <c:v>3.875</c:v>
                </c:pt>
                <c:pt idx="34">
                  <c:v>4</c:v>
                </c:pt>
                <c:pt idx="35">
                  <c:v>4</c:v>
                </c:pt>
                <c:pt idx="36">
                  <c:v>4.125</c:v>
                </c:pt>
                <c:pt idx="37">
                  <c:v>4.25</c:v>
                </c:pt>
                <c:pt idx="38">
                  <c:v>4.375</c:v>
                </c:pt>
                <c:pt idx="39">
                  <c:v>4.5</c:v>
                </c:pt>
                <c:pt idx="40">
                  <c:v>4.5</c:v>
                </c:pt>
                <c:pt idx="41">
                  <c:v>4.505241344618014</c:v>
                </c:pt>
                <c:pt idx="42">
                  <c:v>4.5104826892350047</c:v>
                </c:pt>
                <c:pt idx="43">
                  <c:v>4.5157240338529903</c:v>
                </c:pt>
                <c:pt idx="44">
                  <c:v>4.5209653784700095</c:v>
                </c:pt>
                <c:pt idx="45">
                  <c:v>4.5209653784700095</c:v>
                </c:pt>
                <c:pt idx="46">
                  <c:v>4.6407240338529903</c:v>
                </c:pt>
                <c:pt idx="47">
                  <c:v>4.7604826892350047</c:v>
                </c:pt>
                <c:pt idx="48">
                  <c:v>4.880241344618014</c:v>
                </c:pt>
                <c:pt idx="49">
                  <c:v>5</c:v>
                </c:pt>
                <c:pt idx="50">
                  <c:v>5</c:v>
                </c:pt>
                <c:pt idx="51">
                  <c:v>5.125</c:v>
                </c:pt>
                <c:pt idx="52">
                  <c:v>5.25</c:v>
                </c:pt>
                <c:pt idx="53">
                  <c:v>5.375</c:v>
                </c:pt>
                <c:pt idx="54">
                  <c:v>5.5</c:v>
                </c:pt>
                <c:pt idx="55">
                  <c:v>5.5</c:v>
                </c:pt>
                <c:pt idx="56">
                  <c:v>5.625</c:v>
                </c:pt>
                <c:pt idx="57">
                  <c:v>5.75</c:v>
                </c:pt>
                <c:pt idx="58">
                  <c:v>5.875</c:v>
                </c:pt>
                <c:pt idx="59">
                  <c:v>6</c:v>
                </c:pt>
                <c:pt idx="60">
                  <c:v>6</c:v>
                </c:pt>
                <c:pt idx="61">
                  <c:v>6.1875</c:v>
                </c:pt>
                <c:pt idx="62">
                  <c:v>6.375</c:v>
                </c:pt>
                <c:pt idx="63">
                  <c:v>6.5625</c:v>
                </c:pt>
                <c:pt idx="64">
                  <c:v>6.75</c:v>
                </c:pt>
                <c:pt idx="65">
                  <c:v>6.75</c:v>
                </c:pt>
                <c:pt idx="66">
                  <c:v>6.9375</c:v>
                </c:pt>
                <c:pt idx="67">
                  <c:v>7.125</c:v>
                </c:pt>
                <c:pt idx="68">
                  <c:v>7.3125</c:v>
                </c:pt>
                <c:pt idx="69">
                  <c:v>7.5</c:v>
                </c:pt>
                <c:pt idx="70">
                  <c:v>7.5</c:v>
                </c:pt>
                <c:pt idx="71">
                  <c:v>7.625</c:v>
                </c:pt>
                <c:pt idx="72">
                  <c:v>7.75</c:v>
                </c:pt>
                <c:pt idx="73">
                  <c:v>7.875</c:v>
                </c:pt>
                <c:pt idx="74">
                  <c:v>8</c:v>
                </c:pt>
                <c:pt idx="75">
                  <c:v>8</c:v>
                </c:pt>
                <c:pt idx="76">
                  <c:v>8.125</c:v>
                </c:pt>
                <c:pt idx="77">
                  <c:v>8.25</c:v>
                </c:pt>
                <c:pt idx="78">
                  <c:v>8.375</c:v>
                </c:pt>
                <c:pt idx="79">
                  <c:v>8.5</c:v>
                </c:pt>
                <c:pt idx="80">
                  <c:v>8.5</c:v>
                </c:pt>
                <c:pt idx="81">
                  <c:v>8.5625</c:v>
                </c:pt>
                <c:pt idx="82">
                  <c:v>8.625</c:v>
                </c:pt>
                <c:pt idx="83">
                  <c:v>8.6875</c:v>
                </c:pt>
                <c:pt idx="84">
                  <c:v>8.75</c:v>
                </c:pt>
                <c:pt idx="85">
                  <c:v>8.75</c:v>
                </c:pt>
                <c:pt idx="86">
                  <c:v>8.8125</c:v>
                </c:pt>
                <c:pt idx="87">
                  <c:v>8.875</c:v>
                </c:pt>
                <c:pt idx="88">
                  <c:v>8.9375</c:v>
                </c:pt>
                <c:pt idx="89">
                  <c:v>9</c:v>
                </c:pt>
                <c:pt idx="90">
                  <c:v>9</c:v>
                </c:pt>
                <c:pt idx="91">
                  <c:v>9.084952844872987</c:v>
                </c:pt>
                <c:pt idx="92">
                  <c:v>9.1699056897460025</c:v>
                </c:pt>
                <c:pt idx="93">
                  <c:v>9.2548585346189896</c:v>
                </c:pt>
                <c:pt idx="94">
                  <c:v>9.3398113794910103</c:v>
                </c:pt>
                <c:pt idx="95">
                  <c:v>9.3398113794910103</c:v>
                </c:pt>
                <c:pt idx="96">
                  <c:v>9.459952844872987</c:v>
                </c:pt>
                <c:pt idx="97">
                  <c:v>9.5800943102539975</c:v>
                </c:pt>
                <c:pt idx="98">
                  <c:v>9.7002357756360027</c:v>
                </c:pt>
                <c:pt idx="99">
                  <c:v>9.8203772410170131</c:v>
                </c:pt>
                <c:pt idx="100">
                  <c:v>9.8203772410170131</c:v>
                </c:pt>
                <c:pt idx="101">
                  <c:v>9.9902829307629872</c:v>
                </c:pt>
                <c:pt idx="102">
                  <c:v>10.16018862050899</c:v>
                </c:pt>
                <c:pt idx="103">
                  <c:v>10.330094310253997</c:v>
                </c:pt>
                <c:pt idx="104">
                  <c:v>10.5</c:v>
                </c:pt>
                <c:pt idx="105">
                  <c:v>10.5</c:v>
                </c:pt>
                <c:pt idx="106">
                  <c:v>10.625</c:v>
                </c:pt>
                <c:pt idx="107">
                  <c:v>10.75</c:v>
                </c:pt>
                <c:pt idx="108">
                  <c:v>10.875</c:v>
                </c:pt>
                <c:pt idx="109">
                  <c:v>11</c:v>
                </c:pt>
                <c:pt idx="110">
                  <c:v>11</c:v>
                </c:pt>
                <c:pt idx="111">
                  <c:v>11.125</c:v>
                </c:pt>
                <c:pt idx="112">
                  <c:v>11.25</c:v>
                </c:pt>
                <c:pt idx="113">
                  <c:v>11.375</c:v>
                </c:pt>
                <c:pt idx="114">
                  <c:v>11.5</c:v>
                </c:pt>
                <c:pt idx="115">
                  <c:v>11.5</c:v>
                </c:pt>
                <c:pt idx="116">
                  <c:v>11.625</c:v>
                </c:pt>
                <c:pt idx="117">
                  <c:v>11.75</c:v>
                </c:pt>
                <c:pt idx="118">
                  <c:v>11.875</c:v>
                </c:pt>
                <c:pt idx="119">
                  <c:v>12</c:v>
                </c:pt>
                <c:pt idx="120">
                  <c:v>12</c:v>
                </c:pt>
                <c:pt idx="121">
                  <c:v>12.16749999999999</c:v>
                </c:pt>
                <c:pt idx="122">
                  <c:v>12.335000000000008</c:v>
                </c:pt>
                <c:pt idx="123">
                  <c:v>12.502499999999998</c:v>
                </c:pt>
                <c:pt idx="124">
                  <c:v>12.669999999999987</c:v>
                </c:pt>
                <c:pt idx="125">
                  <c:v>12.669999999999987</c:v>
                </c:pt>
                <c:pt idx="126">
                  <c:v>12.877499999999998</c:v>
                </c:pt>
                <c:pt idx="127">
                  <c:v>13.085000000000008</c:v>
                </c:pt>
                <c:pt idx="128">
                  <c:v>13.29249999999999</c:v>
                </c:pt>
                <c:pt idx="129">
                  <c:v>13.5</c:v>
                </c:pt>
                <c:pt idx="130">
                  <c:v>13.5</c:v>
                </c:pt>
                <c:pt idx="131">
                  <c:v>13.625</c:v>
                </c:pt>
                <c:pt idx="132">
                  <c:v>13.75</c:v>
                </c:pt>
                <c:pt idx="133">
                  <c:v>13.875</c:v>
                </c:pt>
                <c:pt idx="134">
                  <c:v>14</c:v>
                </c:pt>
                <c:pt idx="135">
                  <c:v>14</c:v>
                </c:pt>
                <c:pt idx="136">
                  <c:v>14.134746708026</c:v>
                </c:pt>
                <c:pt idx="137">
                  <c:v>14.269493416051006</c:v>
                </c:pt>
                <c:pt idx="138">
                  <c:v>14.404240124076011</c:v>
                </c:pt>
                <c:pt idx="139">
                  <c:v>14.538986832102012</c:v>
                </c:pt>
                <c:pt idx="140">
                  <c:v>14.538986832102012</c:v>
                </c:pt>
                <c:pt idx="141">
                  <c:v>14.829240124076989</c:v>
                </c:pt>
                <c:pt idx="142">
                  <c:v>15.119493416051</c:v>
                </c:pt>
                <c:pt idx="143">
                  <c:v>15.409746708026006</c:v>
                </c:pt>
                <c:pt idx="144">
                  <c:v>15.699999999999989</c:v>
                </c:pt>
                <c:pt idx="145">
                  <c:v>15.699999999999989</c:v>
                </c:pt>
                <c:pt idx="146">
                  <c:v>16.025000000000006</c:v>
                </c:pt>
                <c:pt idx="147">
                  <c:v>16.349999999999994</c:v>
                </c:pt>
                <c:pt idx="148">
                  <c:v>16.675000000000011</c:v>
                </c:pt>
                <c:pt idx="149">
                  <c:v>17</c:v>
                </c:pt>
                <c:pt idx="150">
                  <c:v>17</c:v>
                </c:pt>
                <c:pt idx="151">
                  <c:v>17.175000000000011</c:v>
                </c:pt>
                <c:pt idx="152">
                  <c:v>17.349999999999994</c:v>
                </c:pt>
                <c:pt idx="153">
                  <c:v>17.525000000000006</c:v>
                </c:pt>
                <c:pt idx="154">
                  <c:v>17.699999999999989</c:v>
                </c:pt>
                <c:pt idx="155">
                  <c:v>17.699999999999989</c:v>
                </c:pt>
                <c:pt idx="156">
                  <c:v>17.938636363635993</c:v>
                </c:pt>
                <c:pt idx="157">
                  <c:v>18.177272727272992</c:v>
                </c:pt>
                <c:pt idx="158">
                  <c:v>18.415909090908997</c:v>
                </c:pt>
                <c:pt idx="159">
                  <c:v>18.654545454545001</c:v>
                </c:pt>
                <c:pt idx="160">
                  <c:v>18.654545454545001</c:v>
                </c:pt>
                <c:pt idx="161">
                  <c:v>18.790909090908997</c:v>
                </c:pt>
                <c:pt idx="162">
                  <c:v>18.927272727272992</c:v>
                </c:pt>
                <c:pt idx="163">
                  <c:v>19.063636363635993</c:v>
                </c:pt>
                <c:pt idx="164">
                  <c:v>19.199999999999989</c:v>
                </c:pt>
                <c:pt idx="165">
                  <c:v>19.199999999999989</c:v>
                </c:pt>
                <c:pt idx="166">
                  <c:v>19.300000000000011</c:v>
                </c:pt>
                <c:pt idx="167">
                  <c:v>19.400000000000006</c:v>
                </c:pt>
                <c:pt idx="168">
                  <c:v>19.5</c:v>
                </c:pt>
                <c:pt idx="169">
                  <c:v>19.599999999999994</c:v>
                </c:pt>
                <c:pt idx="170">
                  <c:v>19.599999999999994</c:v>
                </c:pt>
                <c:pt idx="171">
                  <c:v>19.699999999999989</c:v>
                </c:pt>
                <c:pt idx="172">
                  <c:v>19.800000000000011</c:v>
                </c:pt>
                <c:pt idx="173">
                  <c:v>19.900000000000006</c:v>
                </c:pt>
                <c:pt idx="174">
                  <c:v>20</c:v>
                </c:pt>
                <c:pt idx="175">
                  <c:v>20</c:v>
                </c:pt>
                <c:pt idx="176">
                  <c:v>20.050000000000011</c:v>
                </c:pt>
                <c:pt idx="177">
                  <c:v>20.099999999999994</c:v>
                </c:pt>
                <c:pt idx="178">
                  <c:v>20.150000000000006</c:v>
                </c:pt>
                <c:pt idx="179">
                  <c:v>20.199999999999989</c:v>
                </c:pt>
                <c:pt idx="180">
                  <c:v>20.199999999999989</c:v>
                </c:pt>
                <c:pt idx="181">
                  <c:v>20.284868886151003</c:v>
                </c:pt>
                <c:pt idx="182">
                  <c:v>20.369737772300994</c:v>
                </c:pt>
                <c:pt idx="183">
                  <c:v>20.454606658452008</c:v>
                </c:pt>
                <c:pt idx="184">
                  <c:v>20.539475544602993</c:v>
                </c:pt>
                <c:pt idx="185">
                  <c:v>20.539475544602993</c:v>
                </c:pt>
                <c:pt idx="186">
                  <c:v>20.643791042687013</c:v>
                </c:pt>
                <c:pt idx="187">
                  <c:v>20.748106540771005</c:v>
                </c:pt>
                <c:pt idx="188">
                  <c:v>20.852422038855991</c:v>
                </c:pt>
                <c:pt idx="189">
                  <c:v>20.956737536940011</c:v>
                </c:pt>
                <c:pt idx="190">
                  <c:v>20.956737536940011</c:v>
                </c:pt>
                <c:pt idx="191">
                  <c:v>21.084955587559989</c:v>
                </c:pt>
                <c:pt idx="192">
                  <c:v>21.21317363818099</c:v>
                </c:pt>
                <c:pt idx="193">
                  <c:v>21.341391688800996</c:v>
                </c:pt>
                <c:pt idx="194">
                  <c:v>21.469609739421998</c:v>
                </c:pt>
                <c:pt idx="195">
                  <c:v>21.469609739421998</c:v>
                </c:pt>
                <c:pt idx="196">
                  <c:v>21.627207304566014</c:v>
                </c:pt>
                <c:pt idx="197">
                  <c:v>21.784804869710996</c:v>
                </c:pt>
                <c:pt idx="198">
                  <c:v>21.942402434855012</c:v>
                </c:pt>
                <c:pt idx="199">
                  <c:v>22.099999999999994</c:v>
                </c:pt>
                <c:pt idx="200">
                  <c:v>22.099999999999994</c:v>
                </c:pt>
                <c:pt idx="201">
                  <c:v>22.199999999999989</c:v>
                </c:pt>
                <c:pt idx="202">
                  <c:v>22.300000000000011</c:v>
                </c:pt>
                <c:pt idx="203">
                  <c:v>22.400000000000006</c:v>
                </c:pt>
                <c:pt idx="204">
                  <c:v>22.5</c:v>
                </c:pt>
                <c:pt idx="205">
                  <c:v>22.5</c:v>
                </c:pt>
                <c:pt idx="206">
                  <c:v>22.849999999999994</c:v>
                </c:pt>
                <c:pt idx="207">
                  <c:v>23.199999999999989</c:v>
                </c:pt>
                <c:pt idx="208">
                  <c:v>23.550000000000011</c:v>
                </c:pt>
                <c:pt idx="209">
                  <c:v>23.900000000000006</c:v>
                </c:pt>
                <c:pt idx="210">
                  <c:v>23.900000000000006</c:v>
                </c:pt>
                <c:pt idx="211">
                  <c:v>24.324999999999989</c:v>
                </c:pt>
                <c:pt idx="212">
                  <c:v>24.75</c:v>
                </c:pt>
                <c:pt idx="213">
                  <c:v>25.175000000000011</c:v>
                </c:pt>
                <c:pt idx="214">
                  <c:v>25.599999999999994</c:v>
                </c:pt>
                <c:pt idx="215">
                  <c:v>25.599999999999994</c:v>
                </c:pt>
                <c:pt idx="216">
                  <c:v>25.949999999999989</c:v>
                </c:pt>
                <c:pt idx="217">
                  <c:v>26.300000000000011</c:v>
                </c:pt>
                <c:pt idx="218">
                  <c:v>26.650000000000006</c:v>
                </c:pt>
                <c:pt idx="219">
                  <c:v>27</c:v>
                </c:pt>
                <c:pt idx="220">
                  <c:v>27</c:v>
                </c:pt>
                <c:pt idx="221">
                  <c:v>27.389050750897013</c:v>
                </c:pt>
                <c:pt idx="222">
                  <c:v>27.778101501793003</c:v>
                </c:pt>
                <c:pt idx="223">
                  <c:v>28.167152252689988</c:v>
                </c:pt>
                <c:pt idx="224">
                  <c:v>28.556203003587001</c:v>
                </c:pt>
                <c:pt idx="225">
                  <c:v>28.556203003587001</c:v>
                </c:pt>
                <c:pt idx="226">
                  <c:v>28.939522102843995</c:v>
                </c:pt>
                <c:pt idx="227">
                  <c:v>29.322841202100989</c:v>
                </c:pt>
                <c:pt idx="228">
                  <c:v>29.706160301358011</c:v>
                </c:pt>
                <c:pt idx="229">
                  <c:v>30.089479400615005</c:v>
                </c:pt>
                <c:pt idx="230">
                  <c:v>30.089479400615005</c:v>
                </c:pt>
                <c:pt idx="231">
                  <c:v>30.467151289223011</c:v>
                </c:pt>
                <c:pt idx="232">
                  <c:v>32.387064336721494</c:v>
                </c:pt>
                <c:pt idx="233">
                  <c:v>34.344744573081805</c:v>
                </c:pt>
                <c:pt idx="234">
                  <c:v>36.340191998301762</c:v>
                </c:pt>
                <c:pt idx="235">
                  <c:v>37.92020034605401</c:v>
                </c:pt>
                <c:pt idx="236">
                  <c:v>39.965343537467497</c:v>
                </c:pt>
                <c:pt idx="237">
                  <c:v>42.047697516373901</c:v>
                </c:pt>
                <c:pt idx="238">
                  <c:v>44.167262282773201</c:v>
                </c:pt>
                <c:pt idx="239">
                  <c:v>46.324037836665397</c:v>
                </c:pt>
                <c:pt idx="240">
                  <c:v>47.978467759403443</c:v>
                </c:pt>
                <c:pt idx="241">
                  <c:v>50.182836430936504</c:v>
                </c:pt>
                <c:pt idx="242">
                  <c:v>50.732775179733004</c:v>
                </c:pt>
                <c:pt idx="243">
                  <c:v>51.282713928529503</c:v>
                </c:pt>
                <c:pt idx="244">
                  <c:v>51.832652677326003</c:v>
                </c:pt>
                <c:pt idx="245">
                  <c:v>51.832652677326003</c:v>
                </c:pt>
                <c:pt idx="246">
                  <c:v>52.374489507994497</c:v>
                </c:pt>
                <c:pt idx="247">
                  <c:v>52.916326338662991</c:v>
                </c:pt>
                <c:pt idx="248">
                  <c:v>53.458163169331506</c:v>
                </c:pt>
                <c:pt idx="249">
                  <c:v>54</c:v>
                </c:pt>
                <c:pt idx="250">
                  <c:v>54</c:v>
                </c:pt>
                <c:pt idx="251">
                  <c:v>54.375</c:v>
                </c:pt>
                <c:pt idx="252">
                  <c:v>54.75</c:v>
                </c:pt>
                <c:pt idx="253">
                  <c:v>55.125</c:v>
                </c:pt>
                <c:pt idx="254">
                  <c:v>55.5</c:v>
                </c:pt>
                <c:pt idx="255">
                  <c:v>61.5</c:v>
                </c:pt>
                <c:pt idx="256">
                  <c:v>67.5</c:v>
                </c:pt>
              </c:numCache>
            </c:numRef>
          </c:xVal>
          <c:yVal>
            <c:numRef>
              <c:f>Comparación!$N$3:$N$259</c:f>
              <c:numCache>
                <c:formatCode>General</c:formatCode>
                <c:ptCount val="257"/>
                <c:pt idx="0">
                  <c:v>6.5923354271289494</c:v>
                </c:pt>
                <c:pt idx="1">
                  <c:v>6.5496641726340998</c:v>
                </c:pt>
                <c:pt idx="2">
                  <c:v>6.5069366665136501</c:v>
                </c:pt>
                <c:pt idx="3">
                  <c:v>6.4640751036689004</c:v>
                </c:pt>
                <c:pt idx="4">
                  <c:v>6.4211008449272002</c:v>
                </c:pt>
                <c:pt idx="5">
                  <c:v>6.4211008449272002</c:v>
                </c:pt>
                <c:pt idx="6">
                  <c:v>6.40514294069665</c:v>
                </c:pt>
                <c:pt idx="7">
                  <c:v>6.3892127650789998</c:v>
                </c:pt>
                <c:pt idx="8">
                  <c:v>6.3733352565151504</c:v>
                </c:pt>
                <c:pt idx="9">
                  <c:v>6.3575411919264502</c:v>
                </c:pt>
                <c:pt idx="10">
                  <c:v>6.3575411919264502</c:v>
                </c:pt>
                <c:pt idx="11">
                  <c:v>6.3459519155427504</c:v>
                </c:pt>
                <c:pt idx="12">
                  <c:v>6.3344461123179006</c:v>
                </c:pt>
                <c:pt idx="13">
                  <c:v>6.3230445708865997</c:v>
                </c:pt>
                <c:pt idx="14">
                  <c:v>6.3117703278794997</c:v>
                </c:pt>
                <c:pt idx="15">
                  <c:v>6.3117703278794997</c:v>
                </c:pt>
                <c:pt idx="16">
                  <c:v>6.3089746536668496</c:v>
                </c:pt>
                <c:pt idx="17">
                  <c:v>6.3061889771826003</c:v>
                </c:pt>
                <c:pt idx="18">
                  <c:v>6.3034137805178503</c:v>
                </c:pt>
                <c:pt idx="19">
                  <c:v>6.3006495757353997</c:v>
                </c:pt>
                <c:pt idx="20">
                  <c:v>6.3006495757353997</c:v>
                </c:pt>
                <c:pt idx="21">
                  <c:v>6.2870137931978505</c:v>
                </c:pt>
                <c:pt idx="22">
                  <c:v>6.2737093021733505</c:v>
                </c:pt>
                <c:pt idx="23">
                  <c:v>6.2607788483963995</c:v>
                </c:pt>
                <c:pt idx="24">
                  <c:v>6.2482733889810502</c:v>
                </c:pt>
                <c:pt idx="25">
                  <c:v>6.2482733889810502</c:v>
                </c:pt>
                <c:pt idx="26">
                  <c:v>6.2378887590364496</c:v>
                </c:pt>
                <c:pt idx="27">
                  <c:v>6.2279561860010997</c:v>
                </c:pt>
                <c:pt idx="28">
                  <c:v>6.2184524017115006</c:v>
                </c:pt>
                <c:pt idx="29">
                  <c:v>6.2093674237074001</c:v>
                </c:pt>
                <c:pt idx="30">
                  <c:v>6.2093674237074001</c:v>
                </c:pt>
                <c:pt idx="31">
                  <c:v>6.20070788537745</c:v>
                </c:pt>
                <c:pt idx="32">
                  <c:v>6.1924960589160998</c:v>
                </c:pt>
                <c:pt idx="33">
                  <c:v>6.1847641580581998</c:v>
                </c:pt>
                <c:pt idx="34">
                  <c:v>6.1775605755648</c:v>
                </c:pt>
                <c:pt idx="35">
                  <c:v>6.1775605755648</c:v>
                </c:pt>
                <c:pt idx="36">
                  <c:v>6.1709724978038496</c:v>
                </c:pt>
                <c:pt idx="37">
                  <c:v>6.1651439790341502</c:v>
                </c:pt>
                <c:pt idx="38">
                  <c:v>6.1602045304537993</c:v>
                </c:pt>
                <c:pt idx="39">
                  <c:v>6.1563025471480497</c:v>
                </c:pt>
                <c:pt idx="40">
                  <c:v>6.1563025471480497</c:v>
                </c:pt>
                <c:pt idx="41">
                  <c:v>6.1561639561552006</c:v>
                </c:pt>
                <c:pt idx="42">
                  <c:v>6.1560274845628005</c:v>
                </c:pt>
                <c:pt idx="43">
                  <c:v>6.1558931445176999</c:v>
                </c:pt>
                <c:pt idx="44">
                  <c:v>6.1557609482208004</c:v>
                </c:pt>
                <c:pt idx="45">
                  <c:v>6.1557609482208004</c:v>
                </c:pt>
                <c:pt idx="46">
                  <c:v>6.1533531424927999</c:v>
                </c:pt>
                <c:pt idx="47">
                  <c:v>6.1522283328626495</c:v>
                </c:pt>
                <c:pt idx="48">
                  <c:v>6.1525590972194006</c:v>
                </c:pt>
                <c:pt idx="49">
                  <c:v>6.1545347773639003</c:v>
                </c:pt>
                <c:pt idx="50">
                  <c:v>6.1545347773639003</c:v>
                </c:pt>
                <c:pt idx="51">
                  <c:v>6.1585749336826998</c:v>
                </c:pt>
                <c:pt idx="52">
                  <c:v>6.1648877297181004</c:v>
                </c:pt>
                <c:pt idx="53">
                  <c:v>6.1737510726542002</c:v>
                </c:pt>
                <c:pt idx="54">
                  <c:v>6.1854656628131002</c:v>
                </c:pt>
                <c:pt idx="55">
                  <c:v>6.1854656628131002</c:v>
                </c:pt>
                <c:pt idx="56">
                  <c:v>6.2003553649525003</c:v>
                </c:pt>
                <c:pt idx="57">
                  <c:v>6.2187685351686</c:v>
                </c:pt>
                <c:pt idx="58">
                  <c:v>6.2410782555129503</c:v>
                </c:pt>
                <c:pt idx="59">
                  <c:v>6.2676832927277495</c:v>
                </c:pt>
                <c:pt idx="60">
                  <c:v>6.2676832927277495</c:v>
                </c:pt>
                <c:pt idx="61">
                  <c:v>6.3319408361270497</c:v>
                </c:pt>
                <c:pt idx="62">
                  <c:v>6.4060474209791005</c:v>
                </c:pt>
                <c:pt idx="63">
                  <c:v>6.4893718968161496</c:v>
                </c:pt>
                <c:pt idx="64">
                  <c:v>6.5814298544860499</c:v>
                </c:pt>
                <c:pt idx="65">
                  <c:v>6.5814298544860499</c:v>
                </c:pt>
                <c:pt idx="66">
                  <c:v>6.6818910715186499</c:v>
                </c:pt>
                <c:pt idx="67">
                  <c:v>6.7905803351077001</c:v>
                </c:pt>
                <c:pt idx="68">
                  <c:v>6.9074795286861495</c:v>
                </c:pt>
                <c:pt idx="69">
                  <c:v>7.0327259186855002</c:v>
                </c:pt>
                <c:pt idx="70">
                  <c:v>7.0327259186855002</c:v>
                </c:pt>
                <c:pt idx="71">
                  <c:v>7.1209989175924004</c:v>
                </c:pt>
                <c:pt idx="72">
                  <c:v>7.2132346802684006</c:v>
                </c:pt>
                <c:pt idx="73">
                  <c:v>7.3095966978881499</c:v>
                </c:pt>
                <c:pt idx="74">
                  <c:v>7.4102816130473501</c:v>
                </c:pt>
                <c:pt idx="75">
                  <c:v>7.4102816130473501</c:v>
                </c:pt>
                <c:pt idx="76">
                  <c:v>7.5155057564738499</c:v>
                </c:pt>
                <c:pt idx="77">
                  <c:v>7.6255102126103003</c:v>
                </c:pt>
                <c:pt idx="78">
                  <c:v>7.7405735799154005</c:v>
                </c:pt>
                <c:pt idx="79">
                  <c:v>7.861006105500751</c:v>
                </c:pt>
                <c:pt idx="80">
                  <c:v>7.861006105500751</c:v>
                </c:pt>
                <c:pt idx="81">
                  <c:v>7.9233403806129497</c:v>
                </c:pt>
                <c:pt idx="82">
                  <c:v>7.9871467646035494</c:v>
                </c:pt>
                <c:pt idx="83">
                  <c:v>8.052473084592549</c:v>
                </c:pt>
                <c:pt idx="84">
                  <c:v>8.1193694370511995</c:v>
                </c:pt>
                <c:pt idx="85">
                  <c:v>8.1193694370511995</c:v>
                </c:pt>
                <c:pt idx="86">
                  <c:v>8.1878881642445993</c:v>
                </c:pt>
                <c:pt idx="87">
                  <c:v>8.2580839268647495</c:v>
                </c:pt>
                <c:pt idx="88">
                  <c:v>8.3300136042702011</c:v>
                </c:pt>
                <c:pt idx="89">
                  <c:v>8.4037364631411986</c:v>
                </c:pt>
                <c:pt idx="90">
                  <c:v>8.4037364631411986</c:v>
                </c:pt>
                <c:pt idx="91">
                  <c:v>8.5186399568506008</c:v>
                </c:pt>
                <c:pt idx="92">
                  <c:v>8.6367783548660011</c:v>
                </c:pt>
                <c:pt idx="93">
                  <c:v>8.7579684379719005</c:v>
                </c:pt>
                <c:pt idx="94">
                  <c:v>8.8820356610517504</c:v>
                </c:pt>
                <c:pt idx="95">
                  <c:v>8.8820356610517504</c:v>
                </c:pt>
                <c:pt idx="96">
                  <c:v>9.0620854694599497</c:v>
                </c:pt>
                <c:pt idx="97">
                  <c:v>9.2471234643415503</c:v>
                </c:pt>
                <c:pt idx="98">
                  <c:v>9.4367488482830488</c:v>
                </c:pt>
                <c:pt idx="99">
                  <c:v>9.6305956613329506</c:v>
                </c:pt>
                <c:pt idx="100">
                  <c:v>9.6305956613329506</c:v>
                </c:pt>
                <c:pt idx="101">
                  <c:v>9.9113074357802002</c:v>
                </c:pt>
                <c:pt idx="102">
                  <c:v>10.198988203523751</c:v>
                </c:pt>
                <c:pt idx="103">
                  <c:v>10.49295685665845</c:v>
                </c:pt>
                <c:pt idx="104">
                  <c:v>10.79266602933825</c:v>
                </c:pt>
                <c:pt idx="105">
                  <c:v>10.79266602933825</c:v>
                </c:pt>
                <c:pt idx="106">
                  <c:v>11.016582068498801</c:v>
                </c:pt>
                <c:pt idx="107">
                  <c:v>11.243258847264299</c:v>
                </c:pt>
                <c:pt idx="108">
                  <c:v>11.4726125554389</c:v>
                </c:pt>
                <c:pt idx="109">
                  <c:v>11.70459632187695</c:v>
                </c:pt>
                <c:pt idx="110">
                  <c:v>11.70459632187695</c:v>
                </c:pt>
                <c:pt idx="111">
                  <c:v>11.9391963707795</c:v>
                </c:pt>
                <c:pt idx="112">
                  <c:v>12.176433763739299</c:v>
                </c:pt>
                <c:pt idx="113">
                  <c:v>12.416363949997599</c:v>
                </c:pt>
                <c:pt idx="114">
                  <c:v>12.6590802541184</c:v>
                </c:pt>
                <c:pt idx="115">
                  <c:v>12.6590802541184</c:v>
                </c:pt>
                <c:pt idx="116">
                  <c:v>12.904713603881349</c:v>
                </c:pt>
                <c:pt idx="117">
                  <c:v>13.15343410354175</c:v>
                </c:pt>
                <c:pt idx="118">
                  <c:v>13.405449691156099</c:v>
                </c:pt>
                <c:pt idx="119">
                  <c:v>13.66100822686545</c:v>
                </c:pt>
                <c:pt idx="120">
                  <c:v>13.66100822686545</c:v>
                </c:pt>
                <c:pt idx="121">
                  <c:v>14.033232859434699</c:v>
                </c:pt>
                <c:pt idx="122">
                  <c:v>14.41029970079585</c:v>
                </c:pt>
                <c:pt idx="123">
                  <c:v>14.790312288821401</c:v>
                </c:pt>
                <c:pt idx="124">
                  <c:v>15.1715122474879</c:v>
                </c:pt>
                <c:pt idx="125">
                  <c:v>15.1715122474879</c:v>
                </c:pt>
                <c:pt idx="126">
                  <c:v>15.642982650919402</c:v>
                </c:pt>
                <c:pt idx="127">
                  <c:v>16.111025742189753</c:v>
                </c:pt>
                <c:pt idx="128">
                  <c:v>16.573192410866199</c:v>
                </c:pt>
                <c:pt idx="129">
                  <c:v>17.027353543317648</c:v>
                </c:pt>
                <c:pt idx="130">
                  <c:v>17.027353543317648</c:v>
                </c:pt>
                <c:pt idx="131">
                  <c:v>17.296308696289849</c:v>
                </c:pt>
                <c:pt idx="132">
                  <c:v>17.5613529324234</c:v>
                </c:pt>
                <c:pt idx="133">
                  <c:v>17.822183443388848</c:v>
                </c:pt>
                <c:pt idx="134">
                  <c:v>18.078538439275203</c:v>
                </c:pt>
                <c:pt idx="135">
                  <c:v>18.078538439275203</c:v>
                </c:pt>
                <c:pt idx="136">
                  <c:v>18.349612436896802</c:v>
                </c:pt>
                <c:pt idx="137">
                  <c:v>18.614996559536248</c:v>
                </c:pt>
                <c:pt idx="138">
                  <c:v>18.874515861460448</c:v>
                </c:pt>
                <c:pt idx="139">
                  <c:v>19.128053043304899</c:v>
                </c:pt>
                <c:pt idx="140">
                  <c:v>19.128053043304899</c:v>
                </c:pt>
                <c:pt idx="141">
                  <c:v>19.65368125347895</c:v>
                </c:pt>
                <c:pt idx="142">
                  <c:v>20.151780854779847</c:v>
                </c:pt>
                <c:pt idx="143">
                  <c:v>20.62411958748805</c:v>
                </c:pt>
                <c:pt idx="144">
                  <c:v>21.073871792183748</c:v>
                </c:pt>
                <c:pt idx="145">
                  <c:v>21.073871792183748</c:v>
                </c:pt>
                <c:pt idx="146">
                  <c:v>21.556454364109051</c:v>
                </c:pt>
                <c:pt idx="147">
                  <c:v>22.025407848573</c:v>
                </c:pt>
                <c:pt idx="148">
                  <c:v>22.492217210052349</c:v>
                </c:pt>
                <c:pt idx="149">
                  <c:v>22.970860578257298</c:v>
                </c:pt>
                <c:pt idx="150">
                  <c:v>22.970860578257298</c:v>
                </c:pt>
                <c:pt idx="151">
                  <c:v>23.239193146666452</c:v>
                </c:pt>
                <c:pt idx="152">
                  <c:v>23.518485458461399</c:v>
                </c:pt>
                <c:pt idx="153">
                  <c:v>23.8117408881958</c:v>
                </c:pt>
                <c:pt idx="154">
                  <c:v>24.122125360113699</c:v>
                </c:pt>
                <c:pt idx="155">
                  <c:v>24.122125360113699</c:v>
                </c:pt>
                <c:pt idx="156">
                  <c:v>24.657592966139948</c:v>
                </c:pt>
                <c:pt idx="157">
                  <c:v>25.220558692515951</c:v>
                </c:pt>
                <c:pt idx="158">
                  <c:v>25.80112617855325</c:v>
                </c:pt>
                <c:pt idx="159">
                  <c:v>26.390028021198198</c:v>
                </c:pt>
                <c:pt idx="160">
                  <c:v>26.390028021198198</c:v>
                </c:pt>
                <c:pt idx="161">
                  <c:v>26.7269287783922</c:v>
                </c:pt>
                <c:pt idx="162">
                  <c:v>27.062182731710351</c:v>
                </c:pt>
                <c:pt idx="163">
                  <c:v>27.394317601870647</c:v>
                </c:pt>
                <c:pt idx="164">
                  <c:v>27.721919720839502</c:v>
                </c:pt>
                <c:pt idx="165">
                  <c:v>27.721919720839502</c:v>
                </c:pt>
                <c:pt idx="166">
                  <c:v>27.958491764650852</c:v>
                </c:pt>
                <c:pt idx="167">
                  <c:v>28.19137849737395</c:v>
                </c:pt>
                <c:pt idx="168">
                  <c:v>28.420080295886898</c:v>
                </c:pt>
                <c:pt idx="169">
                  <c:v>28.644114227542353</c:v>
                </c:pt>
                <c:pt idx="170">
                  <c:v>28.644114227542353</c:v>
                </c:pt>
                <c:pt idx="171">
                  <c:v>28.863013975244048</c:v>
                </c:pt>
                <c:pt idx="172">
                  <c:v>29.076328930004902</c:v>
                </c:pt>
                <c:pt idx="173">
                  <c:v>29.283624116520251</c:v>
                </c:pt>
                <c:pt idx="174">
                  <c:v>29.484480605745599</c:v>
                </c:pt>
                <c:pt idx="175">
                  <c:v>29.484480605745599</c:v>
                </c:pt>
                <c:pt idx="176">
                  <c:v>29.582368025275802</c:v>
                </c:pt>
                <c:pt idx="177">
                  <c:v>29.678496260273349</c:v>
                </c:pt>
                <c:pt idx="178">
                  <c:v>29.77281756157025</c:v>
                </c:pt>
                <c:pt idx="179">
                  <c:v>29.865285174629751</c:v>
                </c:pt>
                <c:pt idx="180">
                  <c:v>29.865285174629751</c:v>
                </c:pt>
                <c:pt idx="181">
                  <c:v>30.017865409736149</c:v>
                </c:pt>
                <c:pt idx="182">
                  <c:v>30.16475598860125</c:v>
                </c:pt>
                <c:pt idx="183">
                  <c:v>30.305747189903151</c:v>
                </c:pt>
                <c:pt idx="184">
                  <c:v>30.4406374610627</c:v>
                </c:pt>
                <c:pt idx="185">
                  <c:v>30.4406374610627</c:v>
                </c:pt>
                <c:pt idx="186">
                  <c:v>30.597793555031</c:v>
                </c:pt>
                <c:pt idx="187">
                  <c:v>30.74509850234265</c:v>
                </c:pt>
                <c:pt idx="188">
                  <c:v>30.882228445300552</c:v>
                </c:pt>
                <c:pt idx="189">
                  <c:v>31.0088782647376</c:v>
                </c:pt>
                <c:pt idx="190">
                  <c:v>31.0088782647376</c:v>
                </c:pt>
                <c:pt idx="191">
                  <c:v>31.149770702086453</c:v>
                </c:pt>
                <c:pt idx="192">
                  <c:v>31.273907863994399</c:v>
                </c:pt>
                <c:pt idx="193">
                  <c:v>31.380841774125699</c:v>
                </c:pt>
                <c:pt idx="194">
                  <c:v>31.470168955168404</c:v>
                </c:pt>
                <c:pt idx="195">
                  <c:v>31.470168955168404</c:v>
                </c:pt>
                <c:pt idx="196">
                  <c:v>31.5553190082538</c:v>
                </c:pt>
                <c:pt idx="197">
                  <c:v>31.612757162970148</c:v>
                </c:pt>
                <c:pt idx="198">
                  <c:v>31.642011410047999</c:v>
                </c:pt>
                <c:pt idx="199">
                  <c:v>31.642712985686252</c:v>
                </c:pt>
                <c:pt idx="200">
                  <c:v>31.642712985686252</c:v>
                </c:pt>
                <c:pt idx="201">
                  <c:v>31.628225968553448</c:v>
                </c:pt>
                <c:pt idx="202">
                  <c:v>31.602087771148902</c:v>
                </c:pt>
                <c:pt idx="203">
                  <c:v>31.564269637316304</c:v>
                </c:pt>
                <c:pt idx="204">
                  <c:v>31.514760273760054</c:v>
                </c:pt>
                <c:pt idx="205">
                  <c:v>31.514760273760054</c:v>
                </c:pt>
                <c:pt idx="206">
                  <c:v>31.249662441814301</c:v>
                </c:pt>
                <c:pt idx="207">
                  <c:v>30.84362177169675</c:v>
                </c:pt>
                <c:pt idx="208">
                  <c:v>30.301338916390552</c:v>
                </c:pt>
                <c:pt idx="209">
                  <c:v>29.630251768091203</c:v>
                </c:pt>
                <c:pt idx="210">
                  <c:v>29.630251768091203</c:v>
                </c:pt>
                <c:pt idx="211">
                  <c:v>28.657907082208453</c:v>
                </c:pt>
                <c:pt idx="212">
                  <c:v>27.537713108418902</c:v>
                </c:pt>
                <c:pt idx="213">
                  <c:v>26.299187292713501</c:v>
                </c:pt>
                <c:pt idx="214">
                  <c:v>24.973582265518548</c:v>
                </c:pt>
                <c:pt idx="215">
                  <c:v>24.973582265518548</c:v>
                </c:pt>
                <c:pt idx="216">
                  <c:v>23.838140323229648</c:v>
                </c:pt>
                <c:pt idx="217">
                  <c:v>22.678939230762651</c:v>
                </c:pt>
                <c:pt idx="218">
                  <c:v>21.509222290171802</c:v>
                </c:pt>
                <c:pt idx="219">
                  <c:v>20.34040534441225</c:v>
                </c:pt>
                <c:pt idx="220">
                  <c:v>20.34040534441225</c:v>
                </c:pt>
                <c:pt idx="221">
                  <c:v>19.053567556500653</c:v>
                </c:pt>
                <c:pt idx="222">
                  <c:v>17.795000316539252</c:v>
                </c:pt>
                <c:pt idx="223">
                  <c:v>16.577291018473151</c:v>
                </c:pt>
                <c:pt idx="224">
                  <c:v>15.410604108853551</c:v>
                </c:pt>
                <c:pt idx="225">
                  <c:v>15.410604108853551</c:v>
                </c:pt>
                <c:pt idx="226">
                  <c:v>14.31858811590085</c:v>
                </c:pt>
                <c:pt idx="227">
                  <c:v>13.289483322426399</c:v>
                </c:pt>
                <c:pt idx="228">
                  <c:v>12.327622463420001</c:v>
                </c:pt>
                <c:pt idx="229">
                  <c:v>11.43579997789505</c:v>
                </c:pt>
                <c:pt idx="230">
                  <c:v>11.43579997789505</c:v>
                </c:pt>
                <c:pt idx="231">
                  <c:v>10.626763928591851</c:v>
                </c:pt>
                <c:pt idx="232">
                  <c:v>9.8866157005311504</c:v>
                </c:pt>
                <c:pt idx="233">
                  <c:v>9.2138523996328487</c:v>
                </c:pt>
                <c:pt idx="234">
                  <c:v>8.6059145718840995</c:v>
                </c:pt>
                <c:pt idx="235">
                  <c:v>8.6059145718840995</c:v>
                </c:pt>
                <c:pt idx="236">
                  <c:v>8.0669937984528506</c:v>
                </c:pt>
                <c:pt idx="237">
                  <c:v>7.5837509943501002</c:v>
                </c:pt>
                <c:pt idx="238">
                  <c:v>7.1517839282470499</c:v>
                </c:pt>
                <c:pt idx="239">
                  <c:v>6.7662421009295999</c:v>
                </c:pt>
                <c:pt idx="240">
                  <c:v>6.7662421009295999</c:v>
                </c:pt>
                <c:pt idx="241">
                  <c:v>6.4266730365831002</c:v>
                </c:pt>
                <c:pt idx="242">
                  <c:v>6.1216880264868996</c:v>
                </c:pt>
                <c:pt idx="243">
                  <c:v>5.8458542057768001</c:v>
                </c:pt>
                <c:pt idx="244">
                  <c:v>5.5938376096512501</c:v>
                </c:pt>
                <c:pt idx="245">
                  <c:v>5.5938376096512501</c:v>
                </c:pt>
                <c:pt idx="246">
                  <c:v>5.3638720734455996</c:v>
                </c:pt>
                <c:pt idx="247">
                  <c:v>5.1475458173764999</c:v>
                </c:pt>
                <c:pt idx="248">
                  <c:v>4.94070348482858</c:v>
                </c:pt>
                <c:pt idx="249">
                  <c:v>4.7396611651741347</c:v>
                </c:pt>
                <c:pt idx="250">
                  <c:v>4.7396611651741347</c:v>
                </c:pt>
                <c:pt idx="251">
                  <c:v>4.6021269127967344</c:v>
                </c:pt>
                <c:pt idx="252">
                  <c:v>4.465341118648225</c:v>
                </c:pt>
                <c:pt idx="253">
                  <c:v>4.3287087004924754</c:v>
                </c:pt>
                <c:pt idx="254">
                  <c:v>4.1915061110252951</c:v>
                </c:pt>
                <c:pt idx="255">
                  <c:v>2.0957530555126476</c:v>
                </c:pt>
                <c:pt idx="2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4C-4995-80DC-1AF14D0FA32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4.0975405499135844E-4"/>
                  <c:y val="0.18720312044327789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Comparación!$M$226:$M$259</c:f>
              <c:numCache>
                <c:formatCode>0.00</c:formatCode>
                <c:ptCount val="34"/>
                <c:pt idx="0">
                  <c:v>28.167152252689988</c:v>
                </c:pt>
                <c:pt idx="1">
                  <c:v>28.556203003587001</c:v>
                </c:pt>
                <c:pt idx="2">
                  <c:v>28.556203003587001</c:v>
                </c:pt>
                <c:pt idx="3">
                  <c:v>28.939522102843995</c:v>
                </c:pt>
                <c:pt idx="4">
                  <c:v>29.322841202100989</c:v>
                </c:pt>
                <c:pt idx="5">
                  <c:v>29.706160301358011</c:v>
                </c:pt>
                <c:pt idx="6">
                  <c:v>30.089479400615005</c:v>
                </c:pt>
                <c:pt idx="7">
                  <c:v>30.089479400615005</c:v>
                </c:pt>
                <c:pt idx="8">
                  <c:v>30.467151289223011</c:v>
                </c:pt>
                <c:pt idx="9">
                  <c:v>32.387064336721494</c:v>
                </c:pt>
                <c:pt idx="10">
                  <c:v>34.344744573081805</c:v>
                </c:pt>
                <c:pt idx="11">
                  <c:v>36.340191998301762</c:v>
                </c:pt>
                <c:pt idx="12">
                  <c:v>37.92020034605401</c:v>
                </c:pt>
                <c:pt idx="13">
                  <c:v>39.965343537467497</c:v>
                </c:pt>
                <c:pt idx="14">
                  <c:v>42.047697516373901</c:v>
                </c:pt>
                <c:pt idx="15">
                  <c:v>44.167262282773201</c:v>
                </c:pt>
                <c:pt idx="16">
                  <c:v>46.324037836665397</c:v>
                </c:pt>
                <c:pt idx="17">
                  <c:v>47.978467759403443</c:v>
                </c:pt>
                <c:pt idx="18">
                  <c:v>50.182836430936504</c:v>
                </c:pt>
                <c:pt idx="19">
                  <c:v>50.732775179733004</c:v>
                </c:pt>
                <c:pt idx="20">
                  <c:v>51.282713928529503</c:v>
                </c:pt>
                <c:pt idx="21">
                  <c:v>51.832652677326003</c:v>
                </c:pt>
                <c:pt idx="22">
                  <c:v>51.832652677326003</c:v>
                </c:pt>
                <c:pt idx="23">
                  <c:v>52.374489507994497</c:v>
                </c:pt>
                <c:pt idx="24">
                  <c:v>52.916326338662991</c:v>
                </c:pt>
                <c:pt idx="25">
                  <c:v>53.458163169331506</c:v>
                </c:pt>
                <c:pt idx="26">
                  <c:v>54</c:v>
                </c:pt>
                <c:pt idx="27">
                  <c:v>54</c:v>
                </c:pt>
                <c:pt idx="28">
                  <c:v>54.375</c:v>
                </c:pt>
                <c:pt idx="29">
                  <c:v>54.75</c:v>
                </c:pt>
                <c:pt idx="30">
                  <c:v>55.125</c:v>
                </c:pt>
                <c:pt idx="31">
                  <c:v>55.5</c:v>
                </c:pt>
                <c:pt idx="32">
                  <c:v>61.5</c:v>
                </c:pt>
                <c:pt idx="33">
                  <c:v>67.5</c:v>
                </c:pt>
              </c:numCache>
            </c:numRef>
          </c:xVal>
          <c:yVal>
            <c:numRef>
              <c:f>Comparación!$N$226:$N$259</c:f>
              <c:numCache>
                <c:formatCode>General</c:formatCode>
                <c:ptCount val="34"/>
                <c:pt idx="0">
                  <c:v>16.577291018473151</c:v>
                </c:pt>
                <c:pt idx="1">
                  <c:v>15.410604108853551</c:v>
                </c:pt>
                <c:pt idx="2">
                  <c:v>15.410604108853551</c:v>
                </c:pt>
                <c:pt idx="3">
                  <c:v>14.31858811590085</c:v>
                </c:pt>
                <c:pt idx="4">
                  <c:v>13.289483322426399</c:v>
                </c:pt>
                <c:pt idx="5">
                  <c:v>12.327622463420001</c:v>
                </c:pt>
                <c:pt idx="6">
                  <c:v>11.43579997789505</c:v>
                </c:pt>
                <c:pt idx="7">
                  <c:v>11.43579997789505</c:v>
                </c:pt>
                <c:pt idx="8">
                  <c:v>10.626763928591851</c:v>
                </c:pt>
                <c:pt idx="9">
                  <c:v>9.8866157005311504</c:v>
                </c:pt>
                <c:pt idx="10">
                  <c:v>9.2138523996328487</c:v>
                </c:pt>
                <c:pt idx="11">
                  <c:v>8.6059145718840995</c:v>
                </c:pt>
                <c:pt idx="12">
                  <c:v>8.6059145718840995</c:v>
                </c:pt>
                <c:pt idx="13">
                  <c:v>8.0669937984528506</c:v>
                </c:pt>
                <c:pt idx="14">
                  <c:v>7.5837509943501002</c:v>
                </c:pt>
                <c:pt idx="15">
                  <c:v>7.1517839282470499</c:v>
                </c:pt>
                <c:pt idx="16">
                  <c:v>6.7662421009295999</c:v>
                </c:pt>
                <c:pt idx="17">
                  <c:v>6.7662421009295999</c:v>
                </c:pt>
                <c:pt idx="18">
                  <c:v>6.4266730365831002</c:v>
                </c:pt>
                <c:pt idx="19">
                  <c:v>6.1216880264868996</c:v>
                </c:pt>
                <c:pt idx="20">
                  <c:v>5.8458542057768001</c:v>
                </c:pt>
                <c:pt idx="21">
                  <c:v>5.5938376096512501</c:v>
                </c:pt>
                <c:pt idx="22">
                  <c:v>5.5938376096512501</c:v>
                </c:pt>
                <c:pt idx="23">
                  <c:v>5.3638720734455996</c:v>
                </c:pt>
                <c:pt idx="24">
                  <c:v>5.1475458173764999</c:v>
                </c:pt>
                <c:pt idx="25">
                  <c:v>4.94070348482858</c:v>
                </c:pt>
                <c:pt idx="26">
                  <c:v>4.7396611651741347</c:v>
                </c:pt>
                <c:pt idx="27">
                  <c:v>4.7396611651741347</c:v>
                </c:pt>
                <c:pt idx="28">
                  <c:v>4.6021269127967344</c:v>
                </c:pt>
                <c:pt idx="29">
                  <c:v>4.465341118648225</c:v>
                </c:pt>
                <c:pt idx="30">
                  <c:v>4.3287087004924754</c:v>
                </c:pt>
                <c:pt idx="31">
                  <c:v>4.1915061110252951</c:v>
                </c:pt>
                <c:pt idx="32">
                  <c:v>2.0957530555126476</c:v>
                </c:pt>
                <c:pt idx="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4C-4995-80DC-1AF14D0FA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509616"/>
        <c:axId val="1478510096"/>
      </c:scatterChart>
      <c:valAx>
        <c:axId val="14785096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8510096"/>
        <c:crosses val="autoZero"/>
        <c:crossBetween val="midCat"/>
        <c:majorUnit val="2"/>
      </c:valAx>
      <c:valAx>
        <c:axId val="14785100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850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044192132824319"/>
          <c:y val="4.5514036242074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Comparación!$BM$3:$BM$107</c:f>
              <c:numCache>
                <c:formatCode>0.00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</c:numCache>
            </c:numRef>
          </c:xVal>
          <c:yVal>
            <c:numRef>
              <c:f>Comparación!$BN$3:$BN$107</c:f>
              <c:numCache>
                <c:formatCode>0.00</c:formatCode>
                <c:ptCount val="105"/>
                <c:pt idx="0">
                  <c:v>-35.139999999999993</c:v>
                </c:pt>
                <c:pt idx="1">
                  <c:v>-35.54966367468019</c:v>
                </c:pt>
                <c:pt idx="2">
                  <c:v>-35.961654465430584</c:v>
                </c:pt>
                <c:pt idx="3">
                  <c:v>-36.351016507492211</c:v>
                </c:pt>
                <c:pt idx="4">
                  <c:v>-36.693984820494521</c:v>
                </c:pt>
                <c:pt idx="5">
                  <c:v>-36.96853148669237</c:v>
                </c:pt>
                <c:pt idx="6">
                  <c:v>-37.154855053872154</c:v>
                </c:pt>
                <c:pt idx="7">
                  <c:v>-37.235798010317652</c:v>
                </c:pt>
                <c:pt idx="8">
                  <c:v>-37.197180161384338</c:v>
                </c:pt>
                <c:pt idx="9">
                  <c:v>-37.028039168749984</c:v>
                </c:pt>
                <c:pt idx="10">
                  <c:v>-36.720773223547205</c:v>
                </c:pt>
                <c:pt idx="11">
                  <c:v>-36.271184632716469</c:v>
                </c:pt>
                <c:pt idx="12">
                  <c:v>-35.678426823891584</c:v>
                </c:pt>
                <c:pt idx="13">
                  <c:v>-34.944860748278657</c:v>
                </c:pt>
                <c:pt idx="14">
                  <c:v>-34.075829733169435</c:v>
                </c:pt>
                <c:pt idx="15">
                  <c:v>-33.079364382817772</c:v>
                </c:pt>
                <c:pt idx="16">
                  <c:v>-31.965831057864438</c:v>
                </c:pt>
                <c:pt idx="17">
                  <c:v>-30.747538724694447</c:v>
                </c:pt>
                <c:pt idx="18">
                  <c:v>-29.438319539365796</c:v>
                </c:pt>
                <c:pt idx="19">
                  <c:v>-28.053098434070456</c:v>
                </c:pt>
                <c:pt idx="20">
                  <c:v>-26.607466257909792</c:v>
                </c:pt>
                <c:pt idx="21">
                  <c:v>-25.117269765959655</c:v>
                </c:pt>
                <c:pt idx="22">
                  <c:v>-23.598230050226611</c:v>
                </c:pt>
                <c:pt idx="23">
                  <c:v>-22.065598976382066</c:v>
                </c:pt>
                <c:pt idx="24">
                  <c:v>-20.53386095118972</c:v>
                </c:pt>
                <c:pt idx="25">
                  <c:v>-19.016485017171178</c:v>
                </c:pt>
                <c:pt idx="26">
                  <c:v>-17.525729966458009</c:v>
                </c:pt>
                <c:pt idx="27">
                  <c:v>-16.072502985985217</c:v>
                </c:pt>
                <c:pt idx="28">
                  <c:v>-14.666270375847768</c:v>
                </c:pt>
                <c:pt idx="29">
                  <c:v>-13.315017187201956</c:v>
                </c:pt>
                <c:pt idx="30">
                  <c:v>-12.025251250329195</c:v>
                </c:pt>
                <c:pt idx="31">
                  <c:v>-10.802046031433926</c:v>
                </c:pt>
                <c:pt idx="32">
                  <c:v>-9.6491160728532286</c:v>
                </c:pt>
                <c:pt idx="33">
                  <c:v>-8.5689184225546828</c:v>
                </c:pt>
                <c:pt idx="34">
                  <c:v>-7.5627734174086445</c:v>
                </c:pt>
                <c:pt idx="35">
                  <c:v>-6.6309984117770373</c:v>
                </c:pt>
                <c:pt idx="36">
                  <c:v>-5.7730484917688569</c:v>
                </c:pt>
                <c:pt idx="37">
                  <c:v>-4.9876588351627031</c:v>
                </c:pt>
                <c:pt idx="38">
                  <c:v>-4.2729841156300932</c:v>
                </c:pt>
                <c:pt idx="39">
                  <c:v>-3.6267311575578374</c:v>
                </c:pt>
                <c:pt idx="40">
                  <c:v>-3.0462818787441064</c:v>
                </c:pt>
                <c:pt idx="41">
                  <c:v>-2.5288043727827394</c:v>
                </c:pt>
                <c:pt idx="42">
                  <c:v>-2.0713507484078799</c:v>
                </c:pt>
                <c:pt idx="43">
                  <c:v>-1.6709410344540525</c:v>
                </c:pt>
                <c:pt idx="44">
                  <c:v>-1.3246330590906079</c:v>
                </c:pt>
                <c:pt idx="45">
                  <c:v>-1.0295787105922782</c:v>
                </c:pt>
                <c:pt idx="46">
                  <c:v>-0.78306738063007275</c:v>
                </c:pt>
                <c:pt idx="47">
                  <c:v>-0.58255768199440938</c:v>
                </c:pt>
                <c:pt idx="48">
                  <c:v>-0.42569872733442848</c:v>
                </c:pt>
                <c:pt idx="49">
                  <c:v>-0.31034236375017255</c:v>
                </c:pt>
                <c:pt idx="50">
                  <c:v>-0.23454779191786787</c:v>
                </c:pt>
                <c:pt idx="51">
                  <c:v>-0.19657997101718827</c:v>
                </c:pt>
                <c:pt idx="52">
                  <c:v>-0.19490313546822502</c:v>
                </c:pt>
                <c:pt idx="53">
                  <c:v>-0.22817063930067671</c:v>
                </c:pt>
                <c:pt idx="54">
                  <c:v>-0.29521221075812049</c:v>
                </c:pt>
                <c:pt idx="55">
                  <c:v>-0.39501955395382926</c:v>
                </c:pt>
                <c:pt idx="56">
                  <c:v>-0.52673108485989362</c:v>
                </c:pt>
                <c:pt idx="57">
                  <c:v>-0.68961644270837663</c:v>
                </c:pt>
                <c:pt idx="58">
                  <c:v>-0.88306128037810783</c:v>
                </c:pt>
                <c:pt idx="59">
                  <c:v>-1.1065527122981984</c:v>
                </c:pt>
                <c:pt idx="60">
                  <c:v>-1.3596656881563165</c:v>
                </c:pt>
                <c:pt idx="61">
                  <c:v>-1.6420504663765711</c:v>
                </c:pt>
                <c:pt idx="62">
                  <c:v>-1.9534212830603737</c:v>
                </c:pt>
                <c:pt idx="63">
                  <c:v>-2.2935462492346987</c:v>
                </c:pt>
                <c:pt idx="64">
                  <c:v>-2.6622384606497707</c:v>
                </c:pt>
                <c:pt idx="65">
                  <c:v>-3.0593482684808624</c:v>
                </c:pt>
                <c:pt idx="66">
                  <c:v>-3.4847566343933125</c:v>
                </c:pt>
                <c:pt idx="67">
                  <c:v>-3.9383694777435716</c:v>
                </c:pt>
                <c:pt idx="68">
                  <c:v>-4.4201129144731084</c:v>
                </c:pt>
                <c:pt idx="69">
                  <c:v>-4.9299292848846941</c:v>
                </c:pt>
                <c:pt idx="70">
                  <c:v>-5.4677738695158409</c:v>
                </c:pt>
                <c:pt idx="71">
                  <c:v>-6.0336121974790737</c:v>
                </c:pt>
                <c:pt idx="72">
                  <c:v>-6.627417858862036</c:v>
                </c:pt>
                <c:pt idx="73">
                  <c:v>-7.2491707412104045</c:v>
                </c:pt>
                <c:pt idx="74">
                  <c:v>-7.8988556190764312</c:v>
                </c:pt>
                <c:pt idx="75">
                  <c:v>-8.576461034595825</c:v>
                </c:pt>
                <c:pt idx="76">
                  <c:v>-9.2819784156897747</c:v>
                </c:pt>
                <c:pt idx="77">
                  <c:v>-10.015401386531595</c:v>
                </c:pt>
                <c:pt idx="78">
                  <c:v>-10.776725232220894</c:v>
                </c:pt>
                <c:pt idx="79">
                  <c:v>-11.56594648610019</c:v>
                </c:pt>
                <c:pt idx="80">
                  <c:v>-12.383062613814365</c:v>
                </c:pt>
                <c:pt idx="81">
                  <c:v>-13.228071773077856</c:v>
                </c:pt>
                <c:pt idx="82">
                  <c:v>-14.10097263223064</c:v>
                </c:pt>
                <c:pt idx="83">
                  <c:v>-15.0017642341009</c:v>
                </c:pt>
                <c:pt idx="84">
                  <c:v>-15.930445894526398</c:v>
                </c:pt>
                <c:pt idx="85">
                  <c:v>-16.887017127197655</c:v>
                </c:pt>
                <c:pt idx="86">
                  <c:v>-17.871477588349318</c:v>
                </c:pt>
                <c:pt idx="87">
                  <c:v>-18.883827036314155</c:v>
                </c:pt>
                <c:pt idx="88">
                  <c:v>-19.924065302129822</c:v>
                </c:pt>
                <c:pt idx="89">
                  <c:v>-20.992192268309736</c:v>
                </c:pt>
                <c:pt idx="90">
                  <c:v>-22.088207853604221</c:v>
                </c:pt>
                <c:pt idx="91">
                  <c:v>-23.212112002127757</c:v>
                </c:pt>
                <c:pt idx="92">
                  <c:v>-24.363904675648158</c:v>
                </c:pt>
                <c:pt idx="93">
                  <c:v>-25.543585848150691</c:v>
                </c:pt>
                <c:pt idx="94">
                  <c:v>-26.75115550202867</c:v>
                </c:pt>
                <c:pt idx="95">
                  <c:v>-27.98661362542958</c:v>
                </c:pt>
                <c:pt idx="96">
                  <c:v>-29.24996021041698</c:v>
                </c:pt>
                <c:pt idx="97">
                  <c:v>-30.541195251704814</c:v>
                </c:pt>
                <c:pt idx="98">
                  <c:v>-31.860318745790991</c:v>
                </c:pt>
                <c:pt idx="99">
                  <c:v>-33.207330690367513</c:v>
                </c:pt>
                <c:pt idx="100">
                  <c:v>-34.5822310839214</c:v>
                </c:pt>
                <c:pt idx="101">
                  <c:v>-35.985019925466005</c:v>
                </c:pt>
                <c:pt idx="102">
                  <c:v>-37.415697214361295</c:v>
                </c:pt>
                <c:pt idx="103">
                  <c:v>-38.874262950194264</c:v>
                </c:pt>
                <c:pt idx="104">
                  <c:v>-40.360717132699776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F-4336-BCC7-174A4890D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626240"/>
        <c:axId val="1039626720"/>
      </c:scatterChart>
      <c:valAx>
        <c:axId val="103962624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26720"/>
        <c:crosses val="autoZero"/>
        <c:crossBetween val="midCat"/>
      </c:valAx>
      <c:valAx>
        <c:axId val="10396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262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Comparación!$AF$3:$AF$261</c:f>
              <c:numCache>
                <c:formatCode>0.00</c:formatCode>
                <c:ptCount val="259"/>
                <c:pt idx="0">
                  <c:v>0</c:v>
                </c:pt>
                <c:pt idx="1">
                  <c:v>0.36459340771500592</c:v>
                </c:pt>
                <c:pt idx="2">
                  <c:v>0.72918681542898867</c:v>
                </c:pt>
                <c:pt idx="3">
                  <c:v>1.0937802231439946</c:v>
                </c:pt>
                <c:pt idx="4">
                  <c:v>1.4583736308580058</c:v>
                </c:pt>
                <c:pt idx="5">
                  <c:v>1.4583736308580058</c:v>
                </c:pt>
                <c:pt idx="6">
                  <c:v>1.5937802231439946</c:v>
                </c:pt>
                <c:pt idx="7">
                  <c:v>1.7291868154289887</c:v>
                </c:pt>
                <c:pt idx="8">
                  <c:v>1.8645934077150059</c:v>
                </c:pt>
                <c:pt idx="9">
                  <c:v>2</c:v>
                </c:pt>
                <c:pt idx="10">
                  <c:v>2</c:v>
                </c:pt>
                <c:pt idx="11">
                  <c:v>2.0999999999999943</c:v>
                </c:pt>
                <c:pt idx="12">
                  <c:v>2.1999999999999886</c:v>
                </c:pt>
                <c:pt idx="13">
                  <c:v>2.3000000000000114</c:v>
                </c:pt>
                <c:pt idx="14">
                  <c:v>2.4000000000000057</c:v>
                </c:pt>
                <c:pt idx="15">
                  <c:v>2.4000000000000057</c:v>
                </c:pt>
                <c:pt idx="16">
                  <c:v>2.4250000000000114</c:v>
                </c:pt>
                <c:pt idx="17">
                  <c:v>2.4499999999999886</c:v>
                </c:pt>
                <c:pt idx="18">
                  <c:v>2.4749999999999943</c:v>
                </c:pt>
                <c:pt idx="19">
                  <c:v>2.5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</c:v>
                </c:pt>
                <c:pt idx="26">
                  <c:v>3.125</c:v>
                </c:pt>
                <c:pt idx="27">
                  <c:v>3.25</c:v>
                </c:pt>
                <c:pt idx="28">
                  <c:v>3.375</c:v>
                </c:pt>
                <c:pt idx="29">
                  <c:v>3.5</c:v>
                </c:pt>
                <c:pt idx="30">
                  <c:v>3.5</c:v>
                </c:pt>
                <c:pt idx="31">
                  <c:v>3.625</c:v>
                </c:pt>
                <c:pt idx="32">
                  <c:v>3.75</c:v>
                </c:pt>
                <c:pt idx="33">
                  <c:v>3.875</c:v>
                </c:pt>
                <c:pt idx="34">
                  <c:v>4</c:v>
                </c:pt>
                <c:pt idx="35">
                  <c:v>4</c:v>
                </c:pt>
                <c:pt idx="36">
                  <c:v>4.125</c:v>
                </c:pt>
                <c:pt idx="37">
                  <c:v>4.25</c:v>
                </c:pt>
                <c:pt idx="38">
                  <c:v>4.375</c:v>
                </c:pt>
                <c:pt idx="39">
                  <c:v>4.5</c:v>
                </c:pt>
                <c:pt idx="40">
                  <c:v>4.5</c:v>
                </c:pt>
                <c:pt idx="41">
                  <c:v>4.505241344618014</c:v>
                </c:pt>
                <c:pt idx="42">
                  <c:v>4.5104826892350047</c:v>
                </c:pt>
                <c:pt idx="43">
                  <c:v>4.5157240338529903</c:v>
                </c:pt>
                <c:pt idx="44">
                  <c:v>4.5209653784700095</c:v>
                </c:pt>
                <c:pt idx="45">
                  <c:v>4.5209653784700095</c:v>
                </c:pt>
                <c:pt idx="46">
                  <c:v>4.6407240338529903</c:v>
                </c:pt>
                <c:pt idx="47">
                  <c:v>4.7604826892350047</c:v>
                </c:pt>
                <c:pt idx="48">
                  <c:v>4.880241344618014</c:v>
                </c:pt>
                <c:pt idx="49">
                  <c:v>5</c:v>
                </c:pt>
                <c:pt idx="50">
                  <c:v>5</c:v>
                </c:pt>
                <c:pt idx="51">
                  <c:v>5.125</c:v>
                </c:pt>
                <c:pt idx="52">
                  <c:v>5.25</c:v>
                </c:pt>
                <c:pt idx="53">
                  <c:v>5.375</c:v>
                </c:pt>
                <c:pt idx="54">
                  <c:v>5.5</c:v>
                </c:pt>
                <c:pt idx="55">
                  <c:v>5.5</c:v>
                </c:pt>
                <c:pt idx="56">
                  <c:v>5.625</c:v>
                </c:pt>
                <c:pt idx="57">
                  <c:v>5.75</c:v>
                </c:pt>
                <c:pt idx="58">
                  <c:v>5.875</c:v>
                </c:pt>
                <c:pt idx="59">
                  <c:v>6</c:v>
                </c:pt>
                <c:pt idx="60">
                  <c:v>6</c:v>
                </c:pt>
                <c:pt idx="61">
                  <c:v>6.1875</c:v>
                </c:pt>
                <c:pt idx="62">
                  <c:v>6.375</c:v>
                </c:pt>
                <c:pt idx="63">
                  <c:v>6.5625</c:v>
                </c:pt>
                <c:pt idx="64">
                  <c:v>6.75</c:v>
                </c:pt>
                <c:pt idx="65">
                  <c:v>6.75</c:v>
                </c:pt>
                <c:pt idx="66">
                  <c:v>6.9375</c:v>
                </c:pt>
                <c:pt idx="67">
                  <c:v>7.125</c:v>
                </c:pt>
                <c:pt idx="68">
                  <c:v>7.3125</c:v>
                </c:pt>
                <c:pt idx="69">
                  <c:v>7.5</c:v>
                </c:pt>
                <c:pt idx="70">
                  <c:v>7.5</c:v>
                </c:pt>
                <c:pt idx="71">
                  <c:v>7.625</c:v>
                </c:pt>
                <c:pt idx="72">
                  <c:v>7.75</c:v>
                </c:pt>
                <c:pt idx="73">
                  <c:v>7.875</c:v>
                </c:pt>
                <c:pt idx="74">
                  <c:v>8</c:v>
                </c:pt>
                <c:pt idx="75">
                  <c:v>8</c:v>
                </c:pt>
                <c:pt idx="76">
                  <c:v>8.125</c:v>
                </c:pt>
                <c:pt idx="77">
                  <c:v>8.25</c:v>
                </c:pt>
                <c:pt idx="78">
                  <c:v>8.375</c:v>
                </c:pt>
                <c:pt idx="79">
                  <c:v>8.5</c:v>
                </c:pt>
                <c:pt idx="80">
                  <c:v>8.5</c:v>
                </c:pt>
                <c:pt idx="81">
                  <c:v>8.5625</c:v>
                </c:pt>
                <c:pt idx="82">
                  <c:v>8.625</c:v>
                </c:pt>
                <c:pt idx="83">
                  <c:v>8.6875</c:v>
                </c:pt>
                <c:pt idx="84">
                  <c:v>8.75</c:v>
                </c:pt>
                <c:pt idx="85">
                  <c:v>8.75</c:v>
                </c:pt>
                <c:pt idx="86">
                  <c:v>8.8125</c:v>
                </c:pt>
                <c:pt idx="87">
                  <c:v>8.875</c:v>
                </c:pt>
                <c:pt idx="88">
                  <c:v>8.9375</c:v>
                </c:pt>
                <c:pt idx="89">
                  <c:v>9</c:v>
                </c:pt>
                <c:pt idx="90">
                  <c:v>9</c:v>
                </c:pt>
                <c:pt idx="91">
                  <c:v>9.084952844872987</c:v>
                </c:pt>
                <c:pt idx="92">
                  <c:v>9.1699056897460025</c:v>
                </c:pt>
                <c:pt idx="93">
                  <c:v>9.2548585346189896</c:v>
                </c:pt>
                <c:pt idx="94">
                  <c:v>9.3398113794910103</c:v>
                </c:pt>
                <c:pt idx="95">
                  <c:v>9.3398113794910103</c:v>
                </c:pt>
                <c:pt idx="96">
                  <c:v>9.459952844872987</c:v>
                </c:pt>
                <c:pt idx="97">
                  <c:v>9.5800943102539975</c:v>
                </c:pt>
                <c:pt idx="98">
                  <c:v>9.7002357756360027</c:v>
                </c:pt>
                <c:pt idx="99">
                  <c:v>9.8203772410170131</c:v>
                </c:pt>
                <c:pt idx="100">
                  <c:v>9.8203772410170131</c:v>
                </c:pt>
                <c:pt idx="101">
                  <c:v>9.9902829307629872</c:v>
                </c:pt>
                <c:pt idx="102">
                  <c:v>10.16018862050899</c:v>
                </c:pt>
                <c:pt idx="103">
                  <c:v>10.330094310253997</c:v>
                </c:pt>
                <c:pt idx="104">
                  <c:v>10.5</c:v>
                </c:pt>
                <c:pt idx="105">
                  <c:v>10.5</c:v>
                </c:pt>
                <c:pt idx="106">
                  <c:v>10.625</c:v>
                </c:pt>
                <c:pt idx="107">
                  <c:v>10.75</c:v>
                </c:pt>
                <c:pt idx="108">
                  <c:v>10.875</c:v>
                </c:pt>
                <c:pt idx="109">
                  <c:v>11</c:v>
                </c:pt>
                <c:pt idx="110">
                  <c:v>11</c:v>
                </c:pt>
                <c:pt idx="111">
                  <c:v>11.125</c:v>
                </c:pt>
                <c:pt idx="112">
                  <c:v>11.25</c:v>
                </c:pt>
                <c:pt idx="113">
                  <c:v>11.375</c:v>
                </c:pt>
                <c:pt idx="114">
                  <c:v>11.5</c:v>
                </c:pt>
                <c:pt idx="115">
                  <c:v>11.5</c:v>
                </c:pt>
                <c:pt idx="116">
                  <c:v>11.625</c:v>
                </c:pt>
                <c:pt idx="117">
                  <c:v>11.75</c:v>
                </c:pt>
                <c:pt idx="118">
                  <c:v>11.875</c:v>
                </c:pt>
                <c:pt idx="119">
                  <c:v>12</c:v>
                </c:pt>
                <c:pt idx="120">
                  <c:v>12</c:v>
                </c:pt>
                <c:pt idx="121">
                  <c:v>12.16749999999999</c:v>
                </c:pt>
                <c:pt idx="122">
                  <c:v>12.335000000000008</c:v>
                </c:pt>
                <c:pt idx="123">
                  <c:v>12.502499999999998</c:v>
                </c:pt>
                <c:pt idx="124">
                  <c:v>12.669999999999987</c:v>
                </c:pt>
                <c:pt idx="125">
                  <c:v>12.669999999999987</c:v>
                </c:pt>
                <c:pt idx="126">
                  <c:v>12.877499999999998</c:v>
                </c:pt>
                <c:pt idx="127">
                  <c:v>13.085000000000008</c:v>
                </c:pt>
                <c:pt idx="128">
                  <c:v>13.29249999999999</c:v>
                </c:pt>
                <c:pt idx="129">
                  <c:v>13.5</c:v>
                </c:pt>
                <c:pt idx="130">
                  <c:v>13.5</c:v>
                </c:pt>
                <c:pt idx="131">
                  <c:v>13.625</c:v>
                </c:pt>
                <c:pt idx="132">
                  <c:v>13.75</c:v>
                </c:pt>
                <c:pt idx="133">
                  <c:v>13.875</c:v>
                </c:pt>
                <c:pt idx="134">
                  <c:v>14</c:v>
                </c:pt>
                <c:pt idx="135">
                  <c:v>14</c:v>
                </c:pt>
                <c:pt idx="136">
                  <c:v>14.134746708026</c:v>
                </c:pt>
                <c:pt idx="137">
                  <c:v>14.269493416051006</c:v>
                </c:pt>
                <c:pt idx="138">
                  <c:v>14.404240124076011</c:v>
                </c:pt>
                <c:pt idx="139">
                  <c:v>14.538986832102012</c:v>
                </c:pt>
                <c:pt idx="140">
                  <c:v>14.538986832102012</c:v>
                </c:pt>
                <c:pt idx="141">
                  <c:v>14.829240124076989</c:v>
                </c:pt>
                <c:pt idx="142">
                  <c:v>15.119493416051</c:v>
                </c:pt>
                <c:pt idx="143">
                  <c:v>15.409746708026006</c:v>
                </c:pt>
                <c:pt idx="144">
                  <c:v>15.699999999999989</c:v>
                </c:pt>
                <c:pt idx="145">
                  <c:v>15.699999999999989</c:v>
                </c:pt>
                <c:pt idx="146">
                  <c:v>16.025000000000006</c:v>
                </c:pt>
                <c:pt idx="147">
                  <c:v>16.349999999999994</c:v>
                </c:pt>
                <c:pt idx="148">
                  <c:v>16.675000000000011</c:v>
                </c:pt>
                <c:pt idx="149">
                  <c:v>17</c:v>
                </c:pt>
                <c:pt idx="150">
                  <c:v>17</c:v>
                </c:pt>
                <c:pt idx="151">
                  <c:v>17.175000000000011</c:v>
                </c:pt>
                <c:pt idx="152">
                  <c:v>17.349999999999994</c:v>
                </c:pt>
                <c:pt idx="153">
                  <c:v>17.525000000000006</c:v>
                </c:pt>
                <c:pt idx="154">
                  <c:v>17.699999999999989</c:v>
                </c:pt>
                <c:pt idx="155">
                  <c:v>17.699999999999989</c:v>
                </c:pt>
                <c:pt idx="156">
                  <c:v>17.938636363635993</c:v>
                </c:pt>
                <c:pt idx="157">
                  <c:v>18.177272727272992</c:v>
                </c:pt>
                <c:pt idx="158">
                  <c:v>18.415909090908997</c:v>
                </c:pt>
                <c:pt idx="159">
                  <c:v>18.654545454545001</c:v>
                </c:pt>
                <c:pt idx="160">
                  <c:v>18.654545454545001</c:v>
                </c:pt>
                <c:pt idx="161">
                  <c:v>18.790909090908997</c:v>
                </c:pt>
                <c:pt idx="162">
                  <c:v>18.927272727272992</c:v>
                </c:pt>
                <c:pt idx="163">
                  <c:v>19.063636363635993</c:v>
                </c:pt>
                <c:pt idx="164">
                  <c:v>19.199999999999989</c:v>
                </c:pt>
                <c:pt idx="165">
                  <c:v>19.199999999999989</c:v>
                </c:pt>
                <c:pt idx="166">
                  <c:v>19.300000000000011</c:v>
                </c:pt>
                <c:pt idx="167">
                  <c:v>19.400000000000006</c:v>
                </c:pt>
                <c:pt idx="168">
                  <c:v>19.5</c:v>
                </c:pt>
                <c:pt idx="169">
                  <c:v>19.599999999999994</c:v>
                </c:pt>
                <c:pt idx="170">
                  <c:v>19.599999999999994</c:v>
                </c:pt>
                <c:pt idx="171">
                  <c:v>19.699999999999989</c:v>
                </c:pt>
                <c:pt idx="172">
                  <c:v>19.800000000000011</c:v>
                </c:pt>
                <c:pt idx="173">
                  <c:v>19.900000000000006</c:v>
                </c:pt>
                <c:pt idx="174">
                  <c:v>20</c:v>
                </c:pt>
                <c:pt idx="175">
                  <c:v>20</c:v>
                </c:pt>
                <c:pt idx="176">
                  <c:v>20.050000000000011</c:v>
                </c:pt>
                <c:pt idx="177">
                  <c:v>20.099999999999994</c:v>
                </c:pt>
                <c:pt idx="178">
                  <c:v>20.150000000000006</c:v>
                </c:pt>
                <c:pt idx="179">
                  <c:v>20.199999999999989</c:v>
                </c:pt>
                <c:pt idx="180">
                  <c:v>20.199999999999989</c:v>
                </c:pt>
                <c:pt idx="181">
                  <c:v>20.284868886151003</c:v>
                </c:pt>
                <c:pt idx="182">
                  <c:v>20.369737772300994</c:v>
                </c:pt>
                <c:pt idx="183">
                  <c:v>20.454606658452008</c:v>
                </c:pt>
                <c:pt idx="184">
                  <c:v>20.539475544602993</c:v>
                </c:pt>
                <c:pt idx="185">
                  <c:v>20.539475544602993</c:v>
                </c:pt>
                <c:pt idx="186">
                  <c:v>20.643791042687013</c:v>
                </c:pt>
                <c:pt idx="187">
                  <c:v>20.748106540771005</c:v>
                </c:pt>
                <c:pt idx="188">
                  <c:v>20.852422038855991</c:v>
                </c:pt>
                <c:pt idx="189">
                  <c:v>20.956737536940011</c:v>
                </c:pt>
                <c:pt idx="190">
                  <c:v>20.956737536940011</c:v>
                </c:pt>
                <c:pt idx="191">
                  <c:v>21.084955587559989</c:v>
                </c:pt>
                <c:pt idx="192">
                  <c:v>21.21317363818099</c:v>
                </c:pt>
                <c:pt idx="193">
                  <c:v>21.341391688800996</c:v>
                </c:pt>
                <c:pt idx="194">
                  <c:v>21.469609739421998</c:v>
                </c:pt>
                <c:pt idx="195">
                  <c:v>21.469609739421998</c:v>
                </c:pt>
                <c:pt idx="196">
                  <c:v>21.627207304566014</c:v>
                </c:pt>
                <c:pt idx="197">
                  <c:v>21.784804869710996</c:v>
                </c:pt>
                <c:pt idx="198">
                  <c:v>21.942402434855012</c:v>
                </c:pt>
                <c:pt idx="199">
                  <c:v>22.099999999999994</c:v>
                </c:pt>
                <c:pt idx="200">
                  <c:v>22.099999999999994</c:v>
                </c:pt>
                <c:pt idx="201">
                  <c:v>22.199999999999989</c:v>
                </c:pt>
                <c:pt idx="202">
                  <c:v>22.300000000000011</c:v>
                </c:pt>
                <c:pt idx="203">
                  <c:v>22.400000000000006</c:v>
                </c:pt>
                <c:pt idx="204">
                  <c:v>22.5</c:v>
                </c:pt>
                <c:pt idx="205">
                  <c:v>22.5</c:v>
                </c:pt>
                <c:pt idx="206">
                  <c:v>22.849999999999994</c:v>
                </c:pt>
                <c:pt idx="207">
                  <c:v>23.199999999999989</c:v>
                </c:pt>
                <c:pt idx="208">
                  <c:v>23.550000000000011</c:v>
                </c:pt>
                <c:pt idx="209">
                  <c:v>23.900000000000006</c:v>
                </c:pt>
                <c:pt idx="210">
                  <c:v>23.900000000000006</c:v>
                </c:pt>
                <c:pt idx="211">
                  <c:v>24.324999999999989</c:v>
                </c:pt>
                <c:pt idx="212">
                  <c:v>24.75</c:v>
                </c:pt>
                <c:pt idx="213">
                  <c:v>25.175000000000011</c:v>
                </c:pt>
                <c:pt idx="214">
                  <c:v>25.599999999999994</c:v>
                </c:pt>
                <c:pt idx="215">
                  <c:v>25.599999999999994</c:v>
                </c:pt>
                <c:pt idx="216">
                  <c:v>25.949999999999989</c:v>
                </c:pt>
                <c:pt idx="217">
                  <c:v>26.300000000000011</c:v>
                </c:pt>
                <c:pt idx="218">
                  <c:v>26.650000000000006</c:v>
                </c:pt>
                <c:pt idx="219">
                  <c:v>27</c:v>
                </c:pt>
                <c:pt idx="220">
                  <c:v>27</c:v>
                </c:pt>
                <c:pt idx="221">
                  <c:v>27.389050750897013</c:v>
                </c:pt>
                <c:pt idx="222">
                  <c:v>27.778101501793003</c:v>
                </c:pt>
                <c:pt idx="223">
                  <c:v>28.167152252689988</c:v>
                </c:pt>
                <c:pt idx="224">
                  <c:v>28.556203003587001</c:v>
                </c:pt>
                <c:pt idx="225">
                  <c:v>28.556203003587001</c:v>
                </c:pt>
                <c:pt idx="226">
                  <c:v>28.939522102843995</c:v>
                </c:pt>
                <c:pt idx="227">
                  <c:v>29.322841202100989</c:v>
                </c:pt>
                <c:pt idx="228">
                  <c:v>29.706160301358011</c:v>
                </c:pt>
                <c:pt idx="229">
                  <c:v>30.089479400615005</c:v>
                </c:pt>
                <c:pt idx="230">
                  <c:v>30.089479400615005</c:v>
                </c:pt>
                <c:pt idx="231">
                  <c:v>30.467151289223011</c:v>
                </c:pt>
                <c:pt idx="232">
                  <c:v>32.387064336721494</c:v>
                </c:pt>
                <c:pt idx="233">
                  <c:v>34.344744573081805</c:v>
                </c:pt>
                <c:pt idx="234">
                  <c:v>36.340191998301762</c:v>
                </c:pt>
                <c:pt idx="235">
                  <c:v>37.92020034605401</c:v>
                </c:pt>
                <c:pt idx="236">
                  <c:v>39.965343537467497</c:v>
                </c:pt>
                <c:pt idx="237">
                  <c:v>42.047697516373901</c:v>
                </c:pt>
                <c:pt idx="238">
                  <c:v>44.167262282773201</c:v>
                </c:pt>
                <c:pt idx="239">
                  <c:v>46.324037836665397</c:v>
                </c:pt>
                <c:pt idx="240">
                  <c:v>47.978467759403443</c:v>
                </c:pt>
                <c:pt idx="241">
                  <c:v>50.182836430936504</c:v>
                </c:pt>
                <c:pt idx="242">
                  <c:v>50.732775179733004</c:v>
                </c:pt>
                <c:pt idx="243">
                  <c:v>51.282713928529503</c:v>
                </c:pt>
                <c:pt idx="244">
                  <c:v>51.832652677326003</c:v>
                </c:pt>
                <c:pt idx="245">
                  <c:v>51.832652677326003</c:v>
                </c:pt>
                <c:pt idx="246">
                  <c:v>52.374489507994497</c:v>
                </c:pt>
                <c:pt idx="247">
                  <c:v>52.916326338662991</c:v>
                </c:pt>
                <c:pt idx="248">
                  <c:v>53.458163169331506</c:v>
                </c:pt>
                <c:pt idx="249">
                  <c:v>54</c:v>
                </c:pt>
                <c:pt idx="250">
                  <c:v>54</c:v>
                </c:pt>
                <c:pt idx="251">
                  <c:v>54.375</c:v>
                </c:pt>
                <c:pt idx="252">
                  <c:v>54.75</c:v>
                </c:pt>
                <c:pt idx="253">
                  <c:v>55.125</c:v>
                </c:pt>
                <c:pt idx="254">
                  <c:v>55.5</c:v>
                </c:pt>
                <c:pt idx="255">
                  <c:v>61.5</c:v>
                </c:pt>
                <c:pt idx="256">
                  <c:v>67.5</c:v>
                </c:pt>
              </c:numCache>
            </c:numRef>
          </c:xVal>
          <c:yVal>
            <c:numRef>
              <c:f>Comparación!$AG$3:$AG$261</c:f>
              <c:numCache>
                <c:formatCode>General</c:formatCode>
                <c:ptCount val="259"/>
                <c:pt idx="0">
                  <c:v>6.5923354271289494</c:v>
                </c:pt>
                <c:pt idx="1">
                  <c:v>6.5496641726340998</c:v>
                </c:pt>
                <c:pt idx="2">
                  <c:v>6.5069366665136501</c:v>
                </c:pt>
                <c:pt idx="3">
                  <c:v>6.4640751036689004</c:v>
                </c:pt>
                <c:pt idx="4">
                  <c:v>6.4211008449272002</c:v>
                </c:pt>
                <c:pt idx="5">
                  <c:v>6.4211008449272002</c:v>
                </c:pt>
                <c:pt idx="6">
                  <c:v>6.40514294069665</c:v>
                </c:pt>
                <c:pt idx="7">
                  <c:v>6.3892127650789998</c:v>
                </c:pt>
                <c:pt idx="8">
                  <c:v>6.3733352565151504</c:v>
                </c:pt>
                <c:pt idx="9">
                  <c:v>6.3575411919264502</c:v>
                </c:pt>
                <c:pt idx="10">
                  <c:v>6.3575411919264502</c:v>
                </c:pt>
                <c:pt idx="11">
                  <c:v>6.3459519155427504</c:v>
                </c:pt>
                <c:pt idx="12">
                  <c:v>6.3344461123179006</c:v>
                </c:pt>
                <c:pt idx="13">
                  <c:v>6.3230445708865997</c:v>
                </c:pt>
                <c:pt idx="14">
                  <c:v>6.3117703278794997</c:v>
                </c:pt>
                <c:pt idx="15">
                  <c:v>6.3117703278794997</c:v>
                </c:pt>
                <c:pt idx="16">
                  <c:v>6.3089746536668496</c:v>
                </c:pt>
                <c:pt idx="17">
                  <c:v>6.3061889771826003</c:v>
                </c:pt>
                <c:pt idx="18">
                  <c:v>6.3034137805178503</c:v>
                </c:pt>
                <c:pt idx="19">
                  <c:v>6.3006495757353997</c:v>
                </c:pt>
                <c:pt idx="20">
                  <c:v>6.3006495757353997</c:v>
                </c:pt>
                <c:pt idx="21">
                  <c:v>6.2870137931978505</c:v>
                </c:pt>
                <c:pt idx="22">
                  <c:v>6.2737093021733505</c:v>
                </c:pt>
                <c:pt idx="23">
                  <c:v>6.2607788483963995</c:v>
                </c:pt>
                <c:pt idx="24">
                  <c:v>6.2482733889810502</c:v>
                </c:pt>
                <c:pt idx="25">
                  <c:v>6.2482733889810502</c:v>
                </c:pt>
                <c:pt idx="26">
                  <c:v>6.2378887590364496</c:v>
                </c:pt>
                <c:pt idx="27">
                  <c:v>6.2279561860010997</c:v>
                </c:pt>
                <c:pt idx="28">
                  <c:v>6.2184524017115006</c:v>
                </c:pt>
                <c:pt idx="29">
                  <c:v>6.2093674237074001</c:v>
                </c:pt>
                <c:pt idx="30">
                  <c:v>6.2093674237074001</c:v>
                </c:pt>
                <c:pt idx="31">
                  <c:v>6.20070788537745</c:v>
                </c:pt>
                <c:pt idx="32">
                  <c:v>6.1924960589160998</c:v>
                </c:pt>
                <c:pt idx="33">
                  <c:v>6.1847641580581998</c:v>
                </c:pt>
                <c:pt idx="34">
                  <c:v>6.1775605755648</c:v>
                </c:pt>
                <c:pt idx="35">
                  <c:v>6.1775605755648</c:v>
                </c:pt>
                <c:pt idx="36">
                  <c:v>6.1709724978038496</c:v>
                </c:pt>
                <c:pt idx="37">
                  <c:v>6.1651439790341502</c:v>
                </c:pt>
                <c:pt idx="38">
                  <c:v>6.1602045304537993</c:v>
                </c:pt>
                <c:pt idx="39">
                  <c:v>6.1563025471480497</c:v>
                </c:pt>
                <c:pt idx="40">
                  <c:v>6.1563025471480497</c:v>
                </c:pt>
                <c:pt idx="41">
                  <c:v>6.1561639561552006</c:v>
                </c:pt>
                <c:pt idx="42">
                  <c:v>6.1560274845628005</c:v>
                </c:pt>
                <c:pt idx="43">
                  <c:v>6.1558931445176999</c:v>
                </c:pt>
                <c:pt idx="44">
                  <c:v>6.1557609482208004</c:v>
                </c:pt>
                <c:pt idx="45">
                  <c:v>6.1557609482208004</c:v>
                </c:pt>
                <c:pt idx="46">
                  <c:v>6.1533531424927999</c:v>
                </c:pt>
                <c:pt idx="47">
                  <c:v>6.1522283328626495</c:v>
                </c:pt>
                <c:pt idx="48">
                  <c:v>6.1525590972194006</c:v>
                </c:pt>
                <c:pt idx="49">
                  <c:v>6.1545347773639003</c:v>
                </c:pt>
                <c:pt idx="50">
                  <c:v>6.1545347773639003</c:v>
                </c:pt>
                <c:pt idx="51">
                  <c:v>6.1585749336826998</c:v>
                </c:pt>
                <c:pt idx="52">
                  <c:v>6.1648877297181004</c:v>
                </c:pt>
                <c:pt idx="53">
                  <c:v>6.1737510726542002</c:v>
                </c:pt>
                <c:pt idx="54">
                  <c:v>6.1854656628131002</c:v>
                </c:pt>
                <c:pt idx="55">
                  <c:v>6.1854656628131002</c:v>
                </c:pt>
                <c:pt idx="56">
                  <c:v>6.2003553649525003</c:v>
                </c:pt>
                <c:pt idx="57">
                  <c:v>6.2187685351686</c:v>
                </c:pt>
                <c:pt idx="58">
                  <c:v>6.2410782555129503</c:v>
                </c:pt>
                <c:pt idx="59">
                  <c:v>6.2676832927277495</c:v>
                </c:pt>
                <c:pt idx="60">
                  <c:v>6.2676832927277495</c:v>
                </c:pt>
                <c:pt idx="61">
                  <c:v>6.3319408361270497</c:v>
                </c:pt>
                <c:pt idx="62">
                  <c:v>6.4060474209791005</c:v>
                </c:pt>
                <c:pt idx="63">
                  <c:v>6.4893718968161496</c:v>
                </c:pt>
                <c:pt idx="64">
                  <c:v>6.5814298544860499</c:v>
                </c:pt>
                <c:pt idx="65">
                  <c:v>6.5814298544860499</c:v>
                </c:pt>
                <c:pt idx="66">
                  <c:v>6.6818910715186499</c:v>
                </c:pt>
                <c:pt idx="67">
                  <c:v>6.7905803351077001</c:v>
                </c:pt>
                <c:pt idx="68">
                  <c:v>6.9074795286861495</c:v>
                </c:pt>
                <c:pt idx="69">
                  <c:v>7.0327259186855002</c:v>
                </c:pt>
                <c:pt idx="70">
                  <c:v>7.0327259186855002</c:v>
                </c:pt>
                <c:pt idx="71">
                  <c:v>7.1209989175924004</c:v>
                </c:pt>
                <c:pt idx="72">
                  <c:v>7.2132346802684006</c:v>
                </c:pt>
                <c:pt idx="73">
                  <c:v>7.3095966978881499</c:v>
                </c:pt>
                <c:pt idx="74">
                  <c:v>7.4102816130473501</c:v>
                </c:pt>
                <c:pt idx="75">
                  <c:v>7.4102816130473501</c:v>
                </c:pt>
                <c:pt idx="76">
                  <c:v>7.5155057564738499</c:v>
                </c:pt>
                <c:pt idx="77">
                  <c:v>7.6255102126103003</c:v>
                </c:pt>
                <c:pt idx="78">
                  <c:v>7.7405735799154005</c:v>
                </c:pt>
                <c:pt idx="79">
                  <c:v>7.861006105500751</c:v>
                </c:pt>
                <c:pt idx="80">
                  <c:v>7.861006105500751</c:v>
                </c:pt>
                <c:pt idx="81">
                  <c:v>7.9233403806129497</c:v>
                </c:pt>
                <c:pt idx="82">
                  <c:v>7.9871467646035494</c:v>
                </c:pt>
                <c:pt idx="83">
                  <c:v>8.052473084592549</c:v>
                </c:pt>
                <c:pt idx="84">
                  <c:v>8.1193694370511995</c:v>
                </c:pt>
                <c:pt idx="85">
                  <c:v>8.1193694370511995</c:v>
                </c:pt>
                <c:pt idx="86">
                  <c:v>8.1878881642445993</c:v>
                </c:pt>
                <c:pt idx="87">
                  <c:v>8.2580839268647495</c:v>
                </c:pt>
                <c:pt idx="88">
                  <c:v>8.3300136042702011</c:v>
                </c:pt>
                <c:pt idx="89">
                  <c:v>8.4037364631411986</c:v>
                </c:pt>
                <c:pt idx="90">
                  <c:v>8.4037364631411986</c:v>
                </c:pt>
                <c:pt idx="91">
                  <c:v>8.5186399568506008</c:v>
                </c:pt>
                <c:pt idx="92">
                  <c:v>8.6367783548660011</c:v>
                </c:pt>
                <c:pt idx="93">
                  <c:v>8.7579684379719005</c:v>
                </c:pt>
                <c:pt idx="94">
                  <c:v>8.8820356610517504</c:v>
                </c:pt>
                <c:pt idx="95">
                  <c:v>8.8820356610517504</c:v>
                </c:pt>
                <c:pt idx="96">
                  <c:v>9.0620854694599497</c:v>
                </c:pt>
                <c:pt idx="97">
                  <c:v>9.2471234643415503</c:v>
                </c:pt>
                <c:pt idx="98">
                  <c:v>9.4367488482830488</c:v>
                </c:pt>
                <c:pt idx="99">
                  <c:v>9.6305956613329506</c:v>
                </c:pt>
                <c:pt idx="100">
                  <c:v>9.6305956613329506</c:v>
                </c:pt>
                <c:pt idx="101">
                  <c:v>9.9113074357802002</c:v>
                </c:pt>
                <c:pt idx="102">
                  <c:v>10.198988203523751</c:v>
                </c:pt>
                <c:pt idx="103">
                  <c:v>10.49295685665845</c:v>
                </c:pt>
                <c:pt idx="104">
                  <c:v>10.79266602933825</c:v>
                </c:pt>
                <c:pt idx="105">
                  <c:v>10.79266602933825</c:v>
                </c:pt>
                <c:pt idx="106">
                  <c:v>11.016582068498801</c:v>
                </c:pt>
                <c:pt idx="107">
                  <c:v>11.243258847264299</c:v>
                </c:pt>
                <c:pt idx="108">
                  <c:v>11.4726125554389</c:v>
                </c:pt>
                <c:pt idx="109">
                  <c:v>11.70459632187695</c:v>
                </c:pt>
                <c:pt idx="110">
                  <c:v>11.70459632187695</c:v>
                </c:pt>
                <c:pt idx="111">
                  <c:v>11.9391963707795</c:v>
                </c:pt>
                <c:pt idx="112">
                  <c:v>12.176433763739299</c:v>
                </c:pt>
                <c:pt idx="113">
                  <c:v>12.416363949997599</c:v>
                </c:pt>
                <c:pt idx="114">
                  <c:v>12.6590802541184</c:v>
                </c:pt>
                <c:pt idx="115">
                  <c:v>12.6590802541184</c:v>
                </c:pt>
                <c:pt idx="116">
                  <c:v>12.904713603881349</c:v>
                </c:pt>
                <c:pt idx="117">
                  <c:v>13.15343410354175</c:v>
                </c:pt>
                <c:pt idx="118">
                  <c:v>13.405449691156099</c:v>
                </c:pt>
                <c:pt idx="119">
                  <c:v>13.66100822686545</c:v>
                </c:pt>
                <c:pt idx="120">
                  <c:v>13.66100822686545</c:v>
                </c:pt>
                <c:pt idx="121">
                  <c:v>14.033232859434699</c:v>
                </c:pt>
                <c:pt idx="122">
                  <c:v>14.41029970079585</c:v>
                </c:pt>
                <c:pt idx="123">
                  <c:v>14.790312288821401</c:v>
                </c:pt>
                <c:pt idx="124">
                  <c:v>15.1715122474879</c:v>
                </c:pt>
                <c:pt idx="125">
                  <c:v>15.1715122474879</c:v>
                </c:pt>
                <c:pt idx="126">
                  <c:v>15.642982650919402</c:v>
                </c:pt>
                <c:pt idx="127">
                  <c:v>16.111025742189753</c:v>
                </c:pt>
                <c:pt idx="128">
                  <c:v>16.573192410866199</c:v>
                </c:pt>
                <c:pt idx="129">
                  <c:v>17.027353543317648</c:v>
                </c:pt>
                <c:pt idx="130">
                  <c:v>17.027353543317648</c:v>
                </c:pt>
                <c:pt idx="131">
                  <c:v>17.296308696289849</c:v>
                </c:pt>
                <c:pt idx="132">
                  <c:v>17.5613529324234</c:v>
                </c:pt>
                <c:pt idx="133">
                  <c:v>17.822183443388848</c:v>
                </c:pt>
                <c:pt idx="134">
                  <c:v>18.078538439275203</c:v>
                </c:pt>
                <c:pt idx="135">
                  <c:v>18.078538439275203</c:v>
                </c:pt>
                <c:pt idx="136">
                  <c:v>18.349612436896802</c:v>
                </c:pt>
                <c:pt idx="137">
                  <c:v>18.614996559536248</c:v>
                </c:pt>
                <c:pt idx="138">
                  <c:v>18.874515861460448</c:v>
                </c:pt>
                <c:pt idx="139">
                  <c:v>19.128053043304899</c:v>
                </c:pt>
                <c:pt idx="140">
                  <c:v>19.128053043304899</c:v>
                </c:pt>
                <c:pt idx="141">
                  <c:v>19.65368125347895</c:v>
                </c:pt>
                <c:pt idx="142">
                  <c:v>20.151780854779847</c:v>
                </c:pt>
                <c:pt idx="143">
                  <c:v>20.62411958748805</c:v>
                </c:pt>
                <c:pt idx="144">
                  <c:v>21.073871792183748</c:v>
                </c:pt>
                <c:pt idx="145">
                  <c:v>21.073871792183748</c:v>
                </c:pt>
                <c:pt idx="146">
                  <c:v>21.556454364109051</c:v>
                </c:pt>
                <c:pt idx="147">
                  <c:v>22.025407848573</c:v>
                </c:pt>
                <c:pt idx="148">
                  <c:v>22.492217210052349</c:v>
                </c:pt>
                <c:pt idx="149">
                  <c:v>22.970860578257298</c:v>
                </c:pt>
                <c:pt idx="150">
                  <c:v>22.970860578257298</c:v>
                </c:pt>
                <c:pt idx="151">
                  <c:v>23.239193146666452</c:v>
                </c:pt>
                <c:pt idx="152">
                  <c:v>23.518485458461399</c:v>
                </c:pt>
                <c:pt idx="153">
                  <c:v>23.8117408881958</c:v>
                </c:pt>
                <c:pt idx="154">
                  <c:v>24.122125360113699</c:v>
                </c:pt>
                <c:pt idx="155">
                  <c:v>24.122125360113699</c:v>
                </c:pt>
                <c:pt idx="156">
                  <c:v>24.657592966139948</c:v>
                </c:pt>
                <c:pt idx="157">
                  <c:v>25.220558692515951</c:v>
                </c:pt>
                <c:pt idx="158">
                  <c:v>25.80112617855325</c:v>
                </c:pt>
                <c:pt idx="159">
                  <c:v>26.390028021198198</c:v>
                </c:pt>
                <c:pt idx="160">
                  <c:v>26.390028021198198</c:v>
                </c:pt>
                <c:pt idx="161">
                  <c:v>26.7269287783922</c:v>
                </c:pt>
                <c:pt idx="162">
                  <c:v>27.062182731710351</c:v>
                </c:pt>
                <c:pt idx="163">
                  <c:v>27.394317601870647</c:v>
                </c:pt>
                <c:pt idx="164">
                  <c:v>27.721919720839502</c:v>
                </c:pt>
                <c:pt idx="165">
                  <c:v>27.721919720839502</c:v>
                </c:pt>
                <c:pt idx="166">
                  <c:v>27.958491764650852</c:v>
                </c:pt>
                <c:pt idx="167">
                  <c:v>28.19137849737395</c:v>
                </c:pt>
                <c:pt idx="168">
                  <c:v>28.420080295886898</c:v>
                </c:pt>
                <c:pt idx="169">
                  <c:v>28.644114227542353</c:v>
                </c:pt>
                <c:pt idx="170">
                  <c:v>28.644114227542353</c:v>
                </c:pt>
                <c:pt idx="171">
                  <c:v>28.863013975244048</c:v>
                </c:pt>
                <c:pt idx="172">
                  <c:v>29.076328930004902</c:v>
                </c:pt>
                <c:pt idx="173">
                  <c:v>29.283624116520251</c:v>
                </c:pt>
                <c:pt idx="174">
                  <c:v>29.484480605745599</c:v>
                </c:pt>
                <c:pt idx="175">
                  <c:v>29.484480605745599</c:v>
                </c:pt>
                <c:pt idx="176">
                  <c:v>29.582368025275802</c:v>
                </c:pt>
                <c:pt idx="177">
                  <c:v>29.678496260273349</c:v>
                </c:pt>
                <c:pt idx="178">
                  <c:v>29.77281756157025</c:v>
                </c:pt>
                <c:pt idx="179">
                  <c:v>29.865285174629751</c:v>
                </c:pt>
                <c:pt idx="180">
                  <c:v>29.865285174629751</c:v>
                </c:pt>
                <c:pt idx="181">
                  <c:v>30.017865409736149</c:v>
                </c:pt>
                <c:pt idx="182">
                  <c:v>30.16475598860125</c:v>
                </c:pt>
                <c:pt idx="183">
                  <c:v>30.305747189903151</c:v>
                </c:pt>
                <c:pt idx="184">
                  <c:v>30.4406374610627</c:v>
                </c:pt>
                <c:pt idx="185">
                  <c:v>30.4406374610627</c:v>
                </c:pt>
                <c:pt idx="186">
                  <c:v>30.597793555031</c:v>
                </c:pt>
                <c:pt idx="187">
                  <c:v>30.74509850234265</c:v>
                </c:pt>
                <c:pt idx="188">
                  <c:v>30.882228445300552</c:v>
                </c:pt>
                <c:pt idx="189">
                  <c:v>31.0088782647376</c:v>
                </c:pt>
                <c:pt idx="190">
                  <c:v>31.0088782647376</c:v>
                </c:pt>
                <c:pt idx="191">
                  <c:v>31.149770702086453</c:v>
                </c:pt>
                <c:pt idx="192">
                  <c:v>31.273907863994399</c:v>
                </c:pt>
                <c:pt idx="193">
                  <c:v>31.380841774125699</c:v>
                </c:pt>
                <c:pt idx="194">
                  <c:v>31.470168955168404</c:v>
                </c:pt>
                <c:pt idx="195">
                  <c:v>31.470168955168404</c:v>
                </c:pt>
                <c:pt idx="196">
                  <c:v>31.5553190082538</c:v>
                </c:pt>
                <c:pt idx="197">
                  <c:v>31.612757162970148</c:v>
                </c:pt>
                <c:pt idx="198">
                  <c:v>31.642011410047999</c:v>
                </c:pt>
                <c:pt idx="199">
                  <c:v>31.642712985686252</c:v>
                </c:pt>
                <c:pt idx="200">
                  <c:v>31.642712985686252</c:v>
                </c:pt>
                <c:pt idx="201">
                  <c:v>31.628225968553448</c:v>
                </c:pt>
                <c:pt idx="202">
                  <c:v>31.602087771148902</c:v>
                </c:pt>
                <c:pt idx="203">
                  <c:v>31.564269637316304</c:v>
                </c:pt>
                <c:pt idx="204">
                  <c:v>31.514760273760054</c:v>
                </c:pt>
                <c:pt idx="205">
                  <c:v>31.514760273760054</c:v>
                </c:pt>
                <c:pt idx="206">
                  <c:v>31.249662441814301</c:v>
                </c:pt>
                <c:pt idx="207">
                  <c:v>30.84362177169675</c:v>
                </c:pt>
                <c:pt idx="208">
                  <c:v>30.301338916390552</c:v>
                </c:pt>
                <c:pt idx="209">
                  <c:v>29.630251768091203</c:v>
                </c:pt>
                <c:pt idx="210">
                  <c:v>29.630251768091203</c:v>
                </c:pt>
                <c:pt idx="211">
                  <c:v>28.657907082208453</c:v>
                </c:pt>
                <c:pt idx="212">
                  <c:v>27.537713108418902</c:v>
                </c:pt>
                <c:pt idx="213">
                  <c:v>26.299187292713501</c:v>
                </c:pt>
                <c:pt idx="214">
                  <c:v>24.973582265518548</c:v>
                </c:pt>
                <c:pt idx="215">
                  <c:v>24.973582265518548</c:v>
                </c:pt>
                <c:pt idx="216">
                  <c:v>23.838140323229648</c:v>
                </c:pt>
                <c:pt idx="217">
                  <c:v>22.678939230762651</c:v>
                </c:pt>
                <c:pt idx="218">
                  <c:v>21.509222290171802</c:v>
                </c:pt>
                <c:pt idx="219">
                  <c:v>20.34040534441225</c:v>
                </c:pt>
                <c:pt idx="220">
                  <c:v>20.34040534441225</c:v>
                </c:pt>
                <c:pt idx="221">
                  <c:v>19.053567556500653</c:v>
                </c:pt>
                <c:pt idx="222">
                  <c:v>17.795000316539252</c:v>
                </c:pt>
                <c:pt idx="223">
                  <c:v>16.577291018473151</c:v>
                </c:pt>
                <c:pt idx="224">
                  <c:v>15.410604108853551</c:v>
                </c:pt>
                <c:pt idx="225">
                  <c:v>15.410604108853551</c:v>
                </c:pt>
                <c:pt idx="226">
                  <c:v>14.31858811590085</c:v>
                </c:pt>
                <c:pt idx="227">
                  <c:v>13.289483322426399</c:v>
                </c:pt>
                <c:pt idx="228">
                  <c:v>12.327622463420001</c:v>
                </c:pt>
                <c:pt idx="229">
                  <c:v>11.43579997789505</c:v>
                </c:pt>
                <c:pt idx="230">
                  <c:v>11.43579997789505</c:v>
                </c:pt>
                <c:pt idx="231">
                  <c:v>10.626763928591851</c:v>
                </c:pt>
                <c:pt idx="232">
                  <c:v>9.8866157005311504</c:v>
                </c:pt>
                <c:pt idx="233">
                  <c:v>9.2138523996328487</c:v>
                </c:pt>
                <c:pt idx="234">
                  <c:v>8.6059145718840995</c:v>
                </c:pt>
                <c:pt idx="235">
                  <c:v>8.6059145718840995</c:v>
                </c:pt>
                <c:pt idx="236">
                  <c:v>8.0669937984528506</c:v>
                </c:pt>
                <c:pt idx="237">
                  <c:v>7.5837509943501002</c:v>
                </c:pt>
                <c:pt idx="238">
                  <c:v>7.1517839282470499</c:v>
                </c:pt>
                <c:pt idx="239">
                  <c:v>6.7662421009295999</c:v>
                </c:pt>
                <c:pt idx="240">
                  <c:v>6.7662421009295999</c:v>
                </c:pt>
                <c:pt idx="241">
                  <c:v>6.4266730365831002</c:v>
                </c:pt>
                <c:pt idx="242">
                  <c:v>6.1216880264868996</c:v>
                </c:pt>
                <c:pt idx="243">
                  <c:v>5.8458542057768001</c:v>
                </c:pt>
                <c:pt idx="244">
                  <c:v>5.5938376096512501</c:v>
                </c:pt>
                <c:pt idx="245">
                  <c:v>5.5938376096512501</c:v>
                </c:pt>
                <c:pt idx="246">
                  <c:v>5.3638720734455996</c:v>
                </c:pt>
                <c:pt idx="247">
                  <c:v>5.1475458173764999</c:v>
                </c:pt>
                <c:pt idx="248">
                  <c:v>4.94070348482858</c:v>
                </c:pt>
                <c:pt idx="249">
                  <c:v>4.7396611651741347</c:v>
                </c:pt>
                <c:pt idx="250">
                  <c:v>4.7396611651741347</c:v>
                </c:pt>
                <c:pt idx="251">
                  <c:v>4.6021269127967344</c:v>
                </c:pt>
                <c:pt idx="252">
                  <c:v>4.465341118648225</c:v>
                </c:pt>
                <c:pt idx="253">
                  <c:v>4.3287087004924754</c:v>
                </c:pt>
                <c:pt idx="254">
                  <c:v>4.1915061110252951</c:v>
                </c:pt>
                <c:pt idx="255">
                  <c:v>2.0957530555126476</c:v>
                </c:pt>
                <c:pt idx="2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58-4EC0-B6F7-4C3D08584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91727"/>
        <c:axId val="320680207"/>
      </c:scatterChart>
      <c:valAx>
        <c:axId val="32069172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680207"/>
        <c:crosses val="autoZero"/>
        <c:crossBetween val="midCat"/>
        <c:majorUnit val="2"/>
      </c:valAx>
      <c:valAx>
        <c:axId val="320680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69172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CIAR 1 vs CIAR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'Comparación Juntas'!$AF$1</c:f>
              <c:strCache>
                <c:ptCount val="1"/>
                <c:pt idx="0">
                  <c:v>Metodo Semi-empirico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Comparación!$AF$3:$AF$261</c:f>
              <c:numCache>
                <c:formatCode>0.00</c:formatCode>
                <c:ptCount val="259"/>
                <c:pt idx="0">
                  <c:v>0</c:v>
                </c:pt>
                <c:pt idx="1">
                  <c:v>0.36459340771500592</c:v>
                </c:pt>
                <c:pt idx="2">
                  <c:v>0.72918681542898867</c:v>
                </c:pt>
                <c:pt idx="3">
                  <c:v>1.0937802231439946</c:v>
                </c:pt>
                <c:pt idx="4">
                  <c:v>1.4583736308580058</c:v>
                </c:pt>
                <c:pt idx="5">
                  <c:v>1.4583736308580058</c:v>
                </c:pt>
                <c:pt idx="6">
                  <c:v>1.5937802231439946</c:v>
                </c:pt>
                <c:pt idx="7">
                  <c:v>1.7291868154289887</c:v>
                </c:pt>
                <c:pt idx="8">
                  <c:v>1.8645934077150059</c:v>
                </c:pt>
                <c:pt idx="9">
                  <c:v>2</c:v>
                </c:pt>
                <c:pt idx="10">
                  <c:v>2</c:v>
                </c:pt>
                <c:pt idx="11">
                  <c:v>2.0999999999999943</c:v>
                </c:pt>
                <c:pt idx="12">
                  <c:v>2.1999999999999886</c:v>
                </c:pt>
                <c:pt idx="13">
                  <c:v>2.3000000000000114</c:v>
                </c:pt>
                <c:pt idx="14">
                  <c:v>2.4000000000000057</c:v>
                </c:pt>
                <c:pt idx="15">
                  <c:v>2.4000000000000057</c:v>
                </c:pt>
                <c:pt idx="16">
                  <c:v>2.4250000000000114</c:v>
                </c:pt>
                <c:pt idx="17">
                  <c:v>2.4499999999999886</c:v>
                </c:pt>
                <c:pt idx="18">
                  <c:v>2.4749999999999943</c:v>
                </c:pt>
                <c:pt idx="19">
                  <c:v>2.5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</c:v>
                </c:pt>
                <c:pt idx="26">
                  <c:v>3.125</c:v>
                </c:pt>
                <c:pt idx="27">
                  <c:v>3.25</c:v>
                </c:pt>
                <c:pt idx="28">
                  <c:v>3.375</c:v>
                </c:pt>
                <c:pt idx="29">
                  <c:v>3.5</c:v>
                </c:pt>
                <c:pt idx="30">
                  <c:v>3.5</c:v>
                </c:pt>
                <c:pt idx="31">
                  <c:v>3.625</c:v>
                </c:pt>
                <c:pt idx="32">
                  <c:v>3.75</c:v>
                </c:pt>
                <c:pt idx="33">
                  <c:v>3.875</c:v>
                </c:pt>
                <c:pt idx="34">
                  <c:v>4</c:v>
                </c:pt>
                <c:pt idx="35">
                  <c:v>4</c:v>
                </c:pt>
                <c:pt idx="36">
                  <c:v>4.125</c:v>
                </c:pt>
                <c:pt idx="37">
                  <c:v>4.25</c:v>
                </c:pt>
                <c:pt idx="38">
                  <c:v>4.375</c:v>
                </c:pt>
                <c:pt idx="39">
                  <c:v>4.5</c:v>
                </c:pt>
                <c:pt idx="40">
                  <c:v>4.5</c:v>
                </c:pt>
                <c:pt idx="41">
                  <c:v>4.505241344618014</c:v>
                </c:pt>
                <c:pt idx="42">
                  <c:v>4.5104826892350047</c:v>
                </c:pt>
                <c:pt idx="43">
                  <c:v>4.5157240338529903</c:v>
                </c:pt>
                <c:pt idx="44">
                  <c:v>4.5209653784700095</c:v>
                </c:pt>
                <c:pt idx="45">
                  <c:v>4.5209653784700095</c:v>
                </c:pt>
                <c:pt idx="46">
                  <c:v>4.6407240338529903</c:v>
                </c:pt>
                <c:pt idx="47">
                  <c:v>4.7604826892350047</c:v>
                </c:pt>
                <c:pt idx="48">
                  <c:v>4.880241344618014</c:v>
                </c:pt>
                <c:pt idx="49">
                  <c:v>5</c:v>
                </c:pt>
                <c:pt idx="50">
                  <c:v>5</c:v>
                </c:pt>
                <c:pt idx="51">
                  <c:v>5.125</c:v>
                </c:pt>
                <c:pt idx="52">
                  <c:v>5.25</c:v>
                </c:pt>
                <c:pt idx="53">
                  <c:v>5.375</c:v>
                </c:pt>
                <c:pt idx="54">
                  <c:v>5.5</c:v>
                </c:pt>
                <c:pt idx="55">
                  <c:v>5.5</c:v>
                </c:pt>
                <c:pt idx="56">
                  <c:v>5.625</c:v>
                </c:pt>
                <c:pt idx="57">
                  <c:v>5.75</c:v>
                </c:pt>
                <c:pt idx="58">
                  <c:v>5.875</c:v>
                </c:pt>
                <c:pt idx="59">
                  <c:v>6</c:v>
                </c:pt>
                <c:pt idx="60">
                  <c:v>6</c:v>
                </c:pt>
                <c:pt idx="61">
                  <c:v>6.1875</c:v>
                </c:pt>
                <c:pt idx="62">
                  <c:v>6.375</c:v>
                </c:pt>
                <c:pt idx="63">
                  <c:v>6.5625</c:v>
                </c:pt>
                <c:pt idx="64">
                  <c:v>6.75</c:v>
                </c:pt>
                <c:pt idx="65">
                  <c:v>6.75</c:v>
                </c:pt>
                <c:pt idx="66">
                  <c:v>6.9375</c:v>
                </c:pt>
                <c:pt idx="67">
                  <c:v>7.125</c:v>
                </c:pt>
                <c:pt idx="68">
                  <c:v>7.3125</c:v>
                </c:pt>
                <c:pt idx="69">
                  <c:v>7.5</c:v>
                </c:pt>
                <c:pt idx="70">
                  <c:v>7.5</c:v>
                </c:pt>
                <c:pt idx="71">
                  <c:v>7.625</c:v>
                </c:pt>
                <c:pt idx="72">
                  <c:v>7.75</c:v>
                </c:pt>
                <c:pt idx="73">
                  <c:v>7.875</c:v>
                </c:pt>
                <c:pt idx="74">
                  <c:v>8</c:v>
                </c:pt>
                <c:pt idx="75">
                  <c:v>8</c:v>
                </c:pt>
                <c:pt idx="76">
                  <c:v>8.125</c:v>
                </c:pt>
                <c:pt idx="77">
                  <c:v>8.25</c:v>
                </c:pt>
                <c:pt idx="78">
                  <c:v>8.375</c:v>
                </c:pt>
                <c:pt idx="79">
                  <c:v>8.5</c:v>
                </c:pt>
                <c:pt idx="80">
                  <c:v>8.5</c:v>
                </c:pt>
                <c:pt idx="81">
                  <c:v>8.5625</c:v>
                </c:pt>
                <c:pt idx="82">
                  <c:v>8.625</c:v>
                </c:pt>
                <c:pt idx="83">
                  <c:v>8.6875</c:v>
                </c:pt>
                <c:pt idx="84">
                  <c:v>8.75</c:v>
                </c:pt>
                <c:pt idx="85">
                  <c:v>8.75</c:v>
                </c:pt>
                <c:pt idx="86">
                  <c:v>8.8125</c:v>
                </c:pt>
                <c:pt idx="87">
                  <c:v>8.875</c:v>
                </c:pt>
                <c:pt idx="88">
                  <c:v>8.9375</c:v>
                </c:pt>
                <c:pt idx="89">
                  <c:v>9</c:v>
                </c:pt>
                <c:pt idx="90">
                  <c:v>9</c:v>
                </c:pt>
                <c:pt idx="91">
                  <c:v>9.084952844872987</c:v>
                </c:pt>
                <c:pt idx="92">
                  <c:v>9.1699056897460025</c:v>
                </c:pt>
                <c:pt idx="93">
                  <c:v>9.2548585346189896</c:v>
                </c:pt>
                <c:pt idx="94">
                  <c:v>9.3398113794910103</c:v>
                </c:pt>
                <c:pt idx="95">
                  <c:v>9.3398113794910103</c:v>
                </c:pt>
                <c:pt idx="96">
                  <c:v>9.459952844872987</c:v>
                </c:pt>
                <c:pt idx="97">
                  <c:v>9.5800943102539975</c:v>
                </c:pt>
                <c:pt idx="98">
                  <c:v>9.7002357756360027</c:v>
                </c:pt>
                <c:pt idx="99">
                  <c:v>9.8203772410170131</c:v>
                </c:pt>
                <c:pt idx="100">
                  <c:v>9.8203772410170131</c:v>
                </c:pt>
                <c:pt idx="101">
                  <c:v>9.9902829307629872</c:v>
                </c:pt>
                <c:pt idx="102">
                  <c:v>10.16018862050899</c:v>
                </c:pt>
                <c:pt idx="103">
                  <c:v>10.330094310253997</c:v>
                </c:pt>
                <c:pt idx="104">
                  <c:v>10.5</c:v>
                </c:pt>
                <c:pt idx="105">
                  <c:v>10.5</c:v>
                </c:pt>
                <c:pt idx="106">
                  <c:v>10.625</c:v>
                </c:pt>
                <c:pt idx="107">
                  <c:v>10.75</c:v>
                </c:pt>
                <c:pt idx="108">
                  <c:v>10.875</c:v>
                </c:pt>
                <c:pt idx="109">
                  <c:v>11</c:v>
                </c:pt>
                <c:pt idx="110">
                  <c:v>11</c:v>
                </c:pt>
                <c:pt idx="111">
                  <c:v>11.125</c:v>
                </c:pt>
                <c:pt idx="112">
                  <c:v>11.25</c:v>
                </c:pt>
                <c:pt idx="113">
                  <c:v>11.375</c:v>
                </c:pt>
                <c:pt idx="114">
                  <c:v>11.5</c:v>
                </c:pt>
                <c:pt idx="115">
                  <c:v>11.5</c:v>
                </c:pt>
                <c:pt idx="116">
                  <c:v>11.625</c:v>
                </c:pt>
                <c:pt idx="117">
                  <c:v>11.75</c:v>
                </c:pt>
                <c:pt idx="118">
                  <c:v>11.875</c:v>
                </c:pt>
                <c:pt idx="119">
                  <c:v>12</c:v>
                </c:pt>
                <c:pt idx="120">
                  <c:v>12</c:v>
                </c:pt>
                <c:pt idx="121">
                  <c:v>12.16749999999999</c:v>
                </c:pt>
                <c:pt idx="122">
                  <c:v>12.335000000000008</c:v>
                </c:pt>
                <c:pt idx="123">
                  <c:v>12.502499999999998</c:v>
                </c:pt>
                <c:pt idx="124">
                  <c:v>12.669999999999987</c:v>
                </c:pt>
                <c:pt idx="125">
                  <c:v>12.669999999999987</c:v>
                </c:pt>
                <c:pt idx="126">
                  <c:v>12.877499999999998</c:v>
                </c:pt>
                <c:pt idx="127">
                  <c:v>13.085000000000008</c:v>
                </c:pt>
                <c:pt idx="128">
                  <c:v>13.29249999999999</c:v>
                </c:pt>
                <c:pt idx="129">
                  <c:v>13.5</c:v>
                </c:pt>
                <c:pt idx="130">
                  <c:v>13.5</c:v>
                </c:pt>
                <c:pt idx="131">
                  <c:v>13.625</c:v>
                </c:pt>
                <c:pt idx="132">
                  <c:v>13.75</c:v>
                </c:pt>
                <c:pt idx="133">
                  <c:v>13.875</c:v>
                </c:pt>
                <c:pt idx="134">
                  <c:v>14</c:v>
                </c:pt>
                <c:pt idx="135">
                  <c:v>14</c:v>
                </c:pt>
                <c:pt idx="136">
                  <c:v>14.134746708026</c:v>
                </c:pt>
                <c:pt idx="137">
                  <c:v>14.269493416051006</c:v>
                </c:pt>
                <c:pt idx="138">
                  <c:v>14.404240124076011</c:v>
                </c:pt>
                <c:pt idx="139">
                  <c:v>14.538986832102012</c:v>
                </c:pt>
                <c:pt idx="140">
                  <c:v>14.538986832102012</c:v>
                </c:pt>
                <c:pt idx="141">
                  <c:v>14.829240124076989</c:v>
                </c:pt>
                <c:pt idx="142">
                  <c:v>15.119493416051</c:v>
                </c:pt>
                <c:pt idx="143">
                  <c:v>15.409746708026006</c:v>
                </c:pt>
                <c:pt idx="144">
                  <c:v>15.699999999999989</c:v>
                </c:pt>
                <c:pt idx="145">
                  <c:v>15.699999999999989</c:v>
                </c:pt>
                <c:pt idx="146">
                  <c:v>16.025000000000006</c:v>
                </c:pt>
                <c:pt idx="147">
                  <c:v>16.349999999999994</c:v>
                </c:pt>
                <c:pt idx="148">
                  <c:v>16.675000000000011</c:v>
                </c:pt>
                <c:pt idx="149">
                  <c:v>17</c:v>
                </c:pt>
                <c:pt idx="150">
                  <c:v>17</c:v>
                </c:pt>
                <c:pt idx="151">
                  <c:v>17.175000000000011</c:v>
                </c:pt>
                <c:pt idx="152">
                  <c:v>17.349999999999994</c:v>
                </c:pt>
                <c:pt idx="153">
                  <c:v>17.525000000000006</c:v>
                </c:pt>
                <c:pt idx="154">
                  <c:v>17.699999999999989</c:v>
                </c:pt>
                <c:pt idx="155">
                  <c:v>17.699999999999989</c:v>
                </c:pt>
                <c:pt idx="156">
                  <c:v>17.938636363635993</c:v>
                </c:pt>
                <c:pt idx="157">
                  <c:v>18.177272727272992</c:v>
                </c:pt>
                <c:pt idx="158">
                  <c:v>18.415909090908997</c:v>
                </c:pt>
                <c:pt idx="159">
                  <c:v>18.654545454545001</c:v>
                </c:pt>
                <c:pt idx="160">
                  <c:v>18.654545454545001</c:v>
                </c:pt>
                <c:pt idx="161">
                  <c:v>18.790909090908997</c:v>
                </c:pt>
                <c:pt idx="162">
                  <c:v>18.927272727272992</c:v>
                </c:pt>
                <c:pt idx="163">
                  <c:v>19.063636363635993</c:v>
                </c:pt>
                <c:pt idx="164">
                  <c:v>19.199999999999989</c:v>
                </c:pt>
                <c:pt idx="165">
                  <c:v>19.199999999999989</c:v>
                </c:pt>
                <c:pt idx="166">
                  <c:v>19.300000000000011</c:v>
                </c:pt>
                <c:pt idx="167">
                  <c:v>19.400000000000006</c:v>
                </c:pt>
                <c:pt idx="168">
                  <c:v>19.5</c:v>
                </c:pt>
                <c:pt idx="169">
                  <c:v>19.599999999999994</c:v>
                </c:pt>
                <c:pt idx="170">
                  <c:v>19.599999999999994</c:v>
                </c:pt>
                <c:pt idx="171">
                  <c:v>19.699999999999989</c:v>
                </c:pt>
                <c:pt idx="172">
                  <c:v>19.800000000000011</c:v>
                </c:pt>
                <c:pt idx="173">
                  <c:v>19.900000000000006</c:v>
                </c:pt>
                <c:pt idx="174">
                  <c:v>20</c:v>
                </c:pt>
                <c:pt idx="175">
                  <c:v>20</c:v>
                </c:pt>
                <c:pt idx="176">
                  <c:v>20.050000000000011</c:v>
                </c:pt>
                <c:pt idx="177">
                  <c:v>20.099999999999994</c:v>
                </c:pt>
                <c:pt idx="178">
                  <c:v>20.150000000000006</c:v>
                </c:pt>
                <c:pt idx="179">
                  <c:v>20.199999999999989</c:v>
                </c:pt>
                <c:pt idx="180">
                  <c:v>20.199999999999989</c:v>
                </c:pt>
                <c:pt idx="181">
                  <c:v>20.284868886151003</c:v>
                </c:pt>
                <c:pt idx="182">
                  <c:v>20.369737772300994</c:v>
                </c:pt>
                <c:pt idx="183">
                  <c:v>20.454606658452008</c:v>
                </c:pt>
                <c:pt idx="184">
                  <c:v>20.539475544602993</c:v>
                </c:pt>
                <c:pt idx="185">
                  <c:v>20.539475544602993</c:v>
                </c:pt>
                <c:pt idx="186">
                  <c:v>20.643791042687013</c:v>
                </c:pt>
                <c:pt idx="187">
                  <c:v>20.748106540771005</c:v>
                </c:pt>
                <c:pt idx="188">
                  <c:v>20.852422038855991</c:v>
                </c:pt>
                <c:pt idx="189">
                  <c:v>20.956737536940011</c:v>
                </c:pt>
                <c:pt idx="190">
                  <c:v>20.956737536940011</c:v>
                </c:pt>
                <c:pt idx="191">
                  <c:v>21.084955587559989</c:v>
                </c:pt>
                <c:pt idx="192">
                  <c:v>21.21317363818099</c:v>
                </c:pt>
                <c:pt idx="193">
                  <c:v>21.341391688800996</c:v>
                </c:pt>
                <c:pt idx="194">
                  <c:v>21.469609739421998</c:v>
                </c:pt>
                <c:pt idx="195">
                  <c:v>21.469609739421998</c:v>
                </c:pt>
                <c:pt idx="196">
                  <c:v>21.627207304566014</c:v>
                </c:pt>
                <c:pt idx="197">
                  <c:v>21.784804869710996</c:v>
                </c:pt>
                <c:pt idx="198">
                  <c:v>21.942402434855012</c:v>
                </c:pt>
                <c:pt idx="199">
                  <c:v>22.099999999999994</c:v>
                </c:pt>
                <c:pt idx="200">
                  <c:v>22.099999999999994</c:v>
                </c:pt>
                <c:pt idx="201">
                  <c:v>22.199999999999989</c:v>
                </c:pt>
                <c:pt idx="202">
                  <c:v>22.300000000000011</c:v>
                </c:pt>
                <c:pt idx="203">
                  <c:v>22.400000000000006</c:v>
                </c:pt>
                <c:pt idx="204">
                  <c:v>22.5</c:v>
                </c:pt>
                <c:pt idx="205">
                  <c:v>22.5</c:v>
                </c:pt>
                <c:pt idx="206">
                  <c:v>22.849999999999994</c:v>
                </c:pt>
                <c:pt idx="207">
                  <c:v>23.199999999999989</c:v>
                </c:pt>
                <c:pt idx="208">
                  <c:v>23.550000000000011</c:v>
                </c:pt>
                <c:pt idx="209">
                  <c:v>23.900000000000006</c:v>
                </c:pt>
                <c:pt idx="210">
                  <c:v>23.900000000000006</c:v>
                </c:pt>
                <c:pt idx="211">
                  <c:v>24.324999999999989</c:v>
                </c:pt>
                <c:pt idx="212">
                  <c:v>24.75</c:v>
                </c:pt>
                <c:pt idx="213">
                  <c:v>25.175000000000011</c:v>
                </c:pt>
                <c:pt idx="214">
                  <c:v>25.599999999999994</c:v>
                </c:pt>
                <c:pt idx="215">
                  <c:v>25.599999999999994</c:v>
                </c:pt>
                <c:pt idx="216">
                  <c:v>25.949999999999989</c:v>
                </c:pt>
                <c:pt idx="217">
                  <c:v>26.300000000000011</c:v>
                </c:pt>
                <c:pt idx="218">
                  <c:v>26.650000000000006</c:v>
                </c:pt>
                <c:pt idx="219">
                  <c:v>27</c:v>
                </c:pt>
                <c:pt idx="220">
                  <c:v>27</c:v>
                </c:pt>
                <c:pt idx="221">
                  <c:v>27.389050750897013</c:v>
                </c:pt>
                <c:pt idx="222">
                  <c:v>27.778101501793003</c:v>
                </c:pt>
                <c:pt idx="223">
                  <c:v>28.167152252689988</c:v>
                </c:pt>
                <c:pt idx="224">
                  <c:v>28.556203003587001</c:v>
                </c:pt>
                <c:pt idx="225">
                  <c:v>28.556203003587001</c:v>
                </c:pt>
                <c:pt idx="226">
                  <c:v>28.939522102843995</c:v>
                </c:pt>
                <c:pt idx="227">
                  <c:v>29.322841202100989</c:v>
                </c:pt>
                <c:pt idx="228">
                  <c:v>29.706160301358011</c:v>
                </c:pt>
                <c:pt idx="229">
                  <c:v>30.089479400615005</c:v>
                </c:pt>
                <c:pt idx="230">
                  <c:v>30.089479400615005</c:v>
                </c:pt>
                <c:pt idx="231">
                  <c:v>30.467151289223011</c:v>
                </c:pt>
                <c:pt idx="232">
                  <c:v>32.387064336721494</c:v>
                </c:pt>
                <c:pt idx="233">
                  <c:v>34.344744573081805</c:v>
                </c:pt>
                <c:pt idx="234">
                  <c:v>36.340191998301762</c:v>
                </c:pt>
                <c:pt idx="235">
                  <c:v>37.92020034605401</c:v>
                </c:pt>
                <c:pt idx="236">
                  <c:v>39.965343537467497</c:v>
                </c:pt>
                <c:pt idx="237">
                  <c:v>42.047697516373901</c:v>
                </c:pt>
                <c:pt idx="238">
                  <c:v>44.167262282773201</c:v>
                </c:pt>
                <c:pt idx="239">
                  <c:v>46.324037836665397</c:v>
                </c:pt>
                <c:pt idx="240">
                  <c:v>47.978467759403443</c:v>
                </c:pt>
                <c:pt idx="241">
                  <c:v>50.182836430936504</c:v>
                </c:pt>
                <c:pt idx="242">
                  <c:v>50.732775179733004</c:v>
                </c:pt>
                <c:pt idx="243">
                  <c:v>51.282713928529503</c:v>
                </c:pt>
                <c:pt idx="244">
                  <c:v>51.832652677326003</c:v>
                </c:pt>
                <c:pt idx="245">
                  <c:v>51.832652677326003</c:v>
                </c:pt>
                <c:pt idx="246">
                  <c:v>52.374489507994497</c:v>
                </c:pt>
                <c:pt idx="247">
                  <c:v>52.916326338662991</c:v>
                </c:pt>
                <c:pt idx="248">
                  <c:v>53.458163169331506</c:v>
                </c:pt>
                <c:pt idx="249">
                  <c:v>54</c:v>
                </c:pt>
                <c:pt idx="250">
                  <c:v>54</c:v>
                </c:pt>
                <c:pt idx="251">
                  <c:v>54.375</c:v>
                </c:pt>
                <c:pt idx="252">
                  <c:v>54.75</c:v>
                </c:pt>
                <c:pt idx="253">
                  <c:v>55.125</c:v>
                </c:pt>
                <c:pt idx="254">
                  <c:v>55.5</c:v>
                </c:pt>
                <c:pt idx="255">
                  <c:v>61.5</c:v>
                </c:pt>
                <c:pt idx="256">
                  <c:v>67.5</c:v>
                </c:pt>
              </c:numCache>
            </c:numRef>
          </c:xVal>
          <c:yVal>
            <c:numRef>
              <c:f>Comparación!$AG$3:$AG$261</c:f>
              <c:numCache>
                <c:formatCode>General</c:formatCode>
                <c:ptCount val="259"/>
                <c:pt idx="0">
                  <c:v>6.5923354271289494</c:v>
                </c:pt>
                <c:pt idx="1">
                  <c:v>6.5496641726340998</c:v>
                </c:pt>
                <c:pt idx="2">
                  <c:v>6.5069366665136501</c:v>
                </c:pt>
                <c:pt idx="3">
                  <c:v>6.4640751036689004</c:v>
                </c:pt>
                <c:pt idx="4">
                  <c:v>6.4211008449272002</c:v>
                </c:pt>
                <c:pt idx="5">
                  <c:v>6.4211008449272002</c:v>
                </c:pt>
                <c:pt idx="6">
                  <c:v>6.40514294069665</c:v>
                </c:pt>
                <c:pt idx="7">
                  <c:v>6.3892127650789998</c:v>
                </c:pt>
                <c:pt idx="8">
                  <c:v>6.3733352565151504</c:v>
                </c:pt>
                <c:pt idx="9">
                  <c:v>6.3575411919264502</c:v>
                </c:pt>
                <c:pt idx="10">
                  <c:v>6.3575411919264502</c:v>
                </c:pt>
                <c:pt idx="11">
                  <c:v>6.3459519155427504</c:v>
                </c:pt>
                <c:pt idx="12">
                  <c:v>6.3344461123179006</c:v>
                </c:pt>
                <c:pt idx="13">
                  <c:v>6.3230445708865997</c:v>
                </c:pt>
                <c:pt idx="14">
                  <c:v>6.3117703278794997</c:v>
                </c:pt>
                <c:pt idx="15">
                  <c:v>6.3117703278794997</c:v>
                </c:pt>
                <c:pt idx="16">
                  <c:v>6.3089746536668496</c:v>
                </c:pt>
                <c:pt idx="17">
                  <c:v>6.3061889771826003</c:v>
                </c:pt>
                <c:pt idx="18">
                  <c:v>6.3034137805178503</c:v>
                </c:pt>
                <c:pt idx="19">
                  <c:v>6.3006495757353997</c:v>
                </c:pt>
                <c:pt idx="20">
                  <c:v>6.3006495757353997</c:v>
                </c:pt>
                <c:pt idx="21">
                  <c:v>6.2870137931978505</c:v>
                </c:pt>
                <c:pt idx="22">
                  <c:v>6.2737093021733505</c:v>
                </c:pt>
                <c:pt idx="23">
                  <c:v>6.2607788483963995</c:v>
                </c:pt>
                <c:pt idx="24">
                  <c:v>6.2482733889810502</c:v>
                </c:pt>
                <c:pt idx="25">
                  <c:v>6.2482733889810502</c:v>
                </c:pt>
                <c:pt idx="26">
                  <c:v>6.2378887590364496</c:v>
                </c:pt>
                <c:pt idx="27">
                  <c:v>6.2279561860010997</c:v>
                </c:pt>
                <c:pt idx="28">
                  <c:v>6.2184524017115006</c:v>
                </c:pt>
                <c:pt idx="29">
                  <c:v>6.2093674237074001</c:v>
                </c:pt>
                <c:pt idx="30">
                  <c:v>6.2093674237074001</c:v>
                </c:pt>
                <c:pt idx="31">
                  <c:v>6.20070788537745</c:v>
                </c:pt>
                <c:pt idx="32">
                  <c:v>6.1924960589160998</c:v>
                </c:pt>
                <c:pt idx="33">
                  <c:v>6.1847641580581998</c:v>
                </c:pt>
                <c:pt idx="34">
                  <c:v>6.1775605755648</c:v>
                </c:pt>
                <c:pt idx="35">
                  <c:v>6.1775605755648</c:v>
                </c:pt>
                <c:pt idx="36">
                  <c:v>6.1709724978038496</c:v>
                </c:pt>
                <c:pt idx="37">
                  <c:v>6.1651439790341502</c:v>
                </c:pt>
                <c:pt idx="38">
                  <c:v>6.1602045304537993</c:v>
                </c:pt>
                <c:pt idx="39">
                  <c:v>6.1563025471480497</c:v>
                </c:pt>
                <c:pt idx="40">
                  <c:v>6.1563025471480497</c:v>
                </c:pt>
                <c:pt idx="41">
                  <c:v>6.1561639561552006</c:v>
                </c:pt>
                <c:pt idx="42">
                  <c:v>6.1560274845628005</c:v>
                </c:pt>
                <c:pt idx="43">
                  <c:v>6.1558931445176999</c:v>
                </c:pt>
                <c:pt idx="44">
                  <c:v>6.1557609482208004</c:v>
                </c:pt>
                <c:pt idx="45">
                  <c:v>6.1557609482208004</c:v>
                </c:pt>
                <c:pt idx="46">
                  <c:v>6.1533531424927999</c:v>
                </c:pt>
                <c:pt idx="47">
                  <c:v>6.1522283328626495</c:v>
                </c:pt>
                <c:pt idx="48">
                  <c:v>6.1525590972194006</c:v>
                </c:pt>
                <c:pt idx="49">
                  <c:v>6.1545347773639003</c:v>
                </c:pt>
                <c:pt idx="50">
                  <c:v>6.1545347773639003</c:v>
                </c:pt>
                <c:pt idx="51">
                  <c:v>6.1585749336826998</c:v>
                </c:pt>
                <c:pt idx="52">
                  <c:v>6.1648877297181004</c:v>
                </c:pt>
                <c:pt idx="53">
                  <c:v>6.1737510726542002</c:v>
                </c:pt>
                <c:pt idx="54">
                  <c:v>6.1854656628131002</c:v>
                </c:pt>
                <c:pt idx="55">
                  <c:v>6.1854656628131002</c:v>
                </c:pt>
                <c:pt idx="56">
                  <c:v>6.2003553649525003</c:v>
                </c:pt>
                <c:pt idx="57">
                  <c:v>6.2187685351686</c:v>
                </c:pt>
                <c:pt idx="58">
                  <c:v>6.2410782555129503</c:v>
                </c:pt>
                <c:pt idx="59">
                  <c:v>6.2676832927277495</c:v>
                </c:pt>
                <c:pt idx="60">
                  <c:v>6.2676832927277495</c:v>
                </c:pt>
                <c:pt idx="61">
                  <c:v>6.3319408361270497</c:v>
                </c:pt>
                <c:pt idx="62">
                  <c:v>6.4060474209791005</c:v>
                </c:pt>
                <c:pt idx="63">
                  <c:v>6.4893718968161496</c:v>
                </c:pt>
                <c:pt idx="64">
                  <c:v>6.5814298544860499</c:v>
                </c:pt>
                <c:pt idx="65">
                  <c:v>6.5814298544860499</c:v>
                </c:pt>
                <c:pt idx="66">
                  <c:v>6.6818910715186499</c:v>
                </c:pt>
                <c:pt idx="67">
                  <c:v>6.7905803351077001</c:v>
                </c:pt>
                <c:pt idx="68">
                  <c:v>6.9074795286861495</c:v>
                </c:pt>
                <c:pt idx="69">
                  <c:v>7.0327259186855002</c:v>
                </c:pt>
                <c:pt idx="70">
                  <c:v>7.0327259186855002</c:v>
                </c:pt>
                <c:pt idx="71">
                  <c:v>7.1209989175924004</c:v>
                </c:pt>
                <c:pt idx="72">
                  <c:v>7.2132346802684006</c:v>
                </c:pt>
                <c:pt idx="73">
                  <c:v>7.3095966978881499</c:v>
                </c:pt>
                <c:pt idx="74">
                  <c:v>7.4102816130473501</c:v>
                </c:pt>
                <c:pt idx="75">
                  <c:v>7.4102816130473501</c:v>
                </c:pt>
                <c:pt idx="76">
                  <c:v>7.5155057564738499</c:v>
                </c:pt>
                <c:pt idx="77">
                  <c:v>7.6255102126103003</c:v>
                </c:pt>
                <c:pt idx="78">
                  <c:v>7.7405735799154005</c:v>
                </c:pt>
                <c:pt idx="79">
                  <c:v>7.861006105500751</c:v>
                </c:pt>
                <c:pt idx="80">
                  <c:v>7.861006105500751</c:v>
                </c:pt>
                <c:pt idx="81">
                  <c:v>7.9233403806129497</c:v>
                </c:pt>
                <c:pt idx="82">
                  <c:v>7.9871467646035494</c:v>
                </c:pt>
                <c:pt idx="83">
                  <c:v>8.052473084592549</c:v>
                </c:pt>
                <c:pt idx="84">
                  <c:v>8.1193694370511995</c:v>
                </c:pt>
                <c:pt idx="85">
                  <c:v>8.1193694370511995</c:v>
                </c:pt>
                <c:pt idx="86">
                  <c:v>8.1878881642445993</c:v>
                </c:pt>
                <c:pt idx="87">
                  <c:v>8.2580839268647495</c:v>
                </c:pt>
                <c:pt idx="88">
                  <c:v>8.3300136042702011</c:v>
                </c:pt>
                <c:pt idx="89">
                  <c:v>8.4037364631411986</c:v>
                </c:pt>
                <c:pt idx="90">
                  <c:v>8.4037364631411986</c:v>
                </c:pt>
                <c:pt idx="91">
                  <c:v>8.5186399568506008</c:v>
                </c:pt>
                <c:pt idx="92">
                  <c:v>8.6367783548660011</c:v>
                </c:pt>
                <c:pt idx="93">
                  <c:v>8.7579684379719005</c:v>
                </c:pt>
                <c:pt idx="94">
                  <c:v>8.8820356610517504</c:v>
                </c:pt>
                <c:pt idx="95">
                  <c:v>8.8820356610517504</c:v>
                </c:pt>
                <c:pt idx="96">
                  <c:v>9.0620854694599497</c:v>
                </c:pt>
                <c:pt idx="97">
                  <c:v>9.2471234643415503</c:v>
                </c:pt>
                <c:pt idx="98">
                  <c:v>9.4367488482830488</c:v>
                </c:pt>
                <c:pt idx="99">
                  <c:v>9.6305956613329506</c:v>
                </c:pt>
                <c:pt idx="100">
                  <c:v>9.6305956613329506</c:v>
                </c:pt>
                <c:pt idx="101">
                  <c:v>9.9113074357802002</c:v>
                </c:pt>
                <c:pt idx="102">
                  <c:v>10.198988203523751</c:v>
                </c:pt>
                <c:pt idx="103">
                  <c:v>10.49295685665845</c:v>
                </c:pt>
                <c:pt idx="104">
                  <c:v>10.79266602933825</c:v>
                </c:pt>
                <c:pt idx="105">
                  <c:v>10.79266602933825</c:v>
                </c:pt>
                <c:pt idx="106">
                  <c:v>11.016582068498801</c:v>
                </c:pt>
                <c:pt idx="107">
                  <c:v>11.243258847264299</c:v>
                </c:pt>
                <c:pt idx="108">
                  <c:v>11.4726125554389</c:v>
                </c:pt>
                <c:pt idx="109">
                  <c:v>11.70459632187695</c:v>
                </c:pt>
                <c:pt idx="110">
                  <c:v>11.70459632187695</c:v>
                </c:pt>
                <c:pt idx="111">
                  <c:v>11.9391963707795</c:v>
                </c:pt>
                <c:pt idx="112">
                  <c:v>12.176433763739299</c:v>
                </c:pt>
                <c:pt idx="113">
                  <c:v>12.416363949997599</c:v>
                </c:pt>
                <c:pt idx="114">
                  <c:v>12.6590802541184</c:v>
                </c:pt>
                <c:pt idx="115">
                  <c:v>12.6590802541184</c:v>
                </c:pt>
                <c:pt idx="116">
                  <c:v>12.904713603881349</c:v>
                </c:pt>
                <c:pt idx="117">
                  <c:v>13.15343410354175</c:v>
                </c:pt>
                <c:pt idx="118">
                  <c:v>13.405449691156099</c:v>
                </c:pt>
                <c:pt idx="119">
                  <c:v>13.66100822686545</c:v>
                </c:pt>
                <c:pt idx="120">
                  <c:v>13.66100822686545</c:v>
                </c:pt>
                <c:pt idx="121">
                  <c:v>14.033232859434699</c:v>
                </c:pt>
                <c:pt idx="122">
                  <c:v>14.41029970079585</c:v>
                </c:pt>
                <c:pt idx="123">
                  <c:v>14.790312288821401</c:v>
                </c:pt>
                <c:pt idx="124">
                  <c:v>15.1715122474879</c:v>
                </c:pt>
                <c:pt idx="125">
                  <c:v>15.1715122474879</c:v>
                </c:pt>
                <c:pt idx="126">
                  <c:v>15.642982650919402</c:v>
                </c:pt>
                <c:pt idx="127">
                  <c:v>16.111025742189753</c:v>
                </c:pt>
                <c:pt idx="128">
                  <c:v>16.573192410866199</c:v>
                </c:pt>
                <c:pt idx="129">
                  <c:v>17.027353543317648</c:v>
                </c:pt>
                <c:pt idx="130">
                  <c:v>17.027353543317648</c:v>
                </c:pt>
                <c:pt idx="131">
                  <c:v>17.296308696289849</c:v>
                </c:pt>
                <c:pt idx="132">
                  <c:v>17.5613529324234</c:v>
                </c:pt>
                <c:pt idx="133">
                  <c:v>17.822183443388848</c:v>
                </c:pt>
                <c:pt idx="134">
                  <c:v>18.078538439275203</c:v>
                </c:pt>
                <c:pt idx="135">
                  <c:v>18.078538439275203</c:v>
                </c:pt>
                <c:pt idx="136">
                  <c:v>18.349612436896802</c:v>
                </c:pt>
                <c:pt idx="137">
                  <c:v>18.614996559536248</c:v>
                </c:pt>
                <c:pt idx="138">
                  <c:v>18.874515861460448</c:v>
                </c:pt>
                <c:pt idx="139">
                  <c:v>19.128053043304899</c:v>
                </c:pt>
                <c:pt idx="140">
                  <c:v>19.128053043304899</c:v>
                </c:pt>
                <c:pt idx="141">
                  <c:v>19.65368125347895</c:v>
                </c:pt>
                <c:pt idx="142">
                  <c:v>20.151780854779847</c:v>
                </c:pt>
                <c:pt idx="143">
                  <c:v>20.62411958748805</c:v>
                </c:pt>
                <c:pt idx="144">
                  <c:v>21.073871792183748</c:v>
                </c:pt>
                <c:pt idx="145">
                  <c:v>21.073871792183748</c:v>
                </c:pt>
                <c:pt idx="146">
                  <c:v>21.556454364109051</c:v>
                </c:pt>
                <c:pt idx="147">
                  <c:v>22.025407848573</c:v>
                </c:pt>
                <c:pt idx="148">
                  <c:v>22.492217210052349</c:v>
                </c:pt>
                <c:pt idx="149">
                  <c:v>22.970860578257298</c:v>
                </c:pt>
                <c:pt idx="150">
                  <c:v>22.970860578257298</c:v>
                </c:pt>
                <c:pt idx="151">
                  <c:v>23.239193146666452</c:v>
                </c:pt>
                <c:pt idx="152">
                  <c:v>23.518485458461399</c:v>
                </c:pt>
                <c:pt idx="153">
                  <c:v>23.8117408881958</c:v>
                </c:pt>
                <c:pt idx="154">
                  <c:v>24.122125360113699</c:v>
                </c:pt>
                <c:pt idx="155">
                  <c:v>24.122125360113699</c:v>
                </c:pt>
                <c:pt idx="156">
                  <c:v>24.657592966139948</c:v>
                </c:pt>
                <c:pt idx="157">
                  <c:v>25.220558692515951</c:v>
                </c:pt>
                <c:pt idx="158">
                  <c:v>25.80112617855325</c:v>
                </c:pt>
                <c:pt idx="159">
                  <c:v>26.390028021198198</c:v>
                </c:pt>
                <c:pt idx="160">
                  <c:v>26.390028021198198</c:v>
                </c:pt>
                <c:pt idx="161">
                  <c:v>26.7269287783922</c:v>
                </c:pt>
                <c:pt idx="162">
                  <c:v>27.062182731710351</c:v>
                </c:pt>
                <c:pt idx="163">
                  <c:v>27.394317601870647</c:v>
                </c:pt>
                <c:pt idx="164">
                  <c:v>27.721919720839502</c:v>
                </c:pt>
                <c:pt idx="165">
                  <c:v>27.721919720839502</c:v>
                </c:pt>
                <c:pt idx="166">
                  <c:v>27.958491764650852</c:v>
                </c:pt>
                <c:pt idx="167">
                  <c:v>28.19137849737395</c:v>
                </c:pt>
                <c:pt idx="168">
                  <c:v>28.420080295886898</c:v>
                </c:pt>
                <c:pt idx="169">
                  <c:v>28.644114227542353</c:v>
                </c:pt>
                <c:pt idx="170">
                  <c:v>28.644114227542353</c:v>
                </c:pt>
                <c:pt idx="171">
                  <c:v>28.863013975244048</c:v>
                </c:pt>
                <c:pt idx="172">
                  <c:v>29.076328930004902</c:v>
                </c:pt>
                <c:pt idx="173">
                  <c:v>29.283624116520251</c:v>
                </c:pt>
                <c:pt idx="174">
                  <c:v>29.484480605745599</c:v>
                </c:pt>
                <c:pt idx="175">
                  <c:v>29.484480605745599</c:v>
                </c:pt>
                <c:pt idx="176">
                  <c:v>29.582368025275802</c:v>
                </c:pt>
                <c:pt idx="177">
                  <c:v>29.678496260273349</c:v>
                </c:pt>
                <c:pt idx="178">
                  <c:v>29.77281756157025</c:v>
                </c:pt>
                <c:pt idx="179">
                  <c:v>29.865285174629751</c:v>
                </c:pt>
                <c:pt idx="180">
                  <c:v>29.865285174629751</c:v>
                </c:pt>
                <c:pt idx="181">
                  <c:v>30.017865409736149</c:v>
                </c:pt>
                <c:pt idx="182">
                  <c:v>30.16475598860125</c:v>
                </c:pt>
                <c:pt idx="183">
                  <c:v>30.305747189903151</c:v>
                </c:pt>
                <c:pt idx="184">
                  <c:v>30.4406374610627</c:v>
                </c:pt>
                <c:pt idx="185">
                  <c:v>30.4406374610627</c:v>
                </c:pt>
                <c:pt idx="186">
                  <c:v>30.597793555031</c:v>
                </c:pt>
                <c:pt idx="187">
                  <c:v>30.74509850234265</c:v>
                </c:pt>
                <c:pt idx="188">
                  <c:v>30.882228445300552</c:v>
                </c:pt>
                <c:pt idx="189">
                  <c:v>31.0088782647376</c:v>
                </c:pt>
                <c:pt idx="190">
                  <c:v>31.0088782647376</c:v>
                </c:pt>
                <c:pt idx="191">
                  <c:v>31.149770702086453</c:v>
                </c:pt>
                <c:pt idx="192">
                  <c:v>31.273907863994399</c:v>
                </c:pt>
                <c:pt idx="193">
                  <c:v>31.380841774125699</c:v>
                </c:pt>
                <c:pt idx="194">
                  <c:v>31.470168955168404</c:v>
                </c:pt>
                <c:pt idx="195">
                  <c:v>31.470168955168404</c:v>
                </c:pt>
                <c:pt idx="196">
                  <c:v>31.5553190082538</c:v>
                </c:pt>
                <c:pt idx="197">
                  <c:v>31.612757162970148</c:v>
                </c:pt>
                <c:pt idx="198">
                  <c:v>31.642011410047999</c:v>
                </c:pt>
                <c:pt idx="199">
                  <c:v>31.642712985686252</c:v>
                </c:pt>
                <c:pt idx="200">
                  <c:v>31.642712985686252</c:v>
                </c:pt>
                <c:pt idx="201">
                  <c:v>31.628225968553448</c:v>
                </c:pt>
                <c:pt idx="202">
                  <c:v>31.602087771148902</c:v>
                </c:pt>
                <c:pt idx="203">
                  <c:v>31.564269637316304</c:v>
                </c:pt>
                <c:pt idx="204">
                  <c:v>31.514760273760054</c:v>
                </c:pt>
                <c:pt idx="205">
                  <c:v>31.514760273760054</c:v>
                </c:pt>
                <c:pt idx="206">
                  <c:v>31.249662441814301</c:v>
                </c:pt>
                <c:pt idx="207">
                  <c:v>30.84362177169675</c:v>
                </c:pt>
                <c:pt idx="208">
                  <c:v>30.301338916390552</c:v>
                </c:pt>
                <c:pt idx="209">
                  <c:v>29.630251768091203</c:v>
                </c:pt>
                <c:pt idx="210">
                  <c:v>29.630251768091203</c:v>
                </c:pt>
                <c:pt idx="211">
                  <c:v>28.657907082208453</c:v>
                </c:pt>
                <c:pt idx="212">
                  <c:v>27.537713108418902</c:v>
                </c:pt>
                <c:pt idx="213">
                  <c:v>26.299187292713501</c:v>
                </c:pt>
                <c:pt idx="214">
                  <c:v>24.973582265518548</c:v>
                </c:pt>
                <c:pt idx="215">
                  <c:v>24.973582265518548</c:v>
                </c:pt>
                <c:pt idx="216">
                  <c:v>23.838140323229648</c:v>
                </c:pt>
                <c:pt idx="217">
                  <c:v>22.678939230762651</c:v>
                </c:pt>
                <c:pt idx="218">
                  <c:v>21.509222290171802</c:v>
                </c:pt>
                <c:pt idx="219">
                  <c:v>20.34040534441225</c:v>
                </c:pt>
                <c:pt idx="220">
                  <c:v>20.34040534441225</c:v>
                </c:pt>
                <c:pt idx="221">
                  <c:v>19.053567556500653</c:v>
                </c:pt>
                <c:pt idx="222">
                  <c:v>17.795000316539252</c:v>
                </c:pt>
                <c:pt idx="223">
                  <c:v>16.577291018473151</c:v>
                </c:pt>
                <c:pt idx="224">
                  <c:v>15.410604108853551</c:v>
                </c:pt>
                <c:pt idx="225">
                  <c:v>15.410604108853551</c:v>
                </c:pt>
                <c:pt idx="226">
                  <c:v>14.31858811590085</c:v>
                </c:pt>
                <c:pt idx="227">
                  <c:v>13.289483322426399</c:v>
                </c:pt>
                <c:pt idx="228">
                  <c:v>12.327622463420001</c:v>
                </c:pt>
                <c:pt idx="229">
                  <c:v>11.43579997789505</c:v>
                </c:pt>
                <c:pt idx="230">
                  <c:v>11.43579997789505</c:v>
                </c:pt>
                <c:pt idx="231">
                  <c:v>10.626763928591851</c:v>
                </c:pt>
                <c:pt idx="232">
                  <c:v>9.8866157005311504</c:v>
                </c:pt>
                <c:pt idx="233">
                  <c:v>9.2138523996328487</c:v>
                </c:pt>
                <c:pt idx="234">
                  <c:v>8.6059145718840995</c:v>
                </c:pt>
                <c:pt idx="235">
                  <c:v>8.6059145718840995</c:v>
                </c:pt>
                <c:pt idx="236">
                  <c:v>8.0669937984528506</c:v>
                </c:pt>
                <c:pt idx="237">
                  <c:v>7.5837509943501002</c:v>
                </c:pt>
                <c:pt idx="238">
                  <c:v>7.1517839282470499</c:v>
                </c:pt>
                <c:pt idx="239">
                  <c:v>6.7662421009295999</c:v>
                </c:pt>
                <c:pt idx="240">
                  <c:v>6.7662421009295999</c:v>
                </c:pt>
                <c:pt idx="241">
                  <c:v>6.4266730365831002</c:v>
                </c:pt>
                <c:pt idx="242">
                  <c:v>6.1216880264868996</c:v>
                </c:pt>
                <c:pt idx="243">
                  <c:v>5.8458542057768001</c:v>
                </c:pt>
                <c:pt idx="244">
                  <c:v>5.5938376096512501</c:v>
                </c:pt>
                <c:pt idx="245">
                  <c:v>5.5938376096512501</c:v>
                </c:pt>
                <c:pt idx="246">
                  <c:v>5.3638720734455996</c:v>
                </c:pt>
                <c:pt idx="247">
                  <c:v>5.1475458173764999</c:v>
                </c:pt>
                <c:pt idx="248">
                  <c:v>4.94070348482858</c:v>
                </c:pt>
                <c:pt idx="249">
                  <c:v>4.7396611651741347</c:v>
                </c:pt>
                <c:pt idx="250">
                  <c:v>4.7396611651741347</c:v>
                </c:pt>
                <c:pt idx="251">
                  <c:v>4.6021269127967344</c:v>
                </c:pt>
                <c:pt idx="252">
                  <c:v>4.465341118648225</c:v>
                </c:pt>
                <c:pt idx="253">
                  <c:v>4.3287087004924754</c:v>
                </c:pt>
                <c:pt idx="254">
                  <c:v>4.1915061110252951</c:v>
                </c:pt>
                <c:pt idx="255">
                  <c:v>2.0957530555126476</c:v>
                </c:pt>
                <c:pt idx="2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F3-4801-B0AF-4C0D49905A9B}"/>
            </c:ext>
          </c:extLst>
        </c:ser>
        <c:ser>
          <c:idx val="1"/>
          <c:order val="1"/>
          <c:tx>
            <c:strRef>
              <c:f>'Comparación Juntas'!$AY$1</c:f>
              <c:strCache>
                <c:ptCount val="1"/>
                <c:pt idx="0">
                  <c:v>Asentamiento en la superficie PLAXIS 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'Comparación Juntas'!$AZ$3:$AZ$181</c:f>
              <c:numCache>
                <c:formatCode>0.00</c:formatCode>
                <c:ptCount val="179"/>
                <c:pt idx="0">
                  <c:v>69.378921914446494</c:v>
                </c:pt>
                <c:pt idx="1">
                  <c:v>68.253465812899705</c:v>
                </c:pt>
                <c:pt idx="2">
                  <c:v>68.253465812899705</c:v>
                </c:pt>
                <c:pt idx="3">
                  <c:v>67.539517895614495</c:v>
                </c:pt>
                <c:pt idx="4">
                  <c:v>67.539517895614395</c:v>
                </c:pt>
                <c:pt idx="5">
                  <c:v>67.127130815786501</c:v>
                </c:pt>
                <c:pt idx="6">
                  <c:v>67.127130815786501</c:v>
                </c:pt>
                <c:pt idx="7">
                  <c:v>66.338547255714502</c:v>
                </c:pt>
                <c:pt idx="8">
                  <c:v>66.338547255714502</c:v>
                </c:pt>
                <c:pt idx="9">
                  <c:v>65.104625784751903</c:v>
                </c:pt>
                <c:pt idx="10">
                  <c:v>65.104625784751903</c:v>
                </c:pt>
                <c:pt idx="11">
                  <c:v>64.132237189041604</c:v>
                </c:pt>
                <c:pt idx="12">
                  <c:v>64.132237189041604</c:v>
                </c:pt>
                <c:pt idx="13">
                  <c:v>62.993922339373</c:v>
                </c:pt>
                <c:pt idx="14">
                  <c:v>62.993922339372901</c:v>
                </c:pt>
                <c:pt idx="15">
                  <c:v>62.175947358809097</c:v>
                </c:pt>
                <c:pt idx="16">
                  <c:v>62.175947358809097</c:v>
                </c:pt>
                <c:pt idx="17">
                  <c:v>61.399189653715993</c:v>
                </c:pt>
                <c:pt idx="18">
                  <c:v>61.399189653715993</c:v>
                </c:pt>
                <c:pt idx="19">
                  <c:v>60.278742928862201</c:v>
                </c:pt>
                <c:pt idx="20">
                  <c:v>60.278742928862201</c:v>
                </c:pt>
                <c:pt idx="21">
                  <c:v>59.599672198751193</c:v>
                </c:pt>
                <c:pt idx="22">
                  <c:v>59.599672198751193</c:v>
                </c:pt>
                <c:pt idx="23">
                  <c:v>58.927304518260797</c:v>
                </c:pt>
                <c:pt idx="24">
                  <c:v>58.927304518260797</c:v>
                </c:pt>
                <c:pt idx="25">
                  <c:v>57.821220668818896</c:v>
                </c:pt>
                <c:pt idx="26">
                  <c:v>57.821220668818896</c:v>
                </c:pt>
                <c:pt idx="27">
                  <c:v>57.074297078932602</c:v>
                </c:pt>
                <c:pt idx="28">
                  <c:v>57.074297078932602</c:v>
                </c:pt>
                <c:pt idx="29">
                  <c:v>56.410819532347304</c:v>
                </c:pt>
                <c:pt idx="30">
                  <c:v>56.410819532347304</c:v>
                </c:pt>
                <c:pt idx="31">
                  <c:v>55.328433374070201</c:v>
                </c:pt>
                <c:pt idx="32">
                  <c:v>55.328433374070201</c:v>
                </c:pt>
                <c:pt idx="33">
                  <c:v>54.671643029736401</c:v>
                </c:pt>
                <c:pt idx="34">
                  <c:v>54.671643029736401</c:v>
                </c:pt>
                <c:pt idx="35">
                  <c:v>54.075635526701902</c:v>
                </c:pt>
                <c:pt idx="36">
                  <c:v>54.075635526701902</c:v>
                </c:pt>
                <c:pt idx="37">
                  <c:v>52.908424018038097</c:v>
                </c:pt>
                <c:pt idx="38">
                  <c:v>52.908424018038097</c:v>
                </c:pt>
                <c:pt idx="39">
                  <c:v>52.313293873132402</c:v>
                </c:pt>
                <c:pt idx="40">
                  <c:v>52.313293873132402</c:v>
                </c:pt>
                <c:pt idx="41">
                  <c:v>51.722530591572202</c:v>
                </c:pt>
                <c:pt idx="42">
                  <c:v>51.722530591572202</c:v>
                </c:pt>
                <c:pt idx="43">
                  <c:v>50.570815110917103</c:v>
                </c:pt>
                <c:pt idx="44">
                  <c:v>50.570815110917103</c:v>
                </c:pt>
                <c:pt idx="45">
                  <c:v>49.9809229092183</c:v>
                </c:pt>
                <c:pt idx="46">
                  <c:v>49.9809229092183</c:v>
                </c:pt>
                <c:pt idx="47">
                  <c:v>49.395316897761298</c:v>
                </c:pt>
                <c:pt idx="48">
                  <c:v>49.395316897761298</c:v>
                </c:pt>
                <c:pt idx="49">
                  <c:v>48.2589656852426</c:v>
                </c:pt>
                <c:pt idx="50">
                  <c:v>48.2589656852426</c:v>
                </c:pt>
                <c:pt idx="51">
                  <c:v>47.674224417930802</c:v>
                </c:pt>
                <c:pt idx="52">
                  <c:v>47.674224417930802</c:v>
                </c:pt>
                <c:pt idx="53">
                  <c:v>47.093690303760198</c:v>
                </c:pt>
                <c:pt idx="54">
                  <c:v>47.093690303760198</c:v>
                </c:pt>
                <c:pt idx="55">
                  <c:v>45.972570086134503</c:v>
                </c:pt>
                <c:pt idx="56">
                  <c:v>45.972570086134503</c:v>
                </c:pt>
                <c:pt idx="57">
                  <c:v>45.392894330328602</c:v>
                </c:pt>
                <c:pt idx="58">
                  <c:v>45.392894330328602</c:v>
                </c:pt>
                <c:pt idx="59">
                  <c:v>44.817348292515298</c:v>
                </c:pt>
                <c:pt idx="60">
                  <c:v>44.817348292515298</c:v>
                </c:pt>
                <c:pt idx="61">
                  <c:v>43.711324404042102</c:v>
                </c:pt>
                <c:pt idx="62">
                  <c:v>43.711324404042102</c:v>
                </c:pt>
                <c:pt idx="63">
                  <c:v>43.136630295752603</c:v>
                </c:pt>
                <c:pt idx="64">
                  <c:v>43.136630295752603</c:v>
                </c:pt>
                <c:pt idx="65">
                  <c:v>42.565990038898804</c:v>
                </c:pt>
                <c:pt idx="66">
                  <c:v>42.565990038898804</c:v>
                </c:pt>
                <c:pt idx="67">
                  <c:v>41.474926538335303</c:v>
                </c:pt>
                <c:pt idx="68">
                  <c:v>41.474926538335303</c:v>
                </c:pt>
                <c:pt idx="69">
                  <c:v>40.905131745742501</c:v>
                </c:pt>
                <c:pt idx="70">
                  <c:v>40.905131745742501</c:v>
                </c:pt>
                <c:pt idx="71">
                  <c:v>40.339316473939498</c:v>
                </c:pt>
                <c:pt idx="72">
                  <c:v>40.339316473939498</c:v>
                </c:pt>
                <c:pt idx="73">
                  <c:v>39.2630762577271</c:v>
                </c:pt>
                <c:pt idx="74">
                  <c:v>39.2630762577271</c:v>
                </c:pt>
                <c:pt idx="75">
                  <c:v>38.698099954788603</c:v>
                </c:pt>
                <c:pt idx="76">
                  <c:v>38.698099954788603</c:v>
                </c:pt>
                <c:pt idx="77">
                  <c:v>38.137030345891702</c:v>
                </c:pt>
                <c:pt idx="78">
                  <c:v>38.137030345891702</c:v>
                </c:pt>
                <c:pt idx="79">
                  <c:v>37.075475257605099</c:v>
                </c:pt>
                <c:pt idx="80">
                  <c:v>37.075475257605198</c:v>
                </c:pt>
                <c:pt idx="81">
                  <c:v>36.515238097995699</c:v>
                </c:pt>
                <c:pt idx="82">
                  <c:v>36.515238097995699</c:v>
                </c:pt>
                <c:pt idx="83">
                  <c:v>35.918725934558999</c:v>
                </c:pt>
                <c:pt idx="84">
                  <c:v>35.918725934558999</c:v>
                </c:pt>
                <c:pt idx="85">
                  <c:v>34.956049697246797</c:v>
                </c:pt>
                <c:pt idx="86">
                  <c:v>34.956049697246797</c:v>
                </c:pt>
                <c:pt idx="87">
                  <c:v>34.3567402167834</c:v>
                </c:pt>
                <c:pt idx="88">
                  <c:v>34.3567402167834</c:v>
                </c:pt>
                <c:pt idx="89">
                  <c:v>33.7607747077734</c:v>
                </c:pt>
                <c:pt idx="90">
                  <c:v>33.7607747077734</c:v>
                </c:pt>
                <c:pt idx="91">
                  <c:v>32.810857043022999</c:v>
                </c:pt>
                <c:pt idx="92">
                  <c:v>32.810857043022899</c:v>
                </c:pt>
                <c:pt idx="93">
                  <c:v>32.220846715373</c:v>
                </c:pt>
                <c:pt idx="94">
                  <c:v>32.220846715373</c:v>
                </c:pt>
                <c:pt idx="95">
                  <c:v>31.649287641369099</c:v>
                </c:pt>
                <c:pt idx="96">
                  <c:v>31.649287641369199</c:v>
                </c:pt>
                <c:pt idx="97">
                  <c:v>30.731105204904402</c:v>
                </c:pt>
                <c:pt idx="98">
                  <c:v>30.731105204904402</c:v>
                </c:pt>
                <c:pt idx="99">
                  <c:v>30.234740476268598</c:v>
                </c:pt>
                <c:pt idx="100">
                  <c:v>30.234740476268598</c:v>
                </c:pt>
                <c:pt idx="101">
                  <c:v>29.741109495658598</c:v>
                </c:pt>
                <c:pt idx="102">
                  <c:v>29.741109495658598</c:v>
                </c:pt>
                <c:pt idx="103">
                  <c:v>28.835149747832702</c:v>
                </c:pt>
                <c:pt idx="104">
                  <c:v>28.835149747832702</c:v>
                </c:pt>
                <c:pt idx="105">
                  <c:v>28.269682504172003</c:v>
                </c:pt>
                <c:pt idx="106">
                  <c:v>28.269682504172103</c:v>
                </c:pt>
                <c:pt idx="107">
                  <c:v>27.5853354409792</c:v>
                </c:pt>
                <c:pt idx="108">
                  <c:v>27.5853354409792</c:v>
                </c:pt>
                <c:pt idx="109">
                  <c:v>26.605842083908797</c:v>
                </c:pt>
                <c:pt idx="110">
                  <c:v>26.605842083908797</c:v>
                </c:pt>
                <c:pt idx="111">
                  <c:v>25.732294674170802</c:v>
                </c:pt>
                <c:pt idx="112">
                  <c:v>25.732294674170802</c:v>
                </c:pt>
                <c:pt idx="113">
                  <c:v>24.834833428874902</c:v>
                </c:pt>
                <c:pt idx="114">
                  <c:v>24.834833428874902</c:v>
                </c:pt>
                <c:pt idx="115">
                  <c:v>23.865154814902098</c:v>
                </c:pt>
                <c:pt idx="116">
                  <c:v>23.865154814902098</c:v>
                </c:pt>
                <c:pt idx="117">
                  <c:v>22.920833101311601</c:v>
                </c:pt>
                <c:pt idx="118">
                  <c:v>22.920833101311601</c:v>
                </c:pt>
                <c:pt idx="119">
                  <c:v>21.942831527392901</c:v>
                </c:pt>
                <c:pt idx="120">
                  <c:v>21.942831527392901</c:v>
                </c:pt>
                <c:pt idx="121">
                  <c:v>21.0709295548263</c:v>
                </c:pt>
                <c:pt idx="122">
                  <c:v>21.0709295548263</c:v>
                </c:pt>
                <c:pt idx="123">
                  <c:v>20.098704468539299</c:v>
                </c:pt>
                <c:pt idx="124">
                  <c:v>20.098704468539299</c:v>
                </c:pt>
                <c:pt idx="125">
                  <c:v>19.1808042409073</c:v>
                </c:pt>
                <c:pt idx="126">
                  <c:v>19.1808042409073</c:v>
                </c:pt>
                <c:pt idx="127">
                  <c:v>18.2175620798644</c:v>
                </c:pt>
                <c:pt idx="128">
                  <c:v>18.2175620798644</c:v>
                </c:pt>
                <c:pt idx="129">
                  <c:v>17.369630227644802</c:v>
                </c:pt>
                <c:pt idx="130">
                  <c:v>17.369630227644802</c:v>
                </c:pt>
                <c:pt idx="131">
                  <c:v>16.4147271891493</c:v>
                </c:pt>
                <c:pt idx="132">
                  <c:v>16.4147271891493</c:v>
                </c:pt>
                <c:pt idx="133">
                  <c:v>15.523806554143999</c:v>
                </c:pt>
                <c:pt idx="134">
                  <c:v>15.523806554143899</c:v>
                </c:pt>
                <c:pt idx="135">
                  <c:v>14.5862858850141</c:v>
                </c:pt>
                <c:pt idx="136">
                  <c:v>14.5862858850141</c:v>
                </c:pt>
                <c:pt idx="137">
                  <c:v>13.772899448330101</c:v>
                </c:pt>
                <c:pt idx="138">
                  <c:v>13.772899448330101</c:v>
                </c:pt>
                <c:pt idx="139">
                  <c:v>12.8947464400527</c:v>
                </c:pt>
                <c:pt idx="140">
                  <c:v>12.8947464400527</c:v>
                </c:pt>
                <c:pt idx="141">
                  <c:v>12.101301695355598</c:v>
                </c:pt>
                <c:pt idx="142">
                  <c:v>12.101301695355598</c:v>
                </c:pt>
                <c:pt idx="143">
                  <c:v>11.231234909400399</c:v>
                </c:pt>
                <c:pt idx="144">
                  <c:v>11.231234909400399</c:v>
                </c:pt>
                <c:pt idx="145">
                  <c:v>10.440665121515899</c:v>
                </c:pt>
                <c:pt idx="146">
                  <c:v>10.440665121515899</c:v>
                </c:pt>
                <c:pt idx="147">
                  <c:v>9.5279833732524999</c:v>
                </c:pt>
                <c:pt idx="148">
                  <c:v>9.5279833732524999</c:v>
                </c:pt>
                <c:pt idx="149">
                  <c:v>8.689207578411299</c:v>
                </c:pt>
                <c:pt idx="150">
                  <c:v>8.689207578411299</c:v>
                </c:pt>
                <c:pt idx="151">
                  <c:v>7.7954582280442004</c:v>
                </c:pt>
                <c:pt idx="152">
                  <c:v>7.7954582280442004</c:v>
                </c:pt>
                <c:pt idx="153">
                  <c:v>7.038238352344699</c:v>
                </c:pt>
                <c:pt idx="154">
                  <c:v>7.038238352344699</c:v>
                </c:pt>
                <c:pt idx="155">
                  <c:v>6.2789019467825007</c:v>
                </c:pt>
                <c:pt idx="156">
                  <c:v>6.2789019467826002</c:v>
                </c:pt>
                <c:pt idx="157">
                  <c:v>5.6157267874515</c:v>
                </c:pt>
                <c:pt idx="158">
                  <c:v>5.6157267874514005</c:v>
                </c:pt>
                <c:pt idx="159">
                  <c:v>5</c:v>
                </c:pt>
                <c:pt idx="160">
                  <c:v>5</c:v>
                </c:pt>
                <c:pt idx="161">
                  <c:v>4.4176189366240006</c:v>
                </c:pt>
                <c:pt idx="162">
                  <c:v>4.4176189366240006</c:v>
                </c:pt>
                <c:pt idx="163">
                  <c:v>3.8593476799044009</c:v>
                </c:pt>
                <c:pt idx="164">
                  <c:v>3.8593476799042996</c:v>
                </c:pt>
                <c:pt idx="165">
                  <c:v>3.1918271838839996</c:v>
                </c:pt>
                <c:pt idx="166">
                  <c:v>3.1918271838839996</c:v>
                </c:pt>
                <c:pt idx="167">
                  <c:v>2.6330884598012005</c:v>
                </c:pt>
                <c:pt idx="168">
                  <c:v>2.6330884598012005</c:v>
                </c:pt>
                <c:pt idx="169">
                  <c:v>2.0022423704123007</c:v>
                </c:pt>
                <c:pt idx="170">
                  <c:v>2.0022423704123007</c:v>
                </c:pt>
                <c:pt idx="171">
                  <c:v>1.4616128564594</c:v>
                </c:pt>
                <c:pt idx="172">
                  <c:v>1.4616128564594</c:v>
                </c:pt>
                <c:pt idx="173">
                  <c:v>0.8758933542706</c:v>
                </c:pt>
                <c:pt idx="174">
                  <c:v>0.8758933542706</c:v>
                </c:pt>
                <c:pt idx="175">
                  <c:v>0.46332177155250065</c:v>
                </c:pt>
                <c:pt idx="176">
                  <c:v>0.46332177155250065</c:v>
                </c:pt>
                <c:pt idx="177">
                  <c:v>0</c:v>
                </c:pt>
                <c:pt idx="178">
                  <c:v>0</c:v>
                </c:pt>
              </c:numCache>
            </c:numRef>
          </c:xVal>
          <c:yVal>
            <c:numRef>
              <c:f>'Comparación Juntas'!$BC$3:$BC$181</c:f>
              <c:numCache>
                <c:formatCode>General</c:formatCode>
                <c:ptCount val="179"/>
                <c:pt idx="0">
                  <c:v>4.9786397579008401</c:v>
                </c:pt>
                <c:pt idx="1">
                  <c:v>4.9793167139591805</c:v>
                </c:pt>
                <c:pt idx="2">
                  <c:v>4.9793167139591805</c:v>
                </c:pt>
                <c:pt idx="3">
                  <c:v>4.9794936186275001</c:v>
                </c:pt>
                <c:pt idx="4">
                  <c:v>4.9794936186274903</c:v>
                </c:pt>
                <c:pt idx="5">
                  <c:v>4.97977073477443</c:v>
                </c:pt>
                <c:pt idx="6">
                  <c:v>4.9797707347744398</c:v>
                </c:pt>
                <c:pt idx="7">
                  <c:v>4.9814881493732504</c:v>
                </c:pt>
                <c:pt idx="8">
                  <c:v>4.9814881493732504</c:v>
                </c:pt>
                <c:pt idx="9">
                  <c:v>4.9839542527927403</c:v>
                </c:pt>
                <c:pt idx="10">
                  <c:v>4.9839542527927501</c:v>
                </c:pt>
                <c:pt idx="11">
                  <c:v>4.9864559465696203</c:v>
                </c:pt>
                <c:pt idx="12">
                  <c:v>4.9864559465696203</c:v>
                </c:pt>
                <c:pt idx="13">
                  <c:v>4.9903663487490197</c:v>
                </c:pt>
                <c:pt idx="14">
                  <c:v>4.99036634874901</c:v>
                </c:pt>
                <c:pt idx="15">
                  <c:v>4.9937824607193901</c:v>
                </c:pt>
                <c:pt idx="16">
                  <c:v>4.9937824607193901</c:v>
                </c:pt>
                <c:pt idx="17">
                  <c:v>4.9978457006628405</c:v>
                </c:pt>
                <c:pt idx="18">
                  <c:v>4.9978457006628298</c:v>
                </c:pt>
                <c:pt idx="19">
                  <c:v>5.0046670114529297</c:v>
                </c:pt>
                <c:pt idx="20">
                  <c:v>5.0046670114529297</c:v>
                </c:pt>
                <c:pt idx="21">
                  <c:v>5.0095609613921495</c:v>
                </c:pt>
                <c:pt idx="22">
                  <c:v>5.0095609613921397</c:v>
                </c:pt>
                <c:pt idx="23">
                  <c:v>5.01486842457326</c:v>
                </c:pt>
                <c:pt idx="24">
                  <c:v>5.01486842457326</c:v>
                </c:pt>
                <c:pt idx="25">
                  <c:v>5.0252052183317399</c:v>
                </c:pt>
                <c:pt idx="26">
                  <c:v>5.0252052183317399</c:v>
                </c:pt>
                <c:pt idx="27">
                  <c:v>5.0331350406587605</c:v>
                </c:pt>
                <c:pt idx="28">
                  <c:v>5.0331350406587605</c:v>
                </c:pt>
                <c:pt idx="29">
                  <c:v>5.0411483905643797</c:v>
                </c:pt>
                <c:pt idx="30">
                  <c:v>5.0411483905643797</c:v>
                </c:pt>
                <c:pt idx="31">
                  <c:v>5.0561126253350395</c:v>
                </c:pt>
                <c:pt idx="32">
                  <c:v>5.0561126253350395</c:v>
                </c:pt>
                <c:pt idx="33">
                  <c:v>5.0652708288608101</c:v>
                </c:pt>
                <c:pt idx="34">
                  <c:v>5.0652708288608101</c:v>
                </c:pt>
                <c:pt idx="35">
                  <c:v>5.0763665549377404</c:v>
                </c:pt>
                <c:pt idx="36">
                  <c:v>5.0763665549377404</c:v>
                </c:pt>
                <c:pt idx="37">
                  <c:v>5.0983687282186398</c:v>
                </c:pt>
                <c:pt idx="38">
                  <c:v>5.0983687282186398</c:v>
                </c:pt>
                <c:pt idx="39">
                  <c:v>5.10994863252456</c:v>
                </c:pt>
                <c:pt idx="40">
                  <c:v>5.10994863252456</c:v>
                </c:pt>
                <c:pt idx="41">
                  <c:v>5.1245476719354501</c:v>
                </c:pt>
                <c:pt idx="42">
                  <c:v>5.1245476719354501</c:v>
                </c:pt>
                <c:pt idx="43">
                  <c:v>5.1540405476272397</c:v>
                </c:pt>
                <c:pt idx="44">
                  <c:v>5.1540405476272397</c:v>
                </c:pt>
                <c:pt idx="45">
                  <c:v>5.1699620826973698</c:v>
                </c:pt>
                <c:pt idx="46">
                  <c:v>5.1699620826973698</c:v>
                </c:pt>
                <c:pt idx="47">
                  <c:v>5.1891344977807501</c:v>
                </c:pt>
                <c:pt idx="48">
                  <c:v>5.1891344977807599</c:v>
                </c:pt>
                <c:pt idx="49">
                  <c:v>5.2284994994781302</c:v>
                </c:pt>
                <c:pt idx="50">
                  <c:v>5.2284994994781195</c:v>
                </c:pt>
                <c:pt idx="51">
                  <c:v>5.2502614701825498</c:v>
                </c:pt>
                <c:pt idx="52">
                  <c:v>5.2502614701825392</c:v>
                </c:pt>
                <c:pt idx="53">
                  <c:v>5.2755974368149801</c:v>
                </c:pt>
                <c:pt idx="54">
                  <c:v>5.2755974368149801</c:v>
                </c:pt>
                <c:pt idx="55">
                  <c:v>5.3279848934646203</c:v>
                </c:pt>
                <c:pt idx="56">
                  <c:v>5.3279848934646203</c:v>
                </c:pt>
                <c:pt idx="57">
                  <c:v>5.3572947514156004</c:v>
                </c:pt>
                <c:pt idx="58">
                  <c:v>5.3572947514156004</c:v>
                </c:pt>
                <c:pt idx="59">
                  <c:v>5.3905783463433208</c:v>
                </c:pt>
                <c:pt idx="60">
                  <c:v>5.3905783463433208</c:v>
                </c:pt>
                <c:pt idx="61">
                  <c:v>5.4595614557407099</c:v>
                </c:pt>
                <c:pt idx="62">
                  <c:v>5.4595614557407099</c:v>
                </c:pt>
                <c:pt idx="63">
                  <c:v>5.4985271451125302</c:v>
                </c:pt>
                <c:pt idx="64">
                  <c:v>5.4985271451125302</c:v>
                </c:pt>
                <c:pt idx="65">
                  <c:v>5.5420263852019707</c:v>
                </c:pt>
                <c:pt idx="66">
                  <c:v>5.5420263852019707</c:v>
                </c:pt>
                <c:pt idx="67">
                  <c:v>5.6325077174061802</c:v>
                </c:pt>
                <c:pt idx="68">
                  <c:v>5.6325077174061802</c:v>
                </c:pt>
                <c:pt idx="69">
                  <c:v>5.6850569796807893</c:v>
                </c:pt>
                <c:pt idx="70">
                  <c:v>5.6850569796807999</c:v>
                </c:pt>
                <c:pt idx="71">
                  <c:v>5.7446410773097298</c:v>
                </c:pt>
                <c:pt idx="72">
                  <c:v>5.7446410773097298</c:v>
                </c:pt>
                <c:pt idx="73">
                  <c:v>5.8746324314041294</c:v>
                </c:pt>
                <c:pt idx="74">
                  <c:v>5.8746324314041294</c:v>
                </c:pt>
                <c:pt idx="75">
                  <c:v>5.9530324961139804</c:v>
                </c:pt>
                <c:pt idx="76">
                  <c:v>5.9530324961139698</c:v>
                </c:pt>
                <c:pt idx="77">
                  <c:v>6.0405220606320995</c:v>
                </c:pt>
                <c:pt idx="78">
                  <c:v>6.0405220606321102</c:v>
                </c:pt>
                <c:pt idx="79">
                  <c:v>6.2241449737564096</c:v>
                </c:pt>
                <c:pt idx="80">
                  <c:v>6.2241449737563999</c:v>
                </c:pt>
                <c:pt idx="81">
                  <c:v>6.3301731111837203</c:v>
                </c:pt>
                <c:pt idx="82">
                  <c:v>6.3301731111837301</c:v>
                </c:pt>
                <c:pt idx="83">
                  <c:v>6.4524198696517496</c:v>
                </c:pt>
                <c:pt idx="84">
                  <c:v>6.4524198696517496</c:v>
                </c:pt>
                <c:pt idx="85">
                  <c:v>6.6644412789782903</c:v>
                </c:pt>
                <c:pt idx="86">
                  <c:v>6.6644412789782903</c:v>
                </c:pt>
                <c:pt idx="87">
                  <c:v>6.8074854132762503</c:v>
                </c:pt>
                <c:pt idx="88">
                  <c:v>6.8074854132762397</c:v>
                </c:pt>
                <c:pt idx="89">
                  <c:v>6.9552720450540297</c:v>
                </c:pt>
                <c:pt idx="90">
                  <c:v>6.9552720450540395</c:v>
                </c:pt>
                <c:pt idx="91">
                  <c:v>7.2072317974664903</c:v>
                </c:pt>
                <c:pt idx="92">
                  <c:v>7.2072317974664903</c:v>
                </c:pt>
                <c:pt idx="93">
                  <c:v>7.3711896224244207</c:v>
                </c:pt>
                <c:pt idx="94">
                  <c:v>7.3711896224244207</c:v>
                </c:pt>
                <c:pt idx="95">
                  <c:v>7.5372003412202497</c:v>
                </c:pt>
                <c:pt idx="96">
                  <c:v>7.5372003412202497</c:v>
                </c:pt>
                <c:pt idx="97">
                  <c:v>7.8164120520096105</c:v>
                </c:pt>
                <c:pt idx="98">
                  <c:v>7.8164120520096203</c:v>
                </c:pt>
                <c:pt idx="99">
                  <c:v>7.9754835585265607</c:v>
                </c:pt>
                <c:pt idx="100">
                  <c:v>7.9754835585265393</c:v>
                </c:pt>
                <c:pt idx="101">
                  <c:v>8.1360732285100905</c:v>
                </c:pt>
                <c:pt idx="102">
                  <c:v>8.1360732285100905</c:v>
                </c:pt>
                <c:pt idx="103">
                  <c:v>8.4454979102211105</c:v>
                </c:pt>
                <c:pt idx="104">
                  <c:v>8.4454979102210892</c:v>
                </c:pt>
                <c:pt idx="105">
                  <c:v>8.6457969915643105</c:v>
                </c:pt>
                <c:pt idx="106">
                  <c:v>8.6457969915642892</c:v>
                </c:pt>
                <c:pt idx="107">
                  <c:v>8.8963534632399295</c:v>
                </c:pt>
                <c:pt idx="108">
                  <c:v>8.8963534632399295</c:v>
                </c:pt>
                <c:pt idx="109">
                  <c:v>9.2699851959820698</c:v>
                </c:pt>
                <c:pt idx="110">
                  <c:v>9.2699851959820609</c:v>
                </c:pt>
                <c:pt idx="111">
                  <c:v>9.6226361047418898</c:v>
                </c:pt>
                <c:pt idx="112">
                  <c:v>9.6226361047419005</c:v>
                </c:pt>
                <c:pt idx="113">
                  <c:v>10.014393212650701</c:v>
                </c:pt>
                <c:pt idx="114">
                  <c:v>10.014393212650701</c:v>
                </c:pt>
                <c:pt idx="115">
                  <c:v>10.485952037213901</c:v>
                </c:pt>
                <c:pt idx="116">
                  <c:v>10.485952037213901</c:v>
                </c:pt>
                <c:pt idx="117">
                  <c:v>11.0037049153369</c:v>
                </c:pt>
                <c:pt idx="118">
                  <c:v>11.0037049153369</c:v>
                </c:pt>
                <c:pt idx="119">
                  <c:v>11.605350694973401</c:v>
                </c:pt>
                <c:pt idx="120">
                  <c:v>11.605350694973401</c:v>
                </c:pt>
                <c:pt idx="121">
                  <c:v>12.2371809597494</c:v>
                </c:pt>
                <c:pt idx="122">
                  <c:v>12.2371809597494</c:v>
                </c:pt>
                <c:pt idx="123">
                  <c:v>13.1780730688366</c:v>
                </c:pt>
                <c:pt idx="124">
                  <c:v>13.1780730688366</c:v>
                </c:pt>
                <c:pt idx="125">
                  <c:v>14.257213895829301</c:v>
                </c:pt>
                <c:pt idx="126">
                  <c:v>14.257213895829301</c:v>
                </c:pt>
                <c:pt idx="127">
                  <c:v>15.5846192274717</c:v>
                </c:pt>
                <c:pt idx="128">
                  <c:v>15.5846192274717</c:v>
                </c:pt>
                <c:pt idx="129">
                  <c:v>16.879354588252198</c:v>
                </c:pt>
                <c:pt idx="130">
                  <c:v>16.879354588252198</c:v>
                </c:pt>
                <c:pt idx="131">
                  <c:v>18.4112515915625</c:v>
                </c:pt>
                <c:pt idx="132">
                  <c:v>18.4112515915625</c:v>
                </c:pt>
                <c:pt idx="133">
                  <c:v>19.863097741038299</c:v>
                </c:pt>
                <c:pt idx="134">
                  <c:v>19.863097741038299</c:v>
                </c:pt>
                <c:pt idx="135">
                  <c:v>21.407494560163098</c:v>
                </c:pt>
                <c:pt idx="136">
                  <c:v>21.407494560163098</c:v>
                </c:pt>
                <c:pt idx="137">
                  <c:v>22.801285350291799</c:v>
                </c:pt>
                <c:pt idx="138">
                  <c:v>22.801285350291902</c:v>
                </c:pt>
                <c:pt idx="139">
                  <c:v>24.2693445949667</c:v>
                </c:pt>
                <c:pt idx="140">
                  <c:v>24.2693445949667</c:v>
                </c:pt>
                <c:pt idx="141">
                  <c:v>25.567820470064998</c:v>
                </c:pt>
                <c:pt idx="142">
                  <c:v>25.567820470064998</c:v>
                </c:pt>
                <c:pt idx="143">
                  <c:v>26.971495880345898</c:v>
                </c:pt>
                <c:pt idx="144">
                  <c:v>26.971495880345898</c:v>
                </c:pt>
                <c:pt idx="145">
                  <c:v>28.147776915171001</c:v>
                </c:pt>
                <c:pt idx="146">
                  <c:v>28.147776915171001</c:v>
                </c:pt>
                <c:pt idx="147">
                  <c:v>29.354961265834802</c:v>
                </c:pt>
                <c:pt idx="148">
                  <c:v>29.354961265834802</c:v>
                </c:pt>
                <c:pt idx="149">
                  <c:v>30.2882192400617</c:v>
                </c:pt>
                <c:pt idx="150">
                  <c:v>30.2882192400617</c:v>
                </c:pt>
                <c:pt idx="151">
                  <c:v>31.0142089181732</c:v>
                </c:pt>
                <c:pt idx="152">
                  <c:v>31.0142089181732</c:v>
                </c:pt>
                <c:pt idx="153">
                  <c:v>31.385445755962103</c:v>
                </c:pt>
                <c:pt idx="154">
                  <c:v>31.385445755962103</c:v>
                </c:pt>
                <c:pt idx="155">
                  <c:v>31.5657557128748</c:v>
                </c:pt>
                <c:pt idx="156">
                  <c:v>31.5657557128748</c:v>
                </c:pt>
                <c:pt idx="157">
                  <c:v>31.562804445821499</c:v>
                </c:pt>
                <c:pt idx="158">
                  <c:v>31.562804445821499</c:v>
                </c:pt>
                <c:pt idx="159">
                  <c:v>31.434339347982696</c:v>
                </c:pt>
                <c:pt idx="160">
                  <c:v>31.434339347982696</c:v>
                </c:pt>
                <c:pt idx="161">
                  <c:v>31.178164824800298</c:v>
                </c:pt>
                <c:pt idx="162">
                  <c:v>31.178164824800298</c:v>
                </c:pt>
                <c:pt idx="163">
                  <c:v>30.8697203404062</c:v>
                </c:pt>
                <c:pt idx="164">
                  <c:v>30.8697203404062</c:v>
                </c:pt>
                <c:pt idx="165">
                  <c:v>30.4248463477205</c:v>
                </c:pt>
                <c:pt idx="166">
                  <c:v>30.4248463477205</c:v>
                </c:pt>
                <c:pt idx="167">
                  <c:v>30.0461602884588</c:v>
                </c:pt>
                <c:pt idx="168">
                  <c:v>30.046160288458701</c:v>
                </c:pt>
                <c:pt idx="169">
                  <c:v>29.611090285549601</c:v>
                </c:pt>
                <c:pt idx="170">
                  <c:v>29.6110902855497</c:v>
                </c:pt>
                <c:pt idx="171">
                  <c:v>29.085677480950601</c:v>
                </c:pt>
                <c:pt idx="172">
                  <c:v>29.085677480950498</c:v>
                </c:pt>
                <c:pt idx="173">
                  <c:v>28.469360553779602</c:v>
                </c:pt>
                <c:pt idx="174">
                  <c:v>28.469360553779602</c:v>
                </c:pt>
                <c:pt idx="175">
                  <c:v>28.145995096276899</c:v>
                </c:pt>
                <c:pt idx="176">
                  <c:v>28.145995096276899</c:v>
                </c:pt>
                <c:pt idx="177">
                  <c:v>27.2137218889198</c:v>
                </c:pt>
                <c:pt idx="17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F3-4801-B0AF-4C0D49905A9B}"/>
            </c:ext>
          </c:extLst>
        </c:ser>
        <c:ser>
          <c:idx val="2"/>
          <c:order val="2"/>
          <c:tx>
            <c:strRef>
              <c:f>'Comparación Juntas'!$BE$1</c:f>
              <c:strCache>
                <c:ptCount val="1"/>
                <c:pt idx="0">
                  <c:v>Método Empírico PECK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'Comparación Juntas'!$BE$3:$BE$107</c:f>
              <c:numCache>
                <c:formatCode>0.00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'Comparación Juntas'!$BG$3:$BG$107</c:f>
              <c:numCache>
                <c:formatCode>General</c:formatCode>
                <c:ptCount val="105"/>
                <c:pt idx="0">
                  <c:v>35.139999999999993</c:v>
                </c:pt>
                <c:pt idx="1">
                  <c:v>35.54966367468019</c:v>
                </c:pt>
                <c:pt idx="2">
                  <c:v>35.961654465430584</c:v>
                </c:pt>
                <c:pt idx="3">
                  <c:v>36.351016507492211</c:v>
                </c:pt>
                <c:pt idx="4">
                  <c:v>36.693984820494521</c:v>
                </c:pt>
                <c:pt idx="5">
                  <c:v>36.96853148669237</c:v>
                </c:pt>
                <c:pt idx="6">
                  <c:v>37.154855053872154</c:v>
                </c:pt>
                <c:pt idx="7">
                  <c:v>37.235798010317652</c:v>
                </c:pt>
                <c:pt idx="8">
                  <c:v>37.197180161384338</c:v>
                </c:pt>
                <c:pt idx="9">
                  <c:v>37.028039168749984</c:v>
                </c:pt>
                <c:pt idx="10">
                  <c:v>36.720773223547205</c:v>
                </c:pt>
                <c:pt idx="11">
                  <c:v>36.271184632716469</c:v>
                </c:pt>
                <c:pt idx="12">
                  <c:v>35.678426823891584</c:v>
                </c:pt>
                <c:pt idx="13">
                  <c:v>34.944860748278657</c:v>
                </c:pt>
                <c:pt idx="14">
                  <c:v>34.075829733169435</c:v>
                </c:pt>
                <c:pt idx="15">
                  <c:v>33.079364382817772</c:v>
                </c:pt>
                <c:pt idx="16">
                  <c:v>31.965831057864438</c:v>
                </c:pt>
                <c:pt idx="17">
                  <c:v>30.747538724694447</c:v>
                </c:pt>
                <c:pt idx="18">
                  <c:v>29.438319539365796</c:v>
                </c:pt>
                <c:pt idx="19">
                  <c:v>28.053098434070456</c:v>
                </c:pt>
                <c:pt idx="20">
                  <c:v>26.607466257909792</c:v>
                </c:pt>
                <c:pt idx="21">
                  <c:v>25.117269765959655</c:v>
                </c:pt>
                <c:pt idx="22">
                  <c:v>23.598230050226611</c:v>
                </c:pt>
                <c:pt idx="23">
                  <c:v>22.065598976382066</c:v>
                </c:pt>
                <c:pt idx="24">
                  <c:v>20.53386095118972</c:v>
                </c:pt>
                <c:pt idx="25">
                  <c:v>19.016485017171178</c:v>
                </c:pt>
                <c:pt idx="26">
                  <c:v>17.525729966458009</c:v>
                </c:pt>
                <c:pt idx="27">
                  <c:v>16.072502985985217</c:v>
                </c:pt>
                <c:pt idx="28">
                  <c:v>14.666270375847768</c:v>
                </c:pt>
                <c:pt idx="29">
                  <c:v>13.315017187201956</c:v>
                </c:pt>
                <c:pt idx="30">
                  <c:v>12.025251250329195</c:v>
                </c:pt>
                <c:pt idx="31">
                  <c:v>10.802046031433926</c:v>
                </c:pt>
                <c:pt idx="32">
                  <c:v>9.6491160728532286</c:v>
                </c:pt>
                <c:pt idx="33">
                  <c:v>8.5689184225546828</c:v>
                </c:pt>
                <c:pt idx="34">
                  <c:v>7.5627734174086445</c:v>
                </c:pt>
                <c:pt idx="35">
                  <c:v>6.6309984117770373</c:v>
                </c:pt>
                <c:pt idx="36">
                  <c:v>5.7730484917688569</c:v>
                </c:pt>
                <c:pt idx="37">
                  <c:v>4.9876588351627031</c:v>
                </c:pt>
                <c:pt idx="38">
                  <c:v>4.2729841156300932</c:v>
                </c:pt>
                <c:pt idx="39">
                  <c:v>3.6267311575578374</c:v>
                </c:pt>
                <c:pt idx="40">
                  <c:v>3.0462818787441064</c:v>
                </c:pt>
                <c:pt idx="41">
                  <c:v>2.5288043727827394</c:v>
                </c:pt>
                <c:pt idx="42">
                  <c:v>2.0713507484078799</c:v>
                </c:pt>
                <c:pt idx="43">
                  <c:v>1.6709410344540525</c:v>
                </c:pt>
                <c:pt idx="44">
                  <c:v>1.3246330590906079</c:v>
                </c:pt>
                <c:pt idx="45">
                  <c:v>1.0295787105922782</c:v>
                </c:pt>
                <c:pt idx="46">
                  <c:v>0.78306738063007275</c:v>
                </c:pt>
                <c:pt idx="47">
                  <c:v>0.58255768199440938</c:v>
                </c:pt>
                <c:pt idx="48">
                  <c:v>0.42569872733442848</c:v>
                </c:pt>
                <c:pt idx="49">
                  <c:v>0.31034236375017255</c:v>
                </c:pt>
                <c:pt idx="50">
                  <c:v>0.23454779191786787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F3-4801-B0AF-4C0D49905A9B}"/>
            </c:ext>
          </c:extLst>
        </c:ser>
        <c:ser>
          <c:idx val="3"/>
          <c:order val="3"/>
          <c:tx>
            <c:v>Settlement 1 mm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3-4891-BD04-A1B4E39CF994}"/>
              </c:ext>
            </c:extLst>
          </c:dPt>
          <c:xVal>
            <c:numRef>
              <c:f>'Comparación Juntas'!$AK$32:$AK$34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80</c:v>
                </c:pt>
              </c:numCache>
            </c:numRef>
          </c:xVal>
          <c:yVal>
            <c:numRef>
              <c:f>'Comparación Juntas'!$AL$32:$AL$34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F3-4801-B0AF-4C0D49905A9B}"/>
            </c:ext>
          </c:extLst>
        </c:ser>
        <c:ser>
          <c:idx val="4"/>
          <c:order val="4"/>
          <c:tx>
            <c:strRef>
              <c:f>'Comparación Juntas'!$AP$30:$AQ$30</c:f>
              <c:strCache>
                <c:ptCount val="1"/>
                <c:pt idx="0">
                  <c:v>ZOI = 4m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'Comparación Juntas'!$AP$32:$AP$33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'Comparación Juntas'!$AQ$32:$AQ$33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F7-4830-8101-BF64BEDDC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91727"/>
        <c:axId val="320680207"/>
      </c:scatterChart>
      <c:valAx>
        <c:axId val="320691727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from wall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680207"/>
        <c:crosses val="autoZero"/>
        <c:crossBetween val="midCat"/>
        <c:majorUnit val="2"/>
      </c:valAx>
      <c:valAx>
        <c:axId val="320680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Settlement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69172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688450</xdr:colOff>
      <xdr:row>47</xdr:row>
      <xdr:rowOff>124157</xdr:rowOff>
    </xdr:from>
    <xdr:to>
      <xdr:col>18</xdr:col>
      <xdr:colOff>394169</xdr:colOff>
      <xdr:row>60</xdr:row>
      <xdr:rowOff>160700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49C707C4-8040-450F-9A95-4F4A69505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</xdr:colOff>
      <xdr:row>2</xdr:row>
      <xdr:rowOff>112059</xdr:rowOff>
    </xdr:from>
    <xdr:ext cx="1988353" cy="398556"/>
    <xdr:pic>
      <xdr:nvPicPr>
        <xdr:cNvPr id="3" name="Imagen 8">
          <a:extLst>
            <a:ext uri="{FF2B5EF4-FFF2-40B4-BE49-F238E27FC236}">
              <a16:creationId xmlns:a16="http://schemas.microsoft.com/office/drawing/2014/main" id="{1C99F557-D6B0-40D7-A5A6-D6E69F63E9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4" t="18211" r="40582" b="67220"/>
        <a:stretch/>
      </xdr:blipFill>
      <xdr:spPr bwMode="auto">
        <a:xfrm>
          <a:off x="2047876" y="569259"/>
          <a:ext cx="1988353" cy="398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11205</xdr:colOff>
      <xdr:row>4</xdr:row>
      <xdr:rowOff>56030</xdr:rowOff>
    </xdr:from>
    <xdr:ext cx="2479518" cy="381000"/>
    <xdr:pic>
      <xdr:nvPicPr>
        <xdr:cNvPr id="4" name="Imagen 9">
          <a:extLst>
            <a:ext uri="{FF2B5EF4-FFF2-40B4-BE49-F238E27FC236}">
              <a16:creationId xmlns:a16="http://schemas.microsoft.com/office/drawing/2014/main" id="{C00A6558-74D4-4980-B6FC-094B3F9ADDA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44" t="47350" r="39274" b="40266"/>
        <a:stretch/>
      </xdr:blipFill>
      <xdr:spPr bwMode="auto">
        <a:xfrm>
          <a:off x="2060985" y="878990"/>
          <a:ext cx="2479518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395342</xdr:colOff>
      <xdr:row>0</xdr:row>
      <xdr:rowOff>0</xdr:rowOff>
    </xdr:from>
    <xdr:ext cx="5592744" cy="5622414"/>
    <xdr:pic>
      <xdr:nvPicPr>
        <xdr:cNvPr id="5" name="Picture 4">
          <a:extLst>
            <a:ext uri="{FF2B5EF4-FFF2-40B4-BE49-F238E27FC236}">
              <a16:creationId xmlns:a16="http://schemas.microsoft.com/office/drawing/2014/main" id="{3C41F8EA-CA82-46BD-AE44-9DBCF977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3427" y="0"/>
          <a:ext cx="5592744" cy="5622414"/>
        </a:xfrm>
        <a:prstGeom prst="rect">
          <a:avLst/>
        </a:prstGeom>
      </xdr:spPr>
    </xdr:pic>
    <xdr:clientData/>
  </xdr:oneCellAnchor>
  <xdr:oneCellAnchor>
    <xdr:from>
      <xdr:col>11</xdr:col>
      <xdr:colOff>356814</xdr:colOff>
      <xdr:row>41</xdr:row>
      <xdr:rowOff>41415</xdr:rowOff>
    </xdr:from>
    <xdr:ext cx="5665304" cy="1107881"/>
    <xdr:pic>
      <xdr:nvPicPr>
        <xdr:cNvPr id="6" name="Picture 5">
          <a:extLst>
            <a:ext uri="{FF2B5EF4-FFF2-40B4-BE49-F238E27FC236}">
              <a16:creationId xmlns:a16="http://schemas.microsoft.com/office/drawing/2014/main" id="{C8D190FD-BA76-4384-AED7-6BC8E617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4899" y="7804290"/>
          <a:ext cx="5665304" cy="1107881"/>
        </a:xfrm>
        <a:prstGeom prst="rect">
          <a:avLst/>
        </a:prstGeom>
      </xdr:spPr>
    </xdr:pic>
    <xdr:clientData/>
  </xdr:oneCellAnchor>
  <xdr:oneCellAnchor>
    <xdr:from>
      <xdr:col>11</xdr:col>
      <xdr:colOff>336067</xdr:colOff>
      <xdr:row>29</xdr:row>
      <xdr:rowOff>105488</xdr:rowOff>
    </xdr:from>
    <xdr:ext cx="5672920" cy="1888435"/>
    <xdr:pic>
      <xdr:nvPicPr>
        <xdr:cNvPr id="7" name="Picture 6">
          <a:extLst>
            <a:ext uri="{FF2B5EF4-FFF2-40B4-BE49-F238E27FC236}">
              <a16:creationId xmlns:a16="http://schemas.microsoft.com/office/drawing/2014/main" id="{30D82EC5-5A65-4AEE-86C8-66043031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8437" y="5666183"/>
          <a:ext cx="5672920" cy="1888435"/>
        </a:xfrm>
        <a:prstGeom prst="rect">
          <a:avLst/>
        </a:prstGeom>
      </xdr:spPr>
    </xdr:pic>
    <xdr:clientData/>
  </xdr:oneCellAnchor>
  <xdr:twoCellAnchor>
    <xdr:from>
      <xdr:col>18</xdr:col>
      <xdr:colOff>616641</xdr:colOff>
      <xdr:row>0</xdr:row>
      <xdr:rowOff>100965</xdr:rowOff>
    </xdr:from>
    <xdr:to>
      <xdr:col>24</xdr:col>
      <xdr:colOff>511390</xdr:colOff>
      <xdr:row>15</xdr:row>
      <xdr:rowOff>49053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E23A8671-A1AF-4DE3-8E43-9510BC568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707571</xdr:colOff>
      <xdr:row>7</xdr:row>
      <xdr:rowOff>73495</xdr:rowOff>
    </xdr:from>
    <xdr:to>
      <xdr:col>8</xdr:col>
      <xdr:colOff>359229</xdr:colOff>
      <xdr:row>37</xdr:row>
      <xdr:rowOff>130629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17F47C-45AF-4000-B384-94361F926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500775</xdr:colOff>
      <xdr:row>1</xdr:row>
      <xdr:rowOff>258329</xdr:rowOff>
    </xdr:from>
    <xdr:to>
      <xdr:col>62</xdr:col>
      <xdr:colOff>552210</xdr:colOff>
      <xdr:row>23</xdr:row>
      <xdr:rowOff>61394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251D539-3143-4990-86E7-80C299116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402771</xdr:colOff>
      <xdr:row>2</xdr:row>
      <xdr:rowOff>65313</xdr:rowOff>
    </xdr:from>
    <xdr:to>
      <xdr:col>30</xdr:col>
      <xdr:colOff>685800</xdr:colOff>
      <xdr:row>53</xdr:row>
      <xdr:rowOff>174171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5F47781-BEF8-4238-8945-56445DD80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272143</xdr:colOff>
      <xdr:row>1</xdr:row>
      <xdr:rowOff>283030</xdr:rowOff>
    </xdr:from>
    <xdr:to>
      <xdr:col>72</xdr:col>
      <xdr:colOff>108109</xdr:colOff>
      <xdr:row>15</xdr:row>
      <xdr:rowOff>152741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A1DC2569-9A8F-45D0-BED3-E7C27F463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240031</xdr:colOff>
      <xdr:row>2</xdr:row>
      <xdr:rowOff>80010</xdr:rowOff>
    </xdr:from>
    <xdr:to>
      <xdr:col>49</xdr:col>
      <xdr:colOff>642258</xdr:colOff>
      <xdr:row>28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5E6BCC5-6863-1C86-8576-C5718F8FF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125187</xdr:colOff>
      <xdr:row>0</xdr:row>
      <xdr:rowOff>111034</xdr:rowOff>
    </xdr:from>
    <xdr:to>
      <xdr:col>49</xdr:col>
      <xdr:colOff>515984</xdr:colOff>
      <xdr:row>29</xdr:row>
      <xdr:rowOff>0</xdr:rowOff>
    </xdr:to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9A30C199-50AF-46C9-B5DD-AB82403FB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omplutense-my.sharepoint.com/personal/dayayagu_ucm_es/Documents/Documentos/1.-SENER/Asentamientos/Perfil_Asentamiento_Vertical_Plaxis.xlsx" TargetMode="External"/><Relationship Id="rId1" Type="http://schemas.openxmlformats.org/officeDocument/2006/relationships/externalLinkPath" Target="Perfil_Asentamiento_Vertical_Plax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u_x [m]</v>
          </cell>
        </row>
        <row r="2">
          <cell r="A2">
            <v>160</v>
          </cell>
        </row>
        <row r="3">
          <cell r="A3">
            <v>159.63540659228499</v>
          </cell>
        </row>
        <row r="4">
          <cell r="A4">
            <v>159.27081318457101</v>
          </cell>
        </row>
        <row r="5">
          <cell r="A5">
            <v>158.90621977685601</v>
          </cell>
        </row>
        <row r="6">
          <cell r="A6">
            <v>158.54162636914199</v>
          </cell>
        </row>
        <row r="7">
          <cell r="A7">
            <v>158.54162636914199</v>
          </cell>
        </row>
        <row r="8">
          <cell r="A8">
            <v>158.40621977685601</v>
          </cell>
        </row>
        <row r="9">
          <cell r="A9">
            <v>158.27081318457101</v>
          </cell>
        </row>
        <row r="10">
          <cell r="A10">
            <v>158.13540659228499</v>
          </cell>
        </row>
        <row r="11">
          <cell r="A11">
            <v>158</v>
          </cell>
        </row>
        <row r="12">
          <cell r="A12">
            <v>158</v>
          </cell>
        </row>
        <row r="13">
          <cell r="A13">
            <v>157.9</v>
          </cell>
        </row>
        <row r="14">
          <cell r="A14">
            <v>157.80000000000001</v>
          </cell>
        </row>
        <row r="15">
          <cell r="A15">
            <v>157.69999999999999</v>
          </cell>
        </row>
        <row r="16">
          <cell r="A16">
            <v>157.6</v>
          </cell>
        </row>
        <row r="17">
          <cell r="A17">
            <v>157.6</v>
          </cell>
        </row>
        <row r="18">
          <cell r="A18">
            <v>157.57499999999999</v>
          </cell>
        </row>
        <row r="19">
          <cell r="A19">
            <v>157.55000000000001</v>
          </cell>
        </row>
        <row r="20">
          <cell r="A20">
            <v>157.52500000000001</v>
          </cell>
        </row>
        <row r="21">
          <cell r="A21">
            <v>157.5</v>
          </cell>
        </row>
        <row r="22">
          <cell r="A22">
            <v>157.5</v>
          </cell>
        </row>
        <row r="23">
          <cell r="A23">
            <v>157.375</v>
          </cell>
        </row>
        <row r="24">
          <cell r="A24">
            <v>157.25</v>
          </cell>
        </row>
        <row r="25">
          <cell r="A25">
            <v>157.125</v>
          </cell>
        </row>
        <row r="26">
          <cell r="A26">
            <v>157</v>
          </cell>
        </row>
        <row r="27">
          <cell r="A27">
            <v>157</v>
          </cell>
        </row>
        <row r="28">
          <cell r="A28">
            <v>156.875</v>
          </cell>
        </row>
        <row r="29">
          <cell r="A29">
            <v>156.75</v>
          </cell>
        </row>
        <row r="30">
          <cell r="A30">
            <v>156.625</v>
          </cell>
        </row>
        <row r="31">
          <cell r="A31">
            <v>156.5</v>
          </cell>
        </row>
        <row r="32">
          <cell r="A32">
            <v>156.5</v>
          </cell>
        </row>
        <row r="33">
          <cell r="A33">
            <v>156.375</v>
          </cell>
        </row>
        <row r="34">
          <cell r="A34">
            <v>156.25</v>
          </cell>
        </row>
        <row r="35">
          <cell r="A35">
            <v>156.125</v>
          </cell>
        </row>
        <row r="36">
          <cell r="A36">
            <v>156</v>
          </cell>
        </row>
        <row r="37">
          <cell r="A37">
            <v>156</v>
          </cell>
        </row>
        <row r="38">
          <cell r="A38">
            <v>155.875</v>
          </cell>
        </row>
        <row r="39">
          <cell r="A39">
            <v>155.75</v>
          </cell>
        </row>
        <row r="40">
          <cell r="A40">
            <v>155.625</v>
          </cell>
        </row>
        <row r="41">
          <cell r="A41">
            <v>155.5</v>
          </cell>
        </row>
        <row r="42">
          <cell r="A42">
            <v>155.5</v>
          </cell>
        </row>
        <row r="43">
          <cell r="A43">
            <v>155.49475865538199</v>
          </cell>
        </row>
        <row r="44">
          <cell r="A44">
            <v>155.489517310765</v>
          </cell>
        </row>
        <row r="45">
          <cell r="A45">
            <v>155.48427596614701</v>
          </cell>
        </row>
        <row r="46">
          <cell r="A46">
            <v>155.47903462152999</v>
          </cell>
        </row>
        <row r="47">
          <cell r="A47">
            <v>155.47903462152999</v>
          </cell>
        </row>
        <row r="48">
          <cell r="A48">
            <v>155.35927596614701</v>
          </cell>
        </row>
        <row r="49">
          <cell r="A49">
            <v>155.239517310765</v>
          </cell>
        </row>
        <row r="50">
          <cell r="A50">
            <v>155.11975865538199</v>
          </cell>
        </row>
        <row r="51">
          <cell r="A51">
            <v>155</v>
          </cell>
        </row>
        <row r="52">
          <cell r="A52">
            <v>155</v>
          </cell>
        </row>
        <row r="53">
          <cell r="A53">
            <v>154.875</v>
          </cell>
        </row>
        <row r="54">
          <cell r="A54">
            <v>154.75</v>
          </cell>
        </row>
        <row r="55">
          <cell r="A55">
            <v>154.625</v>
          </cell>
        </row>
        <row r="56">
          <cell r="A56">
            <v>154.5</v>
          </cell>
        </row>
        <row r="57">
          <cell r="A57">
            <v>154.5</v>
          </cell>
        </row>
        <row r="58">
          <cell r="A58">
            <v>154.375</v>
          </cell>
        </row>
        <row r="59">
          <cell r="A59">
            <v>154.25</v>
          </cell>
        </row>
        <row r="60">
          <cell r="A60">
            <v>154.125</v>
          </cell>
        </row>
        <row r="61">
          <cell r="A61">
            <v>154</v>
          </cell>
        </row>
        <row r="62">
          <cell r="A62">
            <v>154</v>
          </cell>
        </row>
        <row r="63">
          <cell r="A63">
            <v>153.8125</v>
          </cell>
        </row>
        <row r="64">
          <cell r="A64">
            <v>153.625</v>
          </cell>
        </row>
        <row r="65">
          <cell r="A65">
            <v>153.4375</v>
          </cell>
        </row>
        <row r="66">
          <cell r="A66">
            <v>153.25</v>
          </cell>
        </row>
        <row r="67">
          <cell r="A67">
            <v>153.25</v>
          </cell>
        </row>
        <row r="68">
          <cell r="A68">
            <v>153.0625</v>
          </cell>
        </row>
        <row r="69">
          <cell r="A69">
            <v>152.875</v>
          </cell>
        </row>
        <row r="70">
          <cell r="A70">
            <v>152.6875</v>
          </cell>
        </row>
        <row r="71">
          <cell r="A71">
            <v>152.5</v>
          </cell>
        </row>
        <row r="72">
          <cell r="A72">
            <v>152.5</v>
          </cell>
        </row>
        <row r="73">
          <cell r="A73">
            <v>152.375</v>
          </cell>
        </row>
        <row r="74">
          <cell r="A74">
            <v>152.25</v>
          </cell>
        </row>
        <row r="75">
          <cell r="A75">
            <v>152.125</v>
          </cell>
        </row>
        <row r="76">
          <cell r="A76">
            <v>152</v>
          </cell>
        </row>
        <row r="77">
          <cell r="A77">
            <v>152</v>
          </cell>
        </row>
        <row r="78">
          <cell r="A78">
            <v>151.875</v>
          </cell>
        </row>
        <row r="79">
          <cell r="A79">
            <v>151.75</v>
          </cell>
        </row>
        <row r="80">
          <cell r="A80">
            <v>151.625</v>
          </cell>
        </row>
        <row r="81">
          <cell r="A81">
            <v>151.5</v>
          </cell>
        </row>
        <row r="82">
          <cell r="A82">
            <v>151.5</v>
          </cell>
        </row>
        <row r="83">
          <cell r="A83">
            <v>151.4375</v>
          </cell>
        </row>
        <row r="84">
          <cell r="A84">
            <v>151.375</v>
          </cell>
        </row>
        <row r="85">
          <cell r="A85">
            <v>151.3125</v>
          </cell>
        </row>
        <row r="86">
          <cell r="A86">
            <v>151.25</v>
          </cell>
        </row>
        <row r="87">
          <cell r="A87">
            <v>151.25</v>
          </cell>
        </row>
        <row r="88">
          <cell r="A88">
            <v>151.1875</v>
          </cell>
        </row>
        <row r="89">
          <cell r="A89">
            <v>151.125</v>
          </cell>
        </row>
        <row r="90">
          <cell r="A90">
            <v>151.0625</v>
          </cell>
        </row>
        <row r="91">
          <cell r="A91">
            <v>151</v>
          </cell>
        </row>
        <row r="92">
          <cell r="A92">
            <v>151</v>
          </cell>
        </row>
        <row r="93">
          <cell r="A93">
            <v>150.91504715512701</v>
          </cell>
        </row>
        <row r="94">
          <cell r="A94">
            <v>150.830094310254</v>
          </cell>
        </row>
        <row r="95">
          <cell r="A95">
            <v>150.74514146538101</v>
          </cell>
        </row>
        <row r="96">
          <cell r="A96">
            <v>150.66018862050899</v>
          </cell>
        </row>
        <row r="97">
          <cell r="A97">
            <v>150.66018862050899</v>
          </cell>
        </row>
        <row r="98">
          <cell r="A98">
            <v>150.54004715512701</v>
          </cell>
        </row>
        <row r="99">
          <cell r="A99">
            <v>150.419905689746</v>
          </cell>
        </row>
        <row r="100">
          <cell r="A100">
            <v>150.299764224364</v>
          </cell>
        </row>
        <row r="101">
          <cell r="A101">
            <v>150.17962275898299</v>
          </cell>
        </row>
        <row r="102">
          <cell r="A102">
            <v>150.17962275898299</v>
          </cell>
        </row>
        <row r="103">
          <cell r="A103">
            <v>150.00971706923701</v>
          </cell>
        </row>
        <row r="104">
          <cell r="A104">
            <v>149.83981137949101</v>
          </cell>
        </row>
        <row r="105">
          <cell r="A105">
            <v>149.669905689746</v>
          </cell>
        </row>
        <row r="106">
          <cell r="A106">
            <v>149.5</v>
          </cell>
        </row>
        <row r="107">
          <cell r="A107">
            <v>149.5</v>
          </cell>
        </row>
        <row r="108">
          <cell r="A108">
            <v>149.375</v>
          </cell>
        </row>
        <row r="109">
          <cell r="A109">
            <v>149.25</v>
          </cell>
        </row>
        <row r="110">
          <cell r="A110">
            <v>149.125</v>
          </cell>
        </row>
        <row r="111">
          <cell r="A111">
            <v>149</v>
          </cell>
        </row>
        <row r="112">
          <cell r="A112">
            <v>149</v>
          </cell>
        </row>
        <row r="113">
          <cell r="A113">
            <v>148.875</v>
          </cell>
        </row>
        <row r="114">
          <cell r="A114">
            <v>148.75</v>
          </cell>
        </row>
        <row r="115">
          <cell r="A115">
            <v>148.625</v>
          </cell>
        </row>
        <row r="116">
          <cell r="A116">
            <v>148.5</v>
          </cell>
        </row>
        <row r="117">
          <cell r="A117">
            <v>148.5</v>
          </cell>
        </row>
        <row r="118">
          <cell r="A118">
            <v>148.375</v>
          </cell>
        </row>
        <row r="119">
          <cell r="A119">
            <v>148.25</v>
          </cell>
        </row>
        <row r="120">
          <cell r="A120">
            <v>148.125</v>
          </cell>
        </row>
        <row r="121">
          <cell r="A121">
            <v>148</v>
          </cell>
        </row>
        <row r="122">
          <cell r="A122">
            <v>148</v>
          </cell>
        </row>
        <row r="123">
          <cell r="A123">
            <v>147.83250000000001</v>
          </cell>
        </row>
        <row r="124">
          <cell r="A124">
            <v>147.66499999999999</v>
          </cell>
        </row>
        <row r="125">
          <cell r="A125">
            <v>147.4975</v>
          </cell>
        </row>
        <row r="126">
          <cell r="A126">
            <v>147.33000000000001</v>
          </cell>
        </row>
        <row r="127">
          <cell r="A127">
            <v>147.33000000000001</v>
          </cell>
        </row>
        <row r="128">
          <cell r="A128">
            <v>147.1225</v>
          </cell>
        </row>
        <row r="129">
          <cell r="A129">
            <v>146.91499999999999</v>
          </cell>
        </row>
        <row r="130">
          <cell r="A130">
            <v>146.70750000000001</v>
          </cell>
        </row>
        <row r="131">
          <cell r="A131">
            <v>146.5</v>
          </cell>
        </row>
        <row r="132">
          <cell r="A132">
            <v>146.5</v>
          </cell>
        </row>
        <row r="133">
          <cell r="A133">
            <v>146.375</v>
          </cell>
        </row>
        <row r="134">
          <cell r="A134">
            <v>146.25</v>
          </cell>
        </row>
        <row r="135">
          <cell r="A135">
            <v>146.125</v>
          </cell>
        </row>
        <row r="136">
          <cell r="A136">
            <v>146</v>
          </cell>
        </row>
        <row r="137">
          <cell r="A137">
            <v>146</v>
          </cell>
        </row>
        <row r="138">
          <cell r="A138">
            <v>145.865253291974</v>
          </cell>
        </row>
        <row r="139">
          <cell r="A139">
            <v>145.73050658394899</v>
          </cell>
        </row>
        <row r="140">
          <cell r="A140">
            <v>145.59575987592399</v>
          </cell>
        </row>
        <row r="141">
          <cell r="A141">
            <v>145.46101316789799</v>
          </cell>
        </row>
        <row r="142">
          <cell r="A142">
            <v>145.46101316789799</v>
          </cell>
        </row>
        <row r="143">
          <cell r="A143">
            <v>145.17075987592301</v>
          </cell>
        </row>
        <row r="144">
          <cell r="A144">
            <v>144.880506583949</v>
          </cell>
        </row>
        <row r="145">
          <cell r="A145">
            <v>144.59025329197399</v>
          </cell>
        </row>
        <row r="146">
          <cell r="A146">
            <v>144.30000000000001</v>
          </cell>
        </row>
        <row r="147">
          <cell r="A147">
            <v>144.30000000000001</v>
          </cell>
        </row>
        <row r="148">
          <cell r="A148">
            <v>143.97499999999999</v>
          </cell>
        </row>
        <row r="149">
          <cell r="A149">
            <v>143.65</v>
          </cell>
        </row>
        <row r="150">
          <cell r="A150">
            <v>143.32499999999999</v>
          </cell>
        </row>
        <row r="151">
          <cell r="A151">
            <v>143</v>
          </cell>
        </row>
        <row r="152">
          <cell r="A152">
            <v>143</v>
          </cell>
        </row>
        <row r="153">
          <cell r="A153">
            <v>142.82499999999999</v>
          </cell>
        </row>
        <row r="154">
          <cell r="A154">
            <v>142.65</v>
          </cell>
        </row>
        <row r="155">
          <cell r="A155">
            <v>142.47499999999999</v>
          </cell>
        </row>
        <row r="156">
          <cell r="A156">
            <v>142.30000000000001</v>
          </cell>
        </row>
        <row r="157">
          <cell r="A157">
            <v>142.30000000000001</v>
          </cell>
        </row>
        <row r="158">
          <cell r="A158">
            <v>142.06136363636401</v>
          </cell>
        </row>
        <row r="159">
          <cell r="A159">
            <v>141.82272727272701</v>
          </cell>
        </row>
        <row r="160">
          <cell r="A160">
            <v>141.584090909091</v>
          </cell>
        </row>
        <row r="161">
          <cell r="A161">
            <v>141.345454545455</v>
          </cell>
        </row>
        <row r="162">
          <cell r="A162">
            <v>141.345454545455</v>
          </cell>
        </row>
        <row r="163">
          <cell r="A163">
            <v>141.209090909091</v>
          </cell>
        </row>
        <row r="164">
          <cell r="A164">
            <v>141.07272727272701</v>
          </cell>
        </row>
        <row r="165">
          <cell r="A165">
            <v>140.93636363636401</v>
          </cell>
        </row>
        <row r="166">
          <cell r="A166">
            <v>140.80000000000001</v>
          </cell>
        </row>
        <row r="167">
          <cell r="A167">
            <v>140.80000000000001</v>
          </cell>
        </row>
        <row r="168">
          <cell r="A168">
            <v>140.69999999999999</v>
          </cell>
        </row>
        <row r="169">
          <cell r="A169">
            <v>140.6</v>
          </cell>
        </row>
        <row r="170">
          <cell r="A170">
            <v>140.5</v>
          </cell>
        </row>
        <row r="171">
          <cell r="A171">
            <v>140.4</v>
          </cell>
        </row>
        <row r="172">
          <cell r="A172">
            <v>140.4</v>
          </cell>
        </row>
        <row r="173">
          <cell r="A173">
            <v>140.30000000000001</v>
          </cell>
        </row>
        <row r="174">
          <cell r="A174">
            <v>140.19999999999999</v>
          </cell>
        </row>
        <row r="175">
          <cell r="A175">
            <v>140.1</v>
          </cell>
        </row>
        <row r="176">
          <cell r="A176">
            <v>140</v>
          </cell>
        </row>
        <row r="177">
          <cell r="A177">
            <v>140</v>
          </cell>
        </row>
        <row r="178">
          <cell r="A178">
            <v>139.94999999999999</v>
          </cell>
        </row>
        <row r="179">
          <cell r="A179">
            <v>139.9</v>
          </cell>
        </row>
        <row r="180">
          <cell r="A180">
            <v>139.85</v>
          </cell>
        </row>
        <row r="181">
          <cell r="A181">
            <v>139.80000000000001</v>
          </cell>
        </row>
        <row r="182">
          <cell r="A182">
            <v>139.80000000000001</v>
          </cell>
        </row>
        <row r="183">
          <cell r="A183">
            <v>139.715131113849</v>
          </cell>
        </row>
        <row r="184">
          <cell r="A184">
            <v>139.63026222769901</v>
          </cell>
        </row>
        <row r="185">
          <cell r="A185">
            <v>139.54539334154799</v>
          </cell>
        </row>
        <row r="186">
          <cell r="A186">
            <v>139.46052445539701</v>
          </cell>
        </row>
        <row r="187">
          <cell r="A187">
            <v>139.46052445539701</v>
          </cell>
        </row>
        <row r="188">
          <cell r="A188">
            <v>139.35620895731299</v>
          </cell>
        </row>
        <row r="189">
          <cell r="A189">
            <v>139.251893459229</v>
          </cell>
        </row>
        <row r="190">
          <cell r="A190">
            <v>139.14757796114401</v>
          </cell>
        </row>
        <row r="191">
          <cell r="A191">
            <v>139.04326246305999</v>
          </cell>
        </row>
        <row r="192">
          <cell r="A192">
            <v>139.04326246305999</v>
          </cell>
        </row>
        <row r="193">
          <cell r="A193">
            <v>138.91504441244001</v>
          </cell>
        </row>
        <row r="194">
          <cell r="A194">
            <v>138.78682636181901</v>
          </cell>
        </row>
        <row r="195">
          <cell r="A195">
            <v>138.658608311199</v>
          </cell>
        </row>
        <row r="196">
          <cell r="A196">
            <v>138.530390260578</v>
          </cell>
        </row>
        <row r="197">
          <cell r="A197">
            <v>138.530390260578</v>
          </cell>
        </row>
        <row r="198">
          <cell r="A198">
            <v>138.37279269543399</v>
          </cell>
        </row>
        <row r="199">
          <cell r="A199">
            <v>138.215195130289</v>
          </cell>
        </row>
        <row r="200">
          <cell r="A200">
            <v>138.05759756514499</v>
          </cell>
        </row>
        <row r="201">
          <cell r="A201">
            <v>137.9</v>
          </cell>
        </row>
        <row r="202">
          <cell r="A202">
            <v>137.9</v>
          </cell>
        </row>
        <row r="203">
          <cell r="A203">
            <v>137.80000000000001</v>
          </cell>
        </row>
        <row r="204">
          <cell r="A204">
            <v>137.69999999999999</v>
          </cell>
        </row>
        <row r="205">
          <cell r="A205">
            <v>137.6</v>
          </cell>
        </row>
        <row r="206">
          <cell r="A206">
            <v>137.5</v>
          </cell>
        </row>
        <row r="207">
          <cell r="A207">
            <v>137.5</v>
          </cell>
        </row>
        <row r="208">
          <cell r="A208">
            <v>137.15</v>
          </cell>
        </row>
        <row r="209">
          <cell r="A209">
            <v>136.80000000000001</v>
          </cell>
        </row>
        <row r="210">
          <cell r="A210">
            <v>136.44999999999999</v>
          </cell>
        </row>
        <row r="211">
          <cell r="A211">
            <v>136.1</v>
          </cell>
        </row>
        <row r="212">
          <cell r="A212">
            <v>136.1</v>
          </cell>
        </row>
        <row r="213">
          <cell r="A213">
            <v>135.67500000000001</v>
          </cell>
        </row>
        <row r="214">
          <cell r="A214">
            <v>135.25</v>
          </cell>
        </row>
        <row r="215">
          <cell r="A215">
            <v>134.82499999999999</v>
          </cell>
        </row>
        <row r="216">
          <cell r="A216">
            <v>134.4</v>
          </cell>
        </row>
        <row r="217">
          <cell r="A217">
            <v>134.4</v>
          </cell>
        </row>
        <row r="218">
          <cell r="A218">
            <v>134.05000000000001</v>
          </cell>
        </row>
        <row r="219">
          <cell r="A219">
            <v>133.69999999999999</v>
          </cell>
        </row>
        <row r="220">
          <cell r="A220">
            <v>133.35</v>
          </cell>
        </row>
        <row r="221">
          <cell r="A221">
            <v>133</v>
          </cell>
        </row>
        <row r="222">
          <cell r="A222">
            <v>133</v>
          </cell>
        </row>
        <row r="223">
          <cell r="A223">
            <v>132.61094924910299</v>
          </cell>
        </row>
        <row r="224">
          <cell r="A224">
            <v>132.221898498207</v>
          </cell>
        </row>
        <row r="225">
          <cell r="A225">
            <v>131.83284774731001</v>
          </cell>
        </row>
        <row r="226">
          <cell r="A226">
            <v>131.443796996413</v>
          </cell>
        </row>
        <row r="227">
          <cell r="A227">
            <v>131.443796996413</v>
          </cell>
        </row>
        <row r="228">
          <cell r="A228">
            <v>131.06047789715601</v>
          </cell>
        </row>
        <row r="229">
          <cell r="A229">
            <v>130.67715879789901</v>
          </cell>
        </row>
        <row r="230">
          <cell r="A230">
            <v>130.29383969864199</v>
          </cell>
        </row>
        <row r="231">
          <cell r="A231">
            <v>129.91052059938499</v>
          </cell>
        </row>
        <row r="232">
          <cell r="A232">
            <v>129.91052059938499</v>
          </cell>
        </row>
        <row r="233">
          <cell r="A233">
            <v>129.53284871077699</v>
          </cell>
        </row>
        <row r="234">
          <cell r="A234">
            <v>129.15517682217001</v>
          </cell>
        </row>
        <row r="235">
          <cell r="A235">
            <v>128.777504933562</v>
          </cell>
        </row>
        <row r="236">
          <cell r="A236">
            <v>128.39983304495499</v>
          </cell>
        </row>
        <row r="237">
          <cell r="A237">
            <v>128.39983304495499</v>
          </cell>
        </row>
        <row r="238">
          <cell r="A238">
            <v>128.027725170026</v>
          </cell>
        </row>
        <row r="239">
          <cell r="A239">
            <v>127.655617295097</v>
          </cell>
        </row>
        <row r="240">
          <cell r="A240">
            <v>127.283509420168</v>
          </cell>
        </row>
        <row r="241">
          <cell r="A241">
            <v>126.911401545239</v>
          </cell>
        </row>
        <row r="242">
          <cell r="A242">
            <v>126.911401545239</v>
          </cell>
        </row>
        <row r="243">
          <cell r="A243">
            <v>126.544775712709</v>
          </cell>
        </row>
        <row r="244">
          <cell r="A244">
            <v>126.178149880178</v>
          </cell>
        </row>
        <row r="245">
          <cell r="A245">
            <v>125.811524047647</v>
          </cell>
        </row>
        <row r="246">
          <cell r="A246">
            <v>125.444898215116</v>
          </cell>
        </row>
        <row r="247">
          <cell r="A247">
            <v>125.444898215116</v>
          </cell>
        </row>
        <row r="248">
          <cell r="A248">
            <v>125.083673661337</v>
          </cell>
        </row>
        <row r="249">
          <cell r="A249">
            <v>124.72244910755801</v>
          </cell>
        </row>
        <row r="250">
          <cell r="A250">
            <v>124.361224553779</v>
          </cell>
        </row>
        <row r="251">
          <cell r="A251">
            <v>124</v>
          </cell>
        </row>
        <row r="252">
          <cell r="A252">
            <v>124</v>
          </cell>
        </row>
        <row r="253">
          <cell r="A253">
            <v>123.75</v>
          </cell>
        </row>
        <row r="254">
          <cell r="A254">
            <v>123.5</v>
          </cell>
        </row>
        <row r="255">
          <cell r="A255">
            <v>123.25</v>
          </cell>
        </row>
        <row r="256">
          <cell r="A256">
            <v>123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8D7B-7E21-4366-A228-2C1379A874FA}">
  <dimension ref="A1:L235"/>
  <sheetViews>
    <sheetView showGridLines="0" view="pageBreakPreview" zoomScaleNormal="100" zoomScaleSheetLayoutView="100" workbookViewId="0">
      <selection activeCell="B18" sqref="B18"/>
    </sheetView>
  </sheetViews>
  <sheetFormatPr defaultColWidth="11.44140625" defaultRowHeight="14.4" x14ac:dyDescent="0.3"/>
  <cols>
    <col min="1" max="1" width="12.6640625" style="18" customWidth="1"/>
    <col min="2" max="3" width="8.6640625" style="18" customWidth="1"/>
    <col min="4" max="4" width="11" style="20" customWidth="1"/>
    <col min="5" max="5" width="14" style="18" customWidth="1"/>
    <col min="6" max="6" width="13.6640625" style="18" customWidth="1"/>
    <col min="7" max="7" width="10" style="18" customWidth="1"/>
    <col min="8" max="8" width="8.6640625" style="18" customWidth="1"/>
    <col min="9" max="9" width="8.6640625" style="18" hidden="1" customWidth="1"/>
    <col min="10" max="16384" width="11.44140625" style="18"/>
  </cols>
  <sheetData>
    <row r="1" spans="1:11" ht="18" x14ac:dyDescent="0.35">
      <c r="A1" s="15" t="s">
        <v>8</v>
      </c>
      <c r="B1" s="16"/>
      <c r="C1" s="16"/>
      <c r="D1" s="17"/>
      <c r="E1" s="16"/>
      <c r="F1" s="16"/>
    </row>
    <row r="2" spans="1:11" ht="18" x14ac:dyDescent="0.35">
      <c r="A2" s="19"/>
    </row>
    <row r="4" spans="1:11" x14ac:dyDescent="0.3">
      <c r="B4" s="18" t="s">
        <v>9</v>
      </c>
    </row>
    <row r="6" spans="1:11" x14ac:dyDescent="0.3">
      <c r="B6" s="18" t="s">
        <v>10</v>
      </c>
    </row>
    <row r="8" spans="1:11" ht="15.6" x14ac:dyDescent="0.3">
      <c r="A8" s="21" t="s">
        <v>11</v>
      </c>
      <c r="B8" s="22"/>
      <c r="C8" s="22"/>
      <c r="D8" s="23" t="s">
        <v>12</v>
      </c>
      <c r="E8" s="24">
        <f>160-134.9</f>
        <v>25.099999999999994</v>
      </c>
      <c r="F8" s="22" t="s">
        <v>13</v>
      </c>
    </row>
    <row r="9" spans="1:11" x14ac:dyDescent="0.3">
      <c r="A9" s="18" t="s">
        <v>14</v>
      </c>
      <c r="D9" s="20" t="s">
        <v>15</v>
      </c>
      <c r="E9" s="18">
        <v>0.2</v>
      </c>
    </row>
    <row r="10" spans="1:11" x14ac:dyDescent="0.3">
      <c r="A10" s="18" t="s">
        <v>16</v>
      </c>
      <c r="D10" s="20" t="s">
        <v>17</v>
      </c>
      <c r="E10" s="18">
        <f>+E8*E9/100*1000</f>
        <v>50.199999999999996</v>
      </c>
      <c r="F10" s="18" t="s">
        <v>18</v>
      </c>
    </row>
    <row r="11" spans="1:11" x14ac:dyDescent="0.3">
      <c r="A11" s="18" t="s">
        <v>19</v>
      </c>
      <c r="D11" s="20" t="s">
        <v>20</v>
      </c>
      <c r="E11" s="18">
        <v>1.2</v>
      </c>
      <c r="F11" s="18" t="s">
        <v>13</v>
      </c>
    </row>
    <row r="12" spans="1:11" x14ac:dyDescent="0.3">
      <c r="A12" s="18" t="s">
        <v>21</v>
      </c>
      <c r="D12" s="20" t="s">
        <v>22</v>
      </c>
      <c r="E12" s="18">
        <f>2*E8</f>
        <v>50.199999999999989</v>
      </c>
      <c r="F12" s="18" t="s">
        <v>13</v>
      </c>
    </row>
    <row r="13" spans="1:11" x14ac:dyDescent="0.3">
      <c r="A13" s="18" t="s">
        <v>23</v>
      </c>
      <c r="D13" s="20" t="s">
        <v>24</v>
      </c>
      <c r="E13" s="18">
        <f>2*E11</f>
        <v>2.4</v>
      </c>
      <c r="F13" s="18" t="s">
        <v>13</v>
      </c>
    </row>
    <row r="14" spans="1:11" x14ac:dyDescent="0.3">
      <c r="A14" s="18" t="s">
        <v>25</v>
      </c>
      <c r="D14" s="20" t="s">
        <v>26</v>
      </c>
      <c r="E14" s="18">
        <v>0.5</v>
      </c>
    </row>
    <row r="15" spans="1:11" x14ac:dyDescent="0.3">
      <c r="B15" s="18">
        <v>0.7</v>
      </c>
      <c r="C15" s="18">
        <v>0.3</v>
      </c>
    </row>
    <row r="16" spans="1:11" ht="27.75" customHeight="1" x14ac:dyDescent="0.3">
      <c r="A16" s="25" t="s">
        <v>27</v>
      </c>
      <c r="B16" s="25" t="s">
        <v>28</v>
      </c>
      <c r="C16" s="25" t="s">
        <v>29</v>
      </c>
      <c r="D16" s="26" t="s">
        <v>30</v>
      </c>
      <c r="E16" s="26" t="s">
        <v>31</v>
      </c>
      <c r="F16" s="26" t="s">
        <v>32</v>
      </c>
      <c r="G16" s="27" t="s">
        <v>33</v>
      </c>
      <c r="H16" s="28"/>
      <c r="J16" s="40" t="s">
        <v>34</v>
      </c>
      <c r="K16" s="41"/>
    </row>
    <row r="17" spans="1:11" ht="17.25" customHeight="1" x14ac:dyDescent="0.3">
      <c r="A17" s="25"/>
      <c r="B17" s="25" t="s">
        <v>35</v>
      </c>
      <c r="C17" s="25" t="s">
        <v>35</v>
      </c>
      <c r="D17" s="25" t="s">
        <v>35</v>
      </c>
      <c r="E17" s="25" t="s">
        <v>35</v>
      </c>
      <c r="F17" s="26" t="s">
        <v>36</v>
      </c>
      <c r="G17" s="25" t="s">
        <v>37</v>
      </c>
      <c r="H17" s="25" t="s">
        <v>32</v>
      </c>
      <c r="J17" s="20" t="s">
        <v>38</v>
      </c>
      <c r="K17" s="20" t="s">
        <v>39</v>
      </c>
    </row>
    <row r="18" spans="1:11" x14ac:dyDescent="0.3">
      <c r="A18" s="29">
        <v>0</v>
      </c>
      <c r="B18" s="29">
        <f>-$B$15*$E$10*(($E$12-A18)/$E$12)^2</f>
        <v>-35.139999999999993</v>
      </c>
      <c r="C18" s="30">
        <f>-$C$15*$E$10*6*(A18/$E$12)*EXP(-6*(A18/$E$12)^2)</f>
        <v>0</v>
      </c>
      <c r="D18" s="29">
        <f>B18+C18</f>
        <v>-35.139999999999993</v>
      </c>
      <c r="E18" s="29">
        <f t="shared" ref="E18:E81" si="0">-$E$14*(1+2*A18/$E$13)*B18</f>
        <v>17.569999999999997</v>
      </c>
      <c r="G18" s="29"/>
      <c r="H18" s="29"/>
      <c r="J18" s="18">
        <f t="shared" ref="J18:J81" si="1">A18/$E$8</f>
        <v>0</v>
      </c>
      <c r="K18" s="18">
        <f t="shared" ref="K18:K81" si="2">-D18/($E$8*10)</f>
        <v>0.14000000000000001</v>
      </c>
    </row>
    <row r="19" spans="1:11" x14ac:dyDescent="0.3">
      <c r="A19" s="29">
        <f t="shared" ref="A19:A82" si="3">A18+1</f>
        <v>1</v>
      </c>
      <c r="B19" s="29">
        <f t="shared" ref="B18:B81" si="4">-$B$15*$E$10*(($E$12-A19)/$E$12)^2</f>
        <v>-33.75394422310756</v>
      </c>
      <c r="C19" s="30">
        <f t="shared" ref="C19:C82" si="5">-$C$15*$E$10*6*(A19/$E$12)*EXP(-6*(A19/$E$12)^2)</f>
        <v>-1.7957194515726305</v>
      </c>
      <c r="D19" s="29">
        <f t="shared" ref="D19:D82" si="6">B19+C19</f>
        <v>-35.54966367468019</v>
      </c>
      <c r="E19" s="29">
        <f t="shared" si="0"/>
        <v>30.941115537848599</v>
      </c>
      <c r="F19" s="29">
        <f t="shared" ref="F19:F82" si="7">+(E18-E19)/1000/(A19-A18)*1000</f>
        <v>-13.371115537848603</v>
      </c>
      <c r="G19" s="31">
        <f t="shared" ref="G19:G82" si="8">(-(B18-B19)/1000/(A19-A18))*1000</f>
        <v>1.3860557768924338</v>
      </c>
      <c r="H19" s="31">
        <f t="shared" ref="H19:H82" si="9">((E18-E19)/1000/(A19-A18))*1000</f>
        <v>-13.371115537848603</v>
      </c>
      <c r="J19" s="18">
        <f t="shared" si="1"/>
        <v>3.9840637450199209E-2</v>
      </c>
      <c r="K19" s="18">
        <f t="shared" si="2"/>
        <v>0.14163212619394502</v>
      </c>
    </row>
    <row r="20" spans="1:11" x14ac:dyDescent="0.3">
      <c r="A20" s="29">
        <f t="shared" si="3"/>
        <v>2</v>
      </c>
      <c r="B20" s="29">
        <f>-$B$15*$E$10*(($E$12-A20)/$E$12)^2</f>
        <v>-32.395776892430277</v>
      </c>
      <c r="C20" s="30">
        <f>-$C$15*$E$10*6*(A20/$E$12)*EXP(-6*(A20/$E$12)^2)</f>
        <v>-3.5658775730003049</v>
      </c>
      <c r="D20" s="29">
        <f t="shared" si="6"/>
        <v>-35.961654465430584</v>
      </c>
      <c r="E20" s="29">
        <f t="shared" si="0"/>
        <v>43.194369189907043</v>
      </c>
      <c r="F20" s="29">
        <f t="shared" si="7"/>
        <v>-12.253253652058444</v>
      </c>
      <c r="G20" s="31">
        <f t="shared" si="8"/>
        <v>1.3581673306772828</v>
      </c>
      <c r="H20" s="31">
        <f t="shared" si="9"/>
        <v>-12.253253652058444</v>
      </c>
      <c r="J20" s="18">
        <f t="shared" si="1"/>
        <v>7.9681274900398419E-2</v>
      </c>
      <c r="K20" s="18">
        <f>-D20/($E$8*10)</f>
        <v>0.14327352376665575</v>
      </c>
    </row>
    <row r="21" spans="1:11" x14ac:dyDescent="0.3">
      <c r="A21" s="29">
        <f t="shared" si="3"/>
        <v>3</v>
      </c>
      <c r="B21" s="29">
        <f t="shared" si="4"/>
        <v>-31.065498007968117</v>
      </c>
      <c r="C21" s="30">
        <f t="shared" si="5"/>
        <v>-5.285518499524092</v>
      </c>
      <c r="D21" s="29">
        <f>B21+C21</f>
        <v>-36.351016507492211</v>
      </c>
      <c r="E21" s="29">
        <f t="shared" si="0"/>
        <v>54.364621513944201</v>
      </c>
      <c r="F21" s="29">
        <f t="shared" si="7"/>
        <v>-11.170252324037158</v>
      </c>
      <c r="G21" s="31">
        <f t="shared" si="8"/>
        <v>1.3302788844621602</v>
      </c>
      <c r="H21" s="31">
        <f t="shared" si="9"/>
        <v>-11.170252324037158</v>
      </c>
      <c r="J21" s="18">
        <f t="shared" si="1"/>
        <v>0.11952191235059764</v>
      </c>
      <c r="K21" s="18">
        <f t="shared" si="2"/>
        <v>0.1448247669621204</v>
      </c>
    </row>
    <row r="22" spans="1:11" x14ac:dyDescent="0.3">
      <c r="A22" s="29">
        <f t="shared" si="3"/>
        <v>4</v>
      </c>
      <c r="B22" s="29">
        <f t="shared" si="4"/>
        <v>-29.763107569721107</v>
      </c>
      <c r="C22" s="30">
        <f t="shared" si="5"/>
        <v>-6.9308772507734142</v>
      </c>
      <c r="D22" s="29">
        <f t="shared" si="6"/>
        <v>-36.693984820494521</v>
      </c>
      <c r="E22" s="29">
        <f t="shared" si="0"/>
        <v>64.486733067729077</v>
      </c>
      <c r="F22" s="29">
        <f t="shared" si="7"/>
        <v>-10.122111553784876</v>
      </c>
      <c r="G22" s="31">
        <f t="shared" si="8"/>
        <v>1.3023904382470093</v>
      </c>
      <c r="H22" s="31">
        <f t="shared" si="9"/>
        <v>-10.122111553784876</v>
      </c>
      <c r="J22" s="18">
        <f t="shared" si="1"/>
        <v>0.15936254980079684</v>
      </c>
      <c r="K22" s="18">
        <f t="shared" si="2"/>
        <v>0.14619117458364353</v>
      </c>
    </row>
    <row r="23" spans="1:11" x14ac:dyDescent="0.3">
      <c r="A23" s="29">
        <f t="shared" si="3"/>
        <v>5</v>
      </c>
      <c r="B23" s="29">
        <f t="shared" si="4"/>
        <v>-28.488605577689235</v>
      </c>
      <c r="C23" s="30">
        <f t="shared" si="5"/>
        <v>-8.4799259090031374</v>
      </c>
      <c r="D23" s="29">
        <f t="shared" si="6"/>
        <v>-36.96853148669237</v>
      </c>
      <c r="E23" s="29">
        <f t="shared" si="0"/>
        <v>73.59556440903053</v>
      </c>
      <c r="F23" s="29">
        <f t="shared" si="7"/>
        <v>-9.1088313413014532</v>
      </c>
      <c r="G23" s="31">
        <f t="shared" si="8"/>
        <v>1.2745019920318725</v>
      </c>
      <c r="H23" s="31">
        <f t="shared" si="9"/>
        <v>-9.1088313413014532</v>
      </c>
      <c r="J23" s="18">
        <f t="shared" si="1"/>
        <v>0.19920318725099606</v>
      </c>
      <c r="K23" s="18">
        <f t="shared" si="2"/>
        <v>0.14728498600275849</v>
      </c>
    </row>
    <row r="24" spans="1:11" x14ac:dyDescent="0.3">
      <c r="A24" s="29">
        <f t="shared" si="3"/>
        <v>6</v>
      </c>
      <c r="B24" s="29">
        <f t="shared" si="4"/>
        <v>-27.241992031872503</v>
      </c>
      <c r="C24" s="30">
        <f t="shared" si="5"/>
        <v>-9.9128630219996552</v>
      </c>
      <c r="D24" s="29">
        <f t="shared" si="6"/>
        <v>-37.154855053872154</v>
      </c>
      <c r="E24" s="29">
        <f t="shared" si="0"/>
        <v>81.725976095617511</v>
      </c>
      <c r="F24" s="29">
        <f t="shared" si="7"/>
        <v>-8.1304116865869815</v>
      </c>
      <c r="G24" s="31">
        <f t="shared" si="8"/>
        <v>1.2466135458167322</v>
      </c>
      <c r="H24" s="31">
        <f t="shared" si="9"/>
        <v>-8.1304116865869815</v>
      </c>
      <c r="J24" s="18">
        <f t="shared" si="1"/>
        <v>0.23904382470119528</v>
      </c>
      <c r="K24" s="18">
        <f t="shared" si="2"/>
        <v>0.14802731097160224</v>
      </c>
    </row>
    <row r="25" spans="1:11" x14ac:dyDescent="0.3">
      <c r="A25" s="29">
        <f t="shared" si="3"/>
        <v>7</v>
      </c>
      <c r="B25" s="29">
        <f t="shared" si="4"/>
        <v>-26.023266932270914</v>
      </c>
      <c r="C25" s="30">
        <f t="shared" si="5"/>
        <v>-11.212531078046736</v>
      </c>
      <c r="D25" s="29">
        <f t="shared" si="6"/>
        <v>-37.235798010317652</v>
      </c>
      <c r="E25" s="29">
        <f t="shared" si="0"/>
        <v>88.912828685258958</v>
      </c>
      <c r="F25" s="29">
        <f t="shared" si="7"/>
        <v>-7.1868525896414468</v>
      </c>
      <c r="G25" s="31">
        <f t="shared" si="8"/>
        <v>1.2187250996015884</v>
      </c>
      <c r="H25" s="31">
        <f t="shared" si="9"/>
        <v>-7.1868525896414468</v>
      </c>
      <c r="J25" s="18">
        <f t="shared" si="1"/>
        <v>0.27888446215139451</v>
      </c>
      <c r="K25" s="18">
        <f t="shared" si="2"/>
        <v>0.14834979286979147</v>
      </c>
    </row>
    <row r="26" spans="1:11" x14ac:dyDescent="0.3">
      <c r="A26" s="29">
        <f t="shared" si="3"/>
        <v>8</v>
      </c>
      <c r="B26" s="29">
        <f t="shared" si="4"/>
        <v>-24.832430278884456</v>
      </c>
      <c r="C26" s="30">
        <f t="shared" si="5"/>
        <v>-12.364749882499881</v>
      </c>
      <c r="D26" s="29">
        <f t="shared" si="6"/>
        <v>-37.197180161384338</v>
      </c>
      <c r="E26" s="29">
        <f t="shared" si="0"/>
        <v>95.19098273572375</v>
      </c>
      <c r="F26" s="29">
        <f t="shared" si="7"/>
        <v>-6.2781540504647921</v>
      </c>
      <c r="G26" s="31">
        <f t="shared" si="8"/>
        <v>1.1908366533864587</v>
      </c>
      <c r="H26" s="31">
        <f t="shared" si="9"/>
        <v>-6.2781540504647921</v>
      </c>
      <c r="J26" s="18">
        <f t="shared" si="1"/>
        <v>0.31872509960159368</v>
      </c>
      <c r="K26" s="18">
        <f t="shared" si="2"/>
        <v>0.14819593689794561</v>
      </c>
    </row>
    <row r="27" spans="1:11" x14ac:dyDescent="0.3">
      <c r="A27" s="29">
        <f t="shared" si="3"/>
        <v>9</v>
      </c>
      <c r="B27" s="29">
        <f t="shared" si="4"/>
        <v>-23.669482071713141</v>
      </c>
      <c r="C27" s="30">
        <f t="shared" si="5"/>
        <v>-13.358557097036845</v>
      </c>
      <c r="D27" s="29">
        <f t="shared" si="6"/>
        <v>-37.028039168749984</v>
      </c>
      <c r="E27" s="29">
        <f t="shared" si="0"/>
        <v>100.59529880478085</v>
      </c>
      <c r="F27" s="29">
        <f t="shared" si="7"/>
        <v>-5.4043160690571028</v>
      </c>
      <c r="G27" s="31">
        <f t="shared" si="8"/>
        <v>1.1629482071713149</v>
      </c>
      <c r="H27" s="31">
        <f t="shared" si="9"/>
        <v>-5.4043160690571028</v>
      </c>
      <c r="J27" s="18">
        <f t="shared" si="1"/>
        <v>0.3585657370517929</v>
      </c>
      <c r="K27" s="18">
        <f t="shared" si="2"/>
        <v>0.1475220684013944</v>
      </c>
    </row>
    <row r="28" spans="1:11" x14ac:dyDescent="0.3">
      <c r="A28" s="29">
        <f t="shared" si="3"/>
        <v>10</v>
      </c>
      <c r="B28" s="29">
        <f t="shared" si="4"/>
        <v>-22.534422310756966</v>
      </c>
      <c r="C28" s="30">
        <f t="shared" si="5"/>
        <v>-14.186350912790237</v>
      </c>
      <c r="D28" s="29">
        <f t="shared" si="6"/>
        <v>-36.720773223547205</v>
      </c>
      <c r="E28" s="29">
        <f t="shared" si="0"/>
        <v>105.16063745019918</v>
      </c>
      <c r="F28" s="29">
        <f t="shared" si="7"/>
        <v>-4.565338645418322</v>
      </c>
      <c r="G28" s="31">
        <f t="shared" si="8"/>
        <v>1.1350597609561746</v>
      </c>
      <c r="H28" s="31">
        <f t="shared" si="9"/>
        <v>-4.565338645418322</v>
      </c>
      <c r="J28" s="18">
        <f t="shared" si="1"/>
        <v>0.39840637450199212</v>
      </c>
      <c r="K28" s="18">
        <f t="shared" si="2"/>
        <v>0.14629790128903272</v>
      </c>
    </row>
    <row r="29" spans="1:11" x14ac:dyDescent="0.3">
      <c r="A29" s="29">
        <f t="shared" si="3"/>
        <v>11</v>
      </c>
      <c r="B29" s="29">
        <f t="shared" si="4"/>
        <v>-21.427250996015928</v>
      </c>
      <c r="C29" s="30">
        <f t="shared" si="5"/>
        <v>-14.843933636700543</v>
      </c>
      <c r="D29" s="29">
        <f t="shared" si="6"/>
        <v>-36.271184632716469</v>
      </c>
      <c r="E29" s="29">
        <f t="shared" si="0"/>
        <v>108.92185922974765</v>
      </c>
      <c r="F29" s="29">
        <f t="shared" si="7"/>
        <v>-3.7612217795484781</v>
      </c>
      <c r="G29" s="31">
        <f t="shared" si="8"/>
        <v>1.1071713147410378</v>
      </c>
      <c r="H29" s="31">
        <f t="shared" si="9"/>
        <v>-3.7612217795484781</v>
      </c>
      <c r="J29" s="18">
        <f t="shared" si="1"/>
        <v>0.43824701195219135</v>
      </c>
      <c r="K29" s="18">
        <f t="shared" si="2"/>
        <v>0.1445067116841294</v>
      </c>
    </row>
    <row r="30" spans="1:11" x14ac:dyDescent="0.3">
      <c r="A30" s="29">
        <f t="shared" si="3"/>
        <v>12</v>
      </c>
      <c r="B30" s="29">
        <f t="shared" si="4"/>
        <v>-20.347968127490038</v>
      </c>
      <c r="C30" s="30">
        <f t="shared" si="5"/>
        <v>-15.330458696401546</v>
      </c>
      <c r="D30" s="29">
        <f t="shared" si="6"/>
        <v>-35.678426823891584</v>
      </c>
      <c r="E30" s="29">
        <f t="shared" si="0"/>
        <v>111.91382470119521</v>
      </c>
      <c r="F30" s="29">
        <f t="shared" si="7"/>
        <v>-2.991965471447557</v>
      </c>
      <c r="G30" s="31">
        <f t="shared" si="8"/>
        <v>1.0792828685258904</v>
      </c>
      <c r="H30" s="31">
        <f t="shared" si="9"/>
        <v>-2.991965471447557</v>
      </c>
      <c r="J30" s="18">
        <f t="shared" si="1"/>
        <v>0.47808764940239057</v>
      </c>
      <c r="K30" s="18">
        <f t="shared" si="2"/>
        <v>0.14214512678841271</v>
      </c>
    </row>
    <row r="31" spans="1:11" x14ac:dyDescent="0.3">
      <c r="A31" s="29">
        <f t="shared" si="3"/>
        <v>13</v>
      </c>
      <c r="B31" s="29">
        <f t="shared" si="4"/>
        <v>-19.296573705179274</v>
      </c>
      <c r="C31" s="30">
        <f t="shared" si="5"/>
        <v>-15.648287043099385</v>
      </c>
      <c r="D31" s="29">
        <f t="shared" si="6"/>
        <v>-34.944860748278657</v>
      </c>
      <c r="E31" s="29">
        <f t="shared" si="0"/>
        <v>114.17139442231071</v>
      </c>
      <c r="F31" s="29">
        <f t="shared" si="7"/>
        <v>-2.2575697211155017</v>
      </c>
      <c r="G31" s="31">
        <f t="shared" si="8"/>
        <v>1.0513944223107643</v>
      </c>
      <c r="H31" s="31">
        <f t="shared" si="9"/>
        <v>-2.2575697211155017</v>
      </c>
      <c r="J31" s="18">
        <f t="shared" si="1"/>
        <v>0.51792828685258974</v>
      </c>
      <c r="K31" s="18">
        <f t="shared" si="2"/>
        <v>0.13922255278198672</v>
      </c>
    </row>
    <row r="32" spans="1:11" x14ac:dyDescent="0.3">
      <c r="A32" s="29">
        <f t="shared" si="3"/>
        <v>14</v>
      </c>
      <c r="B32" s="29">
        <f t="shared" si="4"/>
        <v>-18.273067729083657</v>
      </c>
      <c r="C32" s="30">
        <f t="shared" si="5"/>
        <v>-15.80276200408578</v>
      </c>
      <c r="D32" s="29">
        <f t="shared" si="6"/>
        <v>-34.075829733169435</v>
      </c>
      <c r="E32" s="29">
        <f t="shared" si="0"/>
        <v>115.72942895086317</v>
      </c>
      <c r="F32" s="29">
        <f t="shared" si="7"/>
        <v>-1.5580345285524544</v>
      </c>
      <c r="G32" s="31">
        <f t="shared" si="8"/>
        <v>1.0235059760956169</v>
      </c>
      <c r="H32" s="31">
        <f t="shared" si="9"/>
        <v>-1.5580345285524544</v>
      </c>
      <c r="J32" s="18">
        <f t="shared" si="1"/>
        <v>0.55776892430278902</v>
      </c>
      <c r="K32" s="18">
        <f t="shared" si="2"/>
        <v>0.13576027782139219</v>
      </c>
    </row>
    <row r="33" spans="1:12" x14ac:dyDescent="0.3">
      <c r="A33" s="29">
        <f t="shared" si="3"/>
        <v>15</v>
      </c>
      <c r="B33" s="29">
        <f t="shared" si="4"/>
        <v>-17.27745019920318</v>
      </c>
      <c r="C33" s="30">
        <f t="shared" si="5"/>
        <v>-15.801914183614594</v>
      </c>
      <c r="D33" s="29">
        <f t="shared" si="6"/>
        <v>-33.079364382817772</v>
      </c>
      <c r="E33" s="29">
        <f t="shared" si="0"/>
        <v>116.62278884462147</v>
      </c>
      <c r="F33" s="29">
        <f t="shared" si="7"/>
        <v>-0.89335989375830138</v>
      </c>
      <c r="G33" s="31">
        <f t="shared" si="8"/>
        <v>0.99561752988047658</v>
      </c>
      <c r="H33" s="31">
        <f t="shared" si="9"/>
        <v>-0.89335989375830138</v>
      </c>
      <c r="J33" s="18">
        <f t="shared" si="1"/>
        <v>0.59760956175298818</v>
      </c>
      <c r="K33" s="18">
        <f t="shared" si="2"/>
        <v>0.13179029634588757</v>
      </c>
    </row>
    <row r="34" spans="1:12" x14ac:dyDescent="0.3">
      <c r="A34" s="29">
        <f t="shared" si="3"/>
        <v>16</v>
      </c>
      <c r="B34" s="29">
        <f t="shared" si="4"/>
        <v>-16.309721115537844</v>
      </c>
      <c r="C34" s="30">
        <f t="shared" si="5"/>
        <v>-15.656109942326594</v>
      </c>
      <c r="D34" s="29">
        <f t="shared" si="6"/>
        <v>-31.965831057864438</v>
      </c>
      <c r="E34" s="29">
        <f t="shared" si="0"/>
        <v>116.88633466135455</v>
      </c>
      <c r="F34" s="29">
        <f t="shared" si="7"/>
        <v>-0.2635458167330853</v>
      </c>
      <c r="G34" s="31">
        <f t="shared" si="8"/>
        <v>0.96772908366533628</v>
      </c>
      <c r="H34" s="31">
        <f t="shared" si="9"/>
        <v>-0.2635458167330853</v>
      </c>
      <c r="J34" s="18">
        <f t="shared" si="1"/>
        <v>0.63745019920318735</v>
      </c>
      <c r="K34" s="18">
        <f t="shared" si="2"/>
        <v>0.12735390859706949</v>
      </c>
    </row>
    <row r="35" spans="1:12" x14ac:dyDescent="0.3">
      <c r="A35" s="29">
        <f t="shared" si="3"/>
        <v>17</v>
      </c>
      <c r="B35" s="29">
        <f t="shared" si="4"/>
        <v>-15.369880478087646</v>
      </c>
      <c r="C35" s="30">
        <f t="shared" si="5"/>
        <v>-15.377658246606801</v>
      </c>
      <c r="D35" s="29">
        <f t="shared" si="6"/>
        <v>-30.747538724694447</v>
      </c>
      <c r="E35" s="29">
        <f t="shared" si="0"/>
        <v>116.55492695883133</v>
      </c>
      <c r="F35" s="29">
        <f t="shared" si="7"/>
        <v>0.33140770252322227</v>
      </c>
      <c r="G35" s="31">
        <f t="shared" si="8"/>
        <v>0.93984063745019775</v>
      </c>
      <c r="H35" s="31">
        <f t="shared" si="9"/>
        <v>0.33140770252322227</v>
      </c>
      <c r="J35" s="18">
        <f t="shared" si="1"/>
        <v>0.67729083665338663</v>
      </c>
      <c r="K35" s="18">
        <f t="shared" si="2"/>
        <v>0.12250015428165122</v>
      </c>
    </row>
    <row r="36" spans="1:12" x14ac:dyDescent="0.3">
      <c r="A36" s="29">
        <f t="shared" si="3"/>
        <v>18</v>
      </c>
      <c r="B36" s="29">
        <f t="shared" si="4"/>
        <v>-14.457928286852582</v>
      </c>
      <c r="C36" s="30">
        <f t="shared" si="5"/>
        <v>-14.980391252513215</v>
      </c>
      <c r="D36" s="29">
        <f t="shared" si="6"/>
        <v>-29.438319539365796</v>
      </c>
      <c r="E36" s="29">
        <f t="shared" si="0"/>
        <v>115.66342629482065</v>
      </c>
      <c r="F36" s="29">
        <f t="shared" si="7"/>
        <v>0.89150066401067818</v>
      </c>
      <c r="G36" s="31">
        <f t="shared" si="8"/>
        <v>0.91195219123506455</v>
      </c>
      <c r="H36" s="31">
        <f t="shared" si="9"/>
        <v>0.89150066401067818</v>
      </c>
      <c r="J36" s="18">
        <f t="shared" si="1"/>
        <v>0.7171314741035858</v>
      </c>
      <c r="K36" s="18">
        <f t="shared" si="2"/>
        <v>0.11728414159109882</v>
      </c>
    </row>
    <row r="37" spans="1:12" x14ac:dyDescent="0.3">
      <c r="A37" s="29">
        <f t="shared" si="3"/>
        <v>19</v>
      </c>
      <c r="B37" s="29">
        <f t="shared" si="4"/>
        <v>-13.573864541832663</v>
      </c>
      <c r="C37" s="30">
        <f t="shared" si="5"/>
        <v>-14.479233892237795</v>
      </c>
      <c r="D37" s="29">
        <f t="shared" si="6"/>
        <v>-28.053098434070456</v>
      </c>
      <c r="E37" s="29">
        <f t="shared" si="0"/>
        <v>114.2466932270916</v>
      </c>
      <c r="F37" s="29">
        <f t="shared" si="7"/>
        <v>1.4167330677290551</v>
      </c>
      <c r="G37" s="31">
        <f t="shared" si="8"/>
        <v>0.88406374501991891</v>
      </c>
      <c r="H37" s="31">
        <f t="shared" si="9"/>
        <v>1.4167330677290551</v>
      </c>
      <c r="J37" s="18">
        <f t="shared" si="1"/>
        <v>0.75697211155378508</v>
      </c>
      <c r="K37" s="18">
        <f t="shared" si="2"/>
        <v>0.11176533240665523</v>
      </c>
    </row>
    <row r="38" spans="1:12" x14ac:dyDescent="0.3">
      <c r="A38" s="29">
        <f t="shared" si="3"/>
        <v>20</v>
      </c>
      <c r="B38" s="29">
        <f t="shared" si="4"/>
        <v>-12.717689243027882</v>
      </c>
      <c r="C38" s="30">
        <f t="shared" si="5"/>
        <v>-13.889777014881911</v>
      </c>
      <c r="D38" s="29">
        <f t="shared" si="6"/>
        <v>-26.607466257909792</v>
      </c>
      <c r="E38" s="29">
        <f t="shared" si="0"/>
        <v>112.33958831341297</v>
      </c>
      <c r="F38" s="29">
        <f t="shared" si="7"/>
        <v>1.9071049136786229</v>
      </c>
      <c r="G38" s="31">
        <f t="shared" si="8"/>
        <v>0.85617529880478038</v>
      </c>
      <c r="H38" s="31">
        <f t="shared" si="9"/>
        <v>1.9071049136786229</v>
      </c>
      <c r="J38" s="18">
        <f t="shared" si="1"/>
        <v>0.79681274900398424</v>
      </c>
      <c r="K38" s="18">
        <f t="shared" si="2"/>
        <v>0.10600584166497927</v>
      </c>
    </row>
    <row r="39" spans="1:12" x14ac:dyDescent="0.3">
      <c r="A39" s="29">
        <f t="shared" si="3"/>
        <v>21</v>
      </c>
      <c r="B39" s="29">
        <f t="shared" si="4"/>
        <v>-11.889402390438242</v>
      </c>
      <c r="C39" s="30">
        <f t="shared" si="5"/>
        <v>-13.227867375521411</v>
      </c>
      <c r="D39" s="29">
        <f t="shared" si="6"/>
        <v>-25.117269765959655</v>
      </c>
      <c r="E39" s="29">
        <f t="shared" si="0"/>
        <v>109.97697211155374</v>
      </c>
      <c r="F39" s="29">
        <f t="shared" si="7"/>
        <v>2.3626162018592396</v>
      </c>
      <c r="G39" s="31">
        <f t="shared" si="8"/>
        <v>0.82828685258964008</v>
      </c>
      <c r="H39" s="31">
        <f t="shared" si="9"/>
        <v>2.3626162018592396</v>
      </c>
      <c r="J39" s="18">
        <f t="shared" si="1"/>
        <v>0.83665338645418341</v>
      </c>
      <c r="K39" s="18">
        <f t="shared" si="2"/>
        <v>0.10006880384844487</v>
      </c>
    </row>
    <row r="40" spans="1:12" ht="16.5" customHeight="1" x14ac:dyDescent="0.3">
      <c r="A40" s="29">
        <f t="shared" si="3"/>
        <v>22</v>
      </c>
      <c r="B40" s="29">
        <f t="shared" si="4"/>
        <v>-11.089003984063741</v>
      </c>
      <c r="C40" s="30">
        <f t="shared" si="5"/>
        <v>-12.509226066162871</v>
      </c>
      <c r="D40" s="29">
        <f t="shared" si="6"/>
        <v>-23.598230050226611</v>
      </c>
      <c r="E40" s="29">
        <f t="shared" si="0"/>
        <v>107.19370517928284</v>
      </c>
      <c r="F40" s="29">
        <f t="shared" si="7"/>
        <v>2.7832669322708909</v>
      </c>
      <c r="G40" s="31">
        <f t="shared" si="8"/>
        <v>0.80039840637450155</v>
      </c>
      <c r="H40" s="31">
        <f t="shared" si="9"/>
        <v>2.7832669322708909</v>
      </c>
      <c r="J40" s="18">
        <f t="shared" si="1"/>
        <v>0.87649402390438269</v>
      </c>
      <c r="K40" s="18">
        <f t="shared" si="2"/>
        <v>9.4016852789747474E-2</v>
      </c>
    </row>
    <row r="41" spans="1:12" x14ac:dyDescent="0.3">
      <c r="A41" s="29">
        <f t="shared" si="3"/>
        <v>23</v>
      </c>
      <c r="B41" s="29">
        <f t="shared" si="4"/>
        <v>-10.316494023904374</v>
      </c>
      <c r="C41" s="30">
        <f t="shared" si="5"/>
        <v>-11.749104952477692</v>
      </c>
      <c r="D41" s="29">
        <f t="shared" si="6"/>
        <v>-22.065598976382066</v>
      </c>
      <c r="E41" s="29">
        <f t="shared" si="0"/>
        <v>104.02464807436911</v>
      </c>
      <c r="F41" s="29">
        <f t="shared" si="7"/>
        <v>3.1690571049137333</v>
      </c>
      <c r="G41" s="31">
        <f t="shared" si="8"/>
        <v>0.77250996015936657</v>
      </c>
      <c r="H41" s="31">
        <f t="shared" si="9"/>
        <v>3.1690571049137333</v>
      </c>
      <c r="J41" s="18">
        <f t="shared" si="1"/>
        <v>0.91633466135458186</v>
      </c>
      <c r="K41" s="18">
        <f t="shared" si="2"/>
        <v>8.7910752893952476E-2</v>
      </c>
      <c r="L41" s="32" t="s">
        <v>40</v>
      </c>
    </row>
    <row r="42" spans="1:12" x14ac:dyDescent="0.3">
      <c r="A42" s="29">
        <f t="shared" si="3"/>
        <v>24</v>
      </c>
      <c r="B42" s="29">
        <f t="shared" si="4"/>
        <v>-9.5718725099601532</v>
      </c>
      <c r="C42" s="30">
        <f t="shared" si="5"/>
        <v>-10.961988441229567</v>
      </c>
      <c r="D42" s="29">
        <f t="shared" si="6"/>
        <v>-20.53386095118972</v>
      </c>
      <c r="E42" s="29">
        <f t="shared" si="0"/>
        <v>100.50466135458161</v>
      </c>
      <c r="F42" s="29">
        <f t="shared" si="7"/>
        <v>3.5199867197874966</v>
      </c>
      <c r="G42" s="31">
        <f t="shared" si="8"/>
        <v>0.74462151394422094</v>
      </c>
      <c r="H42" s="31">
        <f t="shared" si="9"/>
        <v>3.5199867197874966</v>
      </c>
      <c r="J42" s="18">
        <f t="shared" si="1"/>
        <v>0.95617529880478114</v>
      </c>
      <c r="K42" s="18">
        <f t="shared" si="2"/>
        <v>8.1808210960915242E-2</v>
      </c>
    </row>
    <row r="43" spans="1:12" x14ac:dyDescent="0.3">
      <c r="A43" s="29">
        <f t="shared" si="3"/>
        <v>25</v>
      </c>
      <c r="B43" s="29">
        <f t="shared" si="4"/>
        <v>-8.855139442231069</v>
      </c>
      <c r="C43" s="30">
        <f t="shared" si="5"/>
        <v>-10.16134557494011</v>
      </c>
      <c r="D43" s="29">
        <f t="shared" si="6"/>
        <v>-19.016485017171178</v>
      </c>
      <c r="E43" s="29">
        <f t="shared" si="0"/>
        <v>96.668605577689178</v>
      </c>
      <c r="F43" s="29">
        <f t="shared" si="7"/>
        <v>3.8360557768924366</v>
      </c>
      <c r="G43" s="31">
        <f t="shared" si="8"/>
        <v>0.71673306772908418</v>
      </c>
      <c r="H43" s="31">
        <f t="shared" si="9"/>
        <v>3.8360557768924366</v>
      </c>
      <c r="J43" s="18">
        <f t="shared" si="1"/>
        <v>0.99601593625498031</v>
      </c>
      <c r="K43" s="18">
        <f t="shared" si="2"/>
        <v>7.5762888514626217E-2</v>
      </c>
    </row>
    <row r="44" spans="1:12" x14ac:dyDescent="0.3">
      <c r="A44" s="29">
        <f t="shared" si="3"/>
        <v>26</v>
      </c>
      <c r="B44" s="29">
        <f t="shared" si="4"/>
        <v>-8.1662948207171269</v>
      </c>
      <c r="C44" s="30">
        <f t="shared" si="5"/>
        <v>-9.3594351457408838</v>
      </c>
      <c r="D44" s="29">
        <f t="shared" si="6"/>
        <v>-17.525729966458009</v>
      </c>
      <c r="E44" s="29">
        <f t="shared" si="0"/>
        <v>92.551341301460781</v>
      </c>
      <c r="F44" s="29">
        <f t="shared" si="7"/>
        <v>4.1172642762283971</v>
      </c>
      <c r="G44" s="31">
        <f t="shared" si="8"/>
        <v>0.6888446215139421</v>
      </c>
      <c r="H44" s="31">
        <f t="shared" si="9"/>
        <v>4.1172642762283971</v>
      </c>
      <c r="J44" s="18">
        <f t="shared" si="1"/>
        <v>1.0358565737051795</v>
      </c>
      <c r="K44" s="18">
        <f t="shared" si="2"/>
        <v>6.9823625364374559E-2</v>
      </c>
    </row>
    <row r="45" spans="1:12" ht="17.25" customHeight="1" x14ac:dyDescent="0.3">
      <c r="A45" s="29">
        <f t="shared" si="3"/>
        <v>27</v>
      </c>
      <c r="B45" s="29">
        <f t="shared" si="4"/>
        <v>-7.5053386454183215</v>
      </c>
      <c r="C45" s="30">
        <f t="shared" si="5"/>
        <v>-8.5671643405668974</v>
      </c>
      <c r="D45" s="29">
        <f t="shared" si="6"/>
        <v>-16.072502985985217</v>
      </c>
      <c r="E45" s="29">
        <f t="shared" si="0"/>
        <v>88.187729083665275</v>
      </c>
      <c r="F45" s="29">
        <f t="shared" si="7"/>
        <v>4.3636122177955059</v>
      </c>
      <c r="G45" s="31">
        <f t="shared" si="8"/>
        <v>0.66095617529880535</v>
      </c>
      <c r="H45" s="31">
        <f t="shared" si="9"/>
        <v>4.3636122177955059</v>
      </c>
      <c r="J45" s="18">
        <f t="shared" si="1"/>
        <v>1.0756972111553786</v>
      </c>
      <c r="K45" s="18">
        <f t="shared" si="2"/>
        <v>6.4033876438188128E-2</v>
      </c>
    </row>
    <row r="46" spans="1:12" ht="17.25" customHeight="1" x14ac:dyDescent="0.3">
      <c r="A46" s="29">
        <f t="shared" si="3"/>
        <v>28</v>
      </c>
      <c r="B46" s="29">
        <f t="shared" si="4"/>
        <v>-6.8722709163346574</v>
      </c>
      <c r="C46" s="30">
        <f t="shared" si="5"/>
        <v>-7.7939994595131106</v>
      </c>
      <c r="D46" s="29">
        <f t="shared" si="6"/>
        <v>-14.666270375847768</v>
      </c>
      <c r="E46" s="29">
        <f t="shared" si="0"/>
        <v>83.612629482071668</v>
      </c>
      <c r="F46" s="29">
        <f t="shared" si="7"/>
        <v>4.5750996015936067</v>
      </c>
      <c r="G46" s="31">
        <f t="shared" si="8"/>
        <v>0.63306772908366415</v>
      </c>
      <c r="H46" s="31">
        <f t="shared" si="9"/>
        <v>4.5750996015936067</v>
      </c>
      <c r="J46" s="18">
        <f t="shared" si="1"/>
        <v>1.115537848605578</v>
      </c>
      <c r="K46" s="18">
        <f t="shared" si="2"/>
        <v>5.8431356079074785E-2</v>
      </c>
    </row>
    <row r="47" spans="1:12" ht="18" customHeight="1" x14ac:dyDescent="0.3">
      <c r="A47" s="29">
        <f t="shared" si="3"/>
        <v>29</v>
      </c>
      <c r="B47" s="29">
        <f t="shared" si="4"/>
        <v>-6.26709163346613</v>
      </c>
      <c r="C47" s="30">
        <f t="shared" si="5"/>
        <v>-7.0479255537358254</v>
      </c>
      <c r="D47" s="29">
        <f t="shared" si="6"/>
        <v>-13.315017187201956</v>
      </c>
      <c r="E47" s="29">
        <f t="shared" si="0"/>
        <v>78.860903054448812</v>
      </c>
      <c r="F47" s="29">
        <f t="shared" si="7"/>
        <v>4.7517264276228559</v>
      </c>
      <c r="G47" s="31">
        <f t="shared" si="8"/>
        <v>0.6051792828685274</v>
      </c>
      <c r="H47" s="31">
        <f t="shared" si="9"/>
        <v>4.7517264276228559</v>
      </c>
      <c r="J47" s="18">
        <f t="shared" si="1"/>
        <v>1.1553784860557772</v>
      </c>
      <c r="K47" s="18">
        <f t="shared" si="2"/>
        <v>5.304787723984844E-2</v>
      </c>
    </row>
    <row r="48" spans="1:12" ht="18" customHeight="1" x14ac:dyDescent="0.3">
      <c r="A48" s="29">
        <f t="shared" si="3"/>
        <v>30</v>
      </c>
      <c r="B48" s="29">
        <f t="shared" si="4"/>
        <v>-5.6898007968127438</v>
      </c>
      <c r="C48" s="30">
        <f t="shared" si="5"/>
        <v>-6.33545045351645</v>
      </c>
      <c r="D48" s="29">
        <f t="shared" si="6"/>
        <v>-12.025251250329195</v>
      </c>
      <c r="E48" s="29">
        <f t="shared" si="0"/>
        <v>73.967410358565672</v>
      </c>
      <c r="F48" s="29">
        <f t="shared" si="7"/>
        <v>4.8934926958831397</v>
      </c>
      <c r="G48" s="31">
        <f t="shared" si="8"/>
        <v>0.57729083665338621</v>
      </c>
      <c r="H48" s="31">
        <f t="shared" si="9"/>
        <v>4.8934926958831397</v>
      </c>
      <c r="J48" s="18">
        <f t="shared" si="1"/>
        <v>1.1952191235059764</v>
      </c>
      <c r="K48" s="18">
        <f t="shared" si="2"/>
        <v>4.7909367531192022E-2</v>
      </c>
    </row>
    <row r="49" spans="1:11" ht="18" customHeight="1" x14ac:dyDescent="0.3">
      <c r="A49" s="29">
        <f t="shared" si="3"/>
        <v>31</v>
      </c>
      <c r="B49" s="29">
        <f t="shared" si="4"/>
        <v>-5.1403984063744979</v>
      </c>
      <c r="C49" s="30">
        <f t="shared" si="5"/>
        <v>-5.6616476250594285</v>
      </c>
      <c r="D49" s="29">
        <f t="shared" si="6"/>
        <v>-10.802046031433926</v>
      </c>
      <c r="E49" s="29">
        <f t="shared" si="0"/>
        <v>68.967011952191186</v>
      </c>
      <c r="F49" s="29">
        <f t="shared" si="7"/>
        <v>5.0003984063744866</v>
      </c>
      <c r="G49" s="31">
        <f t="shared" si="8"/>
        <v>0.5494023904382459</v>
      </c>
      <c r="H49" s="31">
        <f t="shared" si="9"/>
        <v>5.0003984063744866</v>
      </c>
      <c r="J49" s="18">
        <f t="shared" si="1"/>
        <v>1.2350597609561755</v>
      </c>
      <c r="K49" s="18">
        <f t="shared" si="2"/>
        <v>4.3036039965872228E-2</v>
      </c>
    </row>
    <row r="50" spans="1:11" x14ac:dyDescent="0.3">
      <c r="A50" s="29">
        <f t="shared" si="3"/>
        <v>32</v>
      </c>
      <c r="B50" s="29">
        <f t="shared" si="4"/>
        <v>-4.6188844621513896</v>
      </c>
      <c r="C50" s="30">
        <f t="shared" si="5"/>
        <v>-5.0302316107018399</v>
      </c>
      <c r="D50" s="29">
        <f t="shared" si="6"/>
        <v>-9.6491160728532286</v>
      </c>
      <c r="E50" s="29">
        <f t="shared" si="0"/>
        <v>63.894568393094225</v>
      </c>
      <c r="F50" s="29">
        <f t="shared" si="7"/>
        <v>5.0724435590969605</v>
      </c>
      <c r="G50" s="31">
        <f t="shared" si="8"/>
        <v>0.52151394422310826</v>
      </c>
      <c r="H50" s="31">
        <f t="shared" si="9"/>
        <v>5.0724435590969605</v>
      </c>
      <c r="J50" s="18">
        <f t="shared" si="1"/>
        <v>1.2749003984063747</v>
      </c>
      <c r="K50" s="18">
        <f t="shared" si="2"/>
        <v>3.844269351734355E-2</v>
      </c>
    </row>
    <row r="51" spans="1:11" x14ac:dyDescent="0.3">
      <c r="A51" s="29">
        <f t="shared" si="3"/>
        <v>33</v>
      </c>
      <c r="B51" s="29">
        <f t="shared" si="4"/>
        <v>-4.1252589641434225</v>
      </c>
      <c r="C51" s="30">
        <f t="shared" si="5"/>
        <v>-4.4436594584112603</v>
      </c>
      <c r="D51" s="29">
        <f t="shared" si="6"/>
        <v>-8.5689184225546828</v>
      </c>
      <c r="E51" s="29">
        <f t="shared" si="0"/>
        <v>58.78494023904377</v>
      </c>
      <c r="F51" s="29">
        <f t="shared" si="7"/>
        <v>5.1096281540504549</v>
      </c>
      <c r="G51" s="31">
        <f t="shared" si="8"/>
        <v>0.49362549800796701</v>
      </c>
      <c r="H51" s="31">
        <f t="shared" si="9"/>
        <v>5.1096281540504549</v>
      </c>
      <c r="J51" s="18">
        <f t="shared" si="1"/>
        <v>1.3147410358565741</v>
      </c>
      <c r="K51" s="18">
        <f t="shared" si="2"/>
        <v>3.4139117221333407E-2</v>
      </c>
    </row>
    <row r="52" spans="1:11" x14ac:dyDescent="0.3">
      <c r="A52" s="29">
        <f t="shared" si="3"/>
        <v>34</v>
      </c>
      <c r="B52" s="29">
        <f t="shared" si="4"/>
        <v>-3.6595219123505927</v>
      </c>
      <c r="C52" s="30">
        <f t="shared" si="5"/>
        <v>-3.9032515050580519</v>
      </c>
      <c r="D52" s="29">
        <f t="shared" si="6"/>
        <v>-7.5627734174086445</v>
      </c>
      <c r="E52" s="29">
        <f t="shared" si="0"/>
        <v>53.672988047808694</v>
      </c>
      <c r="F52" s="29">
        <f t="shared" si="7"/>
        <v>5.1119521912350763</v>
      </c>
      <c r="G52" s="31">
        <f t="shared" si="8"/>
        <v>0.46573705179282987</v>
      </c>
      <c r="H52" s="31">
        <f t="shared" si="9"/>
        <v>5.1119521912350763</v>
      </c>
      <c r="J52" s="18">
        <f t="shared" si="1"/>
        <v>1.3545816733067733</v>
      </c>
      <c r="K52" s="18">
        <f t="shared" si="2"/>
        <v>3.0130571384098193E-2</v>
      </c>
    </row>
    <row r="53" spans="1:11" x14ac:dyDescent="0.3">
      <c r="A53" s="29">
        <f t="shared" si="3"/>
        <v>35</v>
      </c>
      <c r="B53" s="29">
        <f t="shared" si="4"/>
        <v>-3.2216733067729044</v>
      </c>
      <c r="C53" s="30">
        <f t="shared" si="5"/>
        <v>-3.4093251050041329</v>
      </c>
      <c r="D53" s="29">
        <f t="shared" si="6"/>
        <v>-6.6309984117770373</v>
      </c>
      <c r="E53" s="29">
        <f t="shared" si="0"/>
        <v>48.593572377157976</v>
      </c>
      <c r="F53" s="29">
        <f t="shared" si="7"/>
        <v>5.0794156706507181</v>
      </c>
      <c r="G53" s="31">
        <f t="shared" si="8"/>
        <v>0.43784860557768823</v>
      </c>
      <c r="H53" s="31">
        <f t="shared" si="9"/>
        <v>5.0794156706507181</v>
      </c>
      <c r="J53" s="18">
        <f t="shared" si="1"/>
        <v>1.3944223107569724</v>
      </c>
      <c r="K53" s="18">
        <f t="shared" si="2"/>
        <v>2.6418320365645571E-2</v>
      </c>
    </row>
    <row r="54" spans="1:11" x14ac:dyDescent="0.3">
      <c r="A54" s="29">
        <f t="shared" si="3"/>
        <v>36</v>
      </c>
      <c r="B54" s="29">
        <f t="shared" si="4"/>
        <v>-2.8117131474103552</v>
      </c>
      <c r="C54" s="30">
        <f t="shared" si="5"/>
        <v>-2.9613353443585018</v>
      </c>
      <c r="D54" s="29">
        <f t="shared" si="6"/>
        <v>-5.7730484917688569</v>
      </c>
      <c r="E54" s="29">
        <f t="shared" si="0"/>
        <v>43.581553784860503</v>
      </c>
      <c r="F54" s="29">
        <f t="shared" si="7"/>
        <v>5.0120185922974727</v>
      </c>
      <c r="G54" s="31">
        <f t="shared" si="8"/>
        <v>0.40996015936254926</v>
      </c>
      <c r="H54" s="31">
        <f t="shared" si="9"/>
        <v>5.0120185922974727</v>
      </c>
      <c r="J54" s="18">
        <f t="shared" si="1"/>
        <v>1.4342629482071716</v>
      </c>
      <c r="K54" s="18">
        <f t="shared" si="2"/>
        <v>2.3000193194298239E-2</v>
      </c>
    </row>
    <row r="55" spans="1:11" x14ac:dyDescent="0.3">
      <c r="A55" s="29">
        <f t="shared" si="3"/>
        <v>37</v>
      </c>
      <c r="B55" s="29">
        <f t="shared" si="4"/>
        <v>-2.4296414342629444</v>
      </c>
      <c r="C55" s="30">
        <f t="shared" si="5"/>
        <v>-2.5580174008997592</v>
      </c>
      <c r="D55" s="29">
        <f t="shared" si="6"/>
        <v>-4.9876588351627031</v>
      </c>
      <c r="E55" s="29">
        <f t="shared" si="0"/>
        <v>38.671792828685199</v>
      </c>
      <c r="F55" s="29">
        <f t="shared" si="7"/>
        <v>4.9097609561753046</v>
      </c>
      <c r="G55" s="31">
        <f t="shared" si="8"/>
        <v>0.38207171314741073</v>
      </c>
      <c r="H55" s="31">
        <f t="shared" si="9"/>
        <v>4.9097609561753046</v>
      </c>
      <c r="J55" s="18">
        <f t="shared" si="1"/>
        <v>1.4741035856573708</v>
      </c>
      <c r="K55" s="18">
        <f t="shared" si="2"/>
        <v>1.9871150737700016E-2</v>
      </c>
    </row>
    <row r="56" spans="1:11" x14ac:dyDescent="0.3">
      <c r="A56" s="29">
        <f t="shared" si="3"/>
        <v>38</v>
      </c>
      <c r="B56" s="29">
        <f t="shared" si="4"/>
        <v>-2.0754581673306745</v>
      </c>
      <c r="C56" s="30">
        <f t="shared" si="5"/>
        <v>-2.1975259482994183</v>
      </c>
      <c r="D56" s="29">
        <f t="shared" si="6"/>
        <v>-4.2729841156300932</v>
      </c>
      <c r="E56" s="29">
        <f t="shared" si="0"/>
        <v>33.89915006640102</v>
      </c>
      <c r="F56" s="29">
        <f t="shared" si="7"/>
        <v>4.7726427622841783</v>
      </c>
      <c r="G56" s="31">
        <f t="shared" si="8"/>
        <v>0.35418326693226998</v>
      </c>
      <c r="H56" s="31">
        <f t="shared" si="9"/>
        <v>4.7726427622841783</v>
      </c>
      <c r="J56" s="18">
        <f t="shared" si="1"/>
        <v>1.5139442231075702</v>
      </c>
      <c r="K56" s="18">
        <f t="shared" si="2"/>
        <v>1.7023841098127865E-2</v>
      </c>
    </row>
    <row r="57" spans="1:11" x14ac:dyDescent="0.3">
      <c r="A57" s="29">
        <f t="shared" si="3"/>
        <v>39</v>
      </c>
      <c r="B57" s="29">
        <f t="shared" si="4"/>
        <v>-1.7491633466135428</v>
      </c>
      <c r="C57" s="30">
        <f t="shared" si="5"/>
        <v>-1.8775678109442948</v>
      </c>
      <c r="D57" s="29">
        <f t="shared" si="6"/>
        <v>-3.6267311575578374</v>
      </c>
      <c r="E57" s="29">
        <f t="shared" si="0"/>
        <v>29.298486055776841</v>
      </c>
      <c r="F57" s="29">
        <f t="shared" si="7"/>
        <v>4.600664010624179</v>
      </c>
      <c r="G57" s="31">
        <f t="shared" si="8"/>
        <v>0.32629482071713167</v>
      </c>
      <c r="H57" s="31">
        <f t="shared" si="9"/>
        <v>4.600664010624179</v>
      </c>
      <c r="J57" s="18">
        <f t="shared" si="1"/>
        <v>1.5537848605577693</v>
      </c>
      <c r="K57" s="18">
        <f t="shared" si="2"/>
        <v>1.4449128117760312E-2</v>
      </c>
    </row>
    <row r="58" spans="1:11" x14ac:dyDescent="0.3">
      <c r="A58" s="29">
        <f t="shared" si="3"/>
        <v>40</v>
      </c>
      <c r="B58" s="29">
        <f t="shared" si="4"/>
        <v>-1.450756972111551</v>
      </c>
      <c r="C58" s="30">
        <f t="shared" si="5"/>
        <v>-1.5955249066325552</v>
      </c>
      <c r="D58" s="29">
        <f t="shared" si="6"/>
        <v>-3.0462818787441064</v>
      </c>
      <c r="E58" s="29">
        <f t="shared" si="0"/>
        <v>24.904661354581627</v>
      </c>
      <c r="F58" s="29">
        <f t="shared" si="7"/>
        <v>4.3938247011952143</v>
      </c>
      <c r="G58" s="31">
        <f t="shared" si="8"/>
        <v>0.29840637450199181</v>
      </c>
      <c r="H58" s="31">
        <f t="shared" si="9"/>
        <v>4.3938247011952143</v>
      </c>
      <c r="J58" s="18">
        <f t="shared" si="1"/>
        <v>1.5936254980079685</v>
      </c>
      <c r="K58" s="18">
        <f t="shared" si="2"/>
        <v>1.2136581190215566E-2</v>
      </c>
    </row>
    <row r="59" spans="1:11" x14ac:dyDescent="0.3">
      <c r="A59" s="29">
        <f t="shared" si="3"/>
        <v>41</v>
      </c>
      <c r="B59" s="29">
        <f t="shared" si="4"/>
        <v>-1.1802390438246984</v>
      </c>
      <c r="C59" s="30">
        <f t="shared" si="5"/>
        <v>-1.348565328958041</v>
      </c>
      <c r="D59" s="29">
        <f t="shared" si="6"/>
        <v>-2.5288043727827394</v>
      </c>
      <c r="E59" s="29">
        <f t="shared" si="0"/>
        <v>20.752536520584282</v>
      </c>
      <c r="F59" s="29">
        <f t="shared" si="7"/>
        <v>4.1521248339973447</v>
      </c>
      <c r="G59" s="31">
        <f t="shared" si="8"/>
        <v>0.27051792828685262</v>
      </c>
      <c r="H59" s="31">
        <f t="shared" si="9"/>
        <v>4.1521248339973447</v>
      </c>
      <c r="J59" s="18">
        <f t="shared" si="1"/>
        <v>1.6334661354581677</v>
      </c>
      <c r="K59" s="18">
        <f t="shared" si="2"/>
        <v>1.0074917819851554E-2</v>
      </c>
    </row>
    <row r="60" spans="1:11" x14ac:dyDescent="0.3">
      <c r="A60" s="29">
        <f t="shared" si="3"/>
        <v>42</v>
      </c>
      <c r="B60" s="29">
        <f t="shared" si="4"/>
        <v>-0.9376095617529856</v>
      </c>
      <c r="C60" s="30">
        <f t="shared" si="5"/>
        <v>-1.1337411866548943</v>
      </c>
      <c r="D60" s="29">
        <f t="shared" si="6"/>
        <v>-2.0713507484078799</v>
      </c>
      <c r="E60" s="29">
        <f t="shared" si="0"/>
        <v>16.876972111553741</v>
      </c>
      <c r="F60" s="29">
        <f t="shared" si="7"/>
        <v>3.8755644090305417</v>
      </c>
      <c r="G60" s="31">
        <f t="shared" si="8"/>
        <v>0.24262948207171275</v>
      </c>
      <c r="H60" s="31">
        <f t="shared" si="9"/>
        <v>3.8755644090305417</v>
      </c>
      <c r="J60" s="18">
        <f t="shared" si="1"/>
        <v>1.6733067729083668</v>
      </c>
      <c r="K60" s="18">
        <f t="shared" si="2"/>
        <v>8.2523934199517143E-3</v>
      </c>
    </row>
    <row r="61" spans="1:11" x14ac:dyDescent="0.3">
      <c r="A61" s="29">
        <f t="shared" si="3"/>
        <v>43</v>
      </c>
      <c r="B61" s="29">
        <f t="shared" si="4"/>
        <v>-0.72286852589641226</v>
      </c>
      <c r="C61" s="30">
        <f t="shared" si="5"/>
        <v>-0.94807250855764025</v>
      </c>
      <c r="D61" s="29">
        <f t="shared" si="6"/>
        <v>-1.6709410344540525</v>
      </c>
      <c r="E61" s="29">
        <f t="shared" si="0"/>
        <v>13.312828685258927</v>
      </c>
      <c r="F61" s="29">
        <f t="shared" si="7"/>
        <v>3.5641434262948142</v>
      </c>
      <c r="G61" s="31">
        <f t="shared" si="8"/>
        <v>0.21474103585657334</v>
      </c>
      <c r="H61" s="31">
        <f t="shared" si="9"/>
        <v>3.5641434262948142</v>
      </c>
      <c r="J61" s="18">
        <f t="shared" si="1"/>
        <v>1.7131474103585662</v>
      </c>
      <c r="K61" s="18">
        <f t="shared" si="2"/>
        <v>6.6571355954344741E-3</v>
      </c>
    </row>
    <row r="62" spans="1:11" x14ac:dyDescent="0.3">
      <c r="A62" s="29">
        <f t="shared" si="3"/>
        <v>44</v>
      </c>
      <c r="B62" s="29">
        <f t="shared" si="4"/>
        <v>-0.53601593625497834</v>
      </c>
      <c r="C62" s="30">
        <f t="shared" si="5"/>
        <v>-0.78861712283562968</v>
      </c>
      <c r="D62" s="29">
        <f t="shared" si="6"/>
        <v>-1.3246330590906079</v>
      </c>
      <c r="E62" s="29">
        <f t="shared" si="0"/>
        <v>10.094966799468761</v>
      </c>
      <c r="F62" s="29">
        <f t="shared" si="7"/>
        <v>3.2178618857901657</v>
      </c>
      <c r="G62" s="31">
        <f t="shared" si="8"/>
        <v>0.18685258964143392</v>
      </c>
      <c r="H62" s="31">
        <f t="shared" si="9"/>
        <v>3.2178618857901657</v>
      </c>
      <c r="J62" s="18">
        <f t="shared" si="1"/>
        <v>1.7529880478087654</v>
      </c>
      <c r="K62" s="18">
        <f t="shared" si="2"/>
        <v>5.2774225461777223E-3</v>
      </c>
    </row>
    <row r="63" spans="1:11" x14ac:dyDescent="0.3">
      <c r="A63" s="29">
        <f t="shared" si="3"/>
        <v>45</v>
      </c>
      <c r="B63" s="29">
        <f t="shared" si="4"/>
        <v>-0.37705179282868373</v>
      </c>
      <c r="C63" s="30">
        <f t="shared" si="5"/>
        <v>-0.65252691776359451</v>
      </c>
      <c r="D63" s="29">
        <f t="shared" si="6"/>
        <v>-1.0295787105922782</v>
      </c>
      <c r="E63" s="29">
        <f t="shared" si="0"/>
        <v>7.2582470119521618</v>
      </c>
      <c r="F63" s="29">
        <f t="shared" si="7"/>
        <v>2.836719787516599</v>
      </c>
      <c r="G63" s="31">
        <f t="shared" si="8"/>
        <v>0.15896414342629461</v>
      </c>
      <c r="H63" s="31">
        <f t="shared" si="9"/>
        <v>2.836719787516599</v>
      </c>
      <c r="J63" s="18">
        <f t="shared" si="1"/>
        <v>1.7928286852589645</v>
      </c>
      <c r="K63" s="18">
        <f t="shared" si="2"/>
        <v>4.1019072135150539E-3</v>
      </c>
    </row>
    <row r="64" spans="1:11" ht="16.5" customHeight="1" x14ac:dyDescent="0.3">
      <c r="A64" s="29">
        <f t="shared" si="3"/>
        <v>46</v>
      </c>
      <c r="B64" s="29">
        <f t="shared" si="4"/>
        <v>-0.24597609561752859</v>
      </c>
      <c r="C64" s="30">
        <f t="shared" si="5"/>
        <v>-0.53709128501254411</v>
      </c>
      <c r="D64" s="29">
        <f t="shared" si="6"/>
        <v>-0.78306738063007275</v>
      </c>
      <c r="E64" s="29">
        <f t="shared" si="0"/>
        <v>4.8375298804780629</v>
      </c>
      <c r="F64" s="29">
        <f t="shared" si="7"/>
        <v>2.4207171314740989</v>
      </c>
      <c r="G64" s="31">
        <f t="shared" si="8"/>
        <v>0.13107569721115514</v>
      </c>
      <c r="H64" s="31">
        <f t="shared" si="9"/>
        <v>2.4207171314740989</v>
      </c>
      <c r="J64" s="18">
        <f t="shared" si="1"/>
        <v>1.8326693227091637</v>
      </c>
      <c r="K64" s="18">
        <f t="shared" si="2"/>
        <v>3.1197903610759876E-3</v>
      </c>
    </row>
    <row r="65" spans="1:11" x14ac:dyDescent="0.3">
      <c r="A65" s="29">
        <f t="shared" si="3"/>
        <v>47</v>
      </c>
      <c r="B65" s="29">
        <f t="shared" si="4"/>
        <v>-0.14278884462151298</v>
      </c>
      <c r="C65" s="30">
        <f t="shared" si="5"/>
        <v>-0.4397688373728964</v>
      </c>
      <c r="D65" s="29">
        <f t="shared" si="6"/>
        <v>-0.58255768199440938</v>
      </c>
      <c r="E65" s="29">
        <f t="shared" si="0"/>
        <v>2.8676759628153858</v>
      </c>
      <c r="F65" s="29">
        <f t="shared" si="7"/>
        <v>1.9698539176626768</v>
      </c>
      <c r="G65" s="31">
        <f t="shared" si="8"/>
        <v>0.10318725099601561</v>
      </c>
      <c r="H65" s="31">
        <f t="shared" si="9"/>
        <v>1.9698539176626768</v>
      </c>
      <c r="J65" s="18">
        <f t="shared" si="1"/>
        <v>1.8725099601593629</v>
      </c>
      <c r="K65" s="18">
        <f t="shared" si="2"/>
        <v>2.3209469402167711E-3</v>
      </c>
    </row>
    <row r="66" spans="1:11" x14ac:dyDescent="0.3">
      <c r="A66" s="29">
        <f t="shared" si="3"/>
        <v>48</v>
      </c>
      <c r="B66" s="29">
        <f t="shared" si="4"/>
        <v>-6.7490039840636756E-2</v>
      </c>
      <c r="C66" s="30">
        <f t="shared" si="5"/>
        <v>-0.3582086874937917</v>
      </c>
      <c r="D66" s="29">
        <f t="shared" si="6"/>
        <v>-0.42569872733442848</v>
      </c>
      <c r="E66" s="29">
        <f t="shared" si="0"/>
        <v>1.3835458167330534</v>
      </c>
      <c r="F66" s="29">
        <f t="shared" si="7"/>
        <v>1.4841301460823324</v>
      </c>
      <c r="G66" s="31">
        <f t="shared" si="8"/>
        <v>7.5298804780876222E-2</v>
      </c>
      <c r="H66" s="31">
        <f t="shared" si="9"/>
        <v>1.4841301460823324</v>
      </c>
      <c r="J66" s="18">
        <f t="shared" si="1"/>
        <v>1.9123505976095623</v>
      </c>
      <c r="K66" s="18">
        <f t="shared" si="2"/>
        <v>1.6960108658742173E-3</v>
      </c>
    </row>
    <row r="67" spans="1:11" x14ac:dyDescent="0.3">
      <c r="A67" s="29">
        <f t="shared" si="3"/>
        <v>49</v>
      </c>
      <c r="B67" s="29">
        <f t="shared" si="4"/>
        <v>-2.0079681274900021E-2</v>
      </c>
      <c r="C67" s="30">
        <f t="shared" si="5"/>
        <v>-0.29026268247527254</v>
      </c>
      <c r="D67" s="29">
        <f t="shared" si="6"/>
        <v>-0.31034236375017255</v>
      </c>
      <c r="E67" s="29">
        <f t="shared" si="0"/>
        <v>0.41999999999999216</v>
      </c>
      <c r="F67" s="29">
        <f t="shared" si="7"/>
        <v>0.96354581673306128</v>
      </c>
      <c r="G67" s="31">
        <f t="shared" si="8"/>
        <v>4.7410358565736735E-2</v>
      </c>
      <c r="H67" s="31">
        <f t="shared" si="9"/>
        <v>0.96354581673306128</v>
      </c>
      <c r="J67" s="18">
        <f t="shared" si="1"/>
        <v>1.9521912350597614</v>
      </c>
      <c r="K67" s="18">
        <f t="shared" si="2"/>
        <v>1.236423759960847E-3</v>
      </c>
    </row>
    <row r="68" spans="1:11" x14ac:dyDescent="0.3">
      <c r="A68" s="29">
        <f t="shared" si="3"/>
        <v>50</v>
      </c>
      <c r="B68" s="29">
        <f t="shared" si="4"/>
        <v>-5.5776892430272555E-4</v>
      </c>
      <c r="C68" s="30">
        <f t="shared" si="5"/>
        <v>-0.23399002299356514</v>
      </c>
      <c r="D68" s="29">
        <f t="shared" si="6"/>
        <v>-0.23454779191786787</v>
      </c>
      <c r="E68" s="29">
        <f t="shared" si="0"/>
        <v>1.1899070385124813E-2</v>
      </c>
      <c r="F68" s="29">
        <f t="shared" si="7"/>
        <v>0.40810092961486732</v>
      </c>
      <c r="G68" s="31">
        <f t="shared" si="8"/>
        <v>1.9521912350597297E-2</v>
      </c>
      <c r="H68" s="31">
        <f t="shared" si="9"/>
        <v>0.40810092961486732</v>
      </c>
      <c r="J68" s="18">
        <f t="shared" si="1"/>
        <v>1.9920318725099606</v>
      </c>
      <c r="K68" s="18">
        <f t="shared" si="2"/>
        <v>9.3445335425445392E-4</v>
      </c>
    </row>
    <row r="69" spans="1:11" x14ac:dyDescent="0.3">
      <c r="A69" s="29">
        <f t="shared" si="3"/>
        <v>51</v>
      </c>
      <c r="B69" s="29">
        <f t="shared" si="4"/>
        <v>-8.9243027888448751E-3</v>
      </c>
      <c r="C69" s="30">
        <f t="shared" si="5"/>
        <v>-0.1876556682283434</v>
      </c>
      <c r="D69" s="29">
        <f t="shared" si="6"/>
        <v>-0.19657997101718827</v>
      </c>
      <c r="E69" s="29">
        <f t="shared" si="0"/>
        <v>0.19410358565737604</v>
      </c>
      <c r="F69" s="29">
        <f t="shared" si="7"/>
        <v>-0.18220451527225123</v>
      </c>
      <c r="G69" s="31">
        <f t="shared" si="8"/>
        <v>-8.3665338645421503E-3</v>
      </c>
      <c r="H69" s="31">
        <f t="shared" si="9"/>
        <v>-0.18220451527225123</v>
      </c>
      <c r="J69" s="18">
        <f t="shared" si="1"/>
        <v>2.0318725099601598</v>
      </c>
      <c r="K69" s="18">
        <f t="shared" si="2"/>
        <v>7.8318713552664662E-4</v>
      </c>
    </row>
    <row r="70" spans="1:11" x14ac:dyDescent="0.3">
      <c r="A70" s="29">
        <f t="shared" si="3"/>
        <v>52</v>
      </c>
      <c r="B70" s="29">
        <f t="shared" si="4"/>
        <v>-4.5179282868526467E-2</v>
      </c>
      <c r="C70" s="30">
        <f t="shared" si="5"/>
        <v>-0.14972385259969856</v>
      </c>
      <c r="D70" s="29">
        <f t="shared" si="6"/>
        <v>-0.19490313546822502</v>
      </c>
      <c r="E70" s="29">
        <f t="shared" si="0"/>
        <v>1.00147410358567</v>
      </c>
      <c r="F70" s="29">
        <f t="shared" si="7"/>
        <v>-0.80737051792829395</v>
      </c>
      <c r="G70" s="31">
        <f t="shared" si="8"/>
        <v>-3.6254980079681594E-2</v>
      </c>
      <c r="H70" s="31">
        <f t="shared" si="9"/>
        <v>-0.80737051792829395</v>
      </c>
      <c r="J70" s="18">
        <f t="shared" si="1"/>
        <v>2.0717131474103589</v>
      </c>
      <c r="K70" s="18">
        <f t="shared" si="2"/>
        <v>7.7650651580966163E-4</v>
      </c>
    </row>
    <row r="71" spans="1:11" x14ac:dyDescent="0.3">
      <c r="A71" s="29">
        <f t="shared" si="3"/>
        <v>53</v>
      </c>
      <c r="B71" s="29">
        <f t="shared" si="4"/>
        <v>-0.10932270916334755</v>
      </c>
      <c r="C71" s="30">
        <f t="shared" si="5"/>
        <v>-0.11884793013732915</v>
      </c>
      <c r="D71" s="29">
        <f t="shared" si="6"/>
        <v>-0.22817063930067671</v>
      </c>
      <c r="E71" s="29">
        <f t="shared" si="0"/>
        <v>2.4688711819389324</v>
      </c>
      <c r="F71" s="29">
        <f t="shared" si="7"/>
        <v>-1.4673970783532624</v>
      </c>
      <c r="G71" s="31">
        <f t="shared" si="8"/>
        <v>-6.4143426294821088E-2</v>
      </c>
      <c r="H71" s="31">
        <f t="shared" si="9"/>
        <v>-1.4673970783532624</v>
      </c>
      <c r="J71" s="18">
        <f t="shared" si="1"/>
        <v>2.1115537848605581</v>
      </c>
      <c r="K71" s="18">
        <f t="shared" si="2"/>
        <v>9.090463717158437E-4</v>
      </c>
    </row>
    <row r="72" spans="1:11" x14ac:dyDescent="0.3">
      <c r="A72" s="29">
        <f t="shared" si="3"/>
        <v>54</v>
      </c>
      <c r="B72" s="29">
        <f t="shared" si="4"/>
        <v>-0.201354581673308</v>
      </c>
      <c r="C72" s="30">
        <f t="shared" si="5"/>
        <v>-9.3857629084812488E-2</v>
      </c>
      <c r="D72" s="29">
        <f t="shared" si="6"/>
        <v>-0.29521221075812049</v>
      </c>
      <c r="E72" s="29">
        <f t="shared" si="0"/>
        <v>4.6311553784860839</v>
      </c>
      <c r="F72" s="29">
        <f t="shared" si="7"/>
        <v>-2.1622841965471515</v>
      </c>
      <c r="G72" s="31">
        <f t="shared" si="8"/>
        <v>-9.203187250996045E-2</v>
      </c>
      <c r="H72" s="31">
        <f t="shared" si="9"/>
        <v>-2.1622841965471515</v>
      </c>
      <c r="J72" s="18">
        <f t="shared" si="1"/>
        <v>2.1513944223107573</v>
      </c>
      <c r="K72" s="18">
        <f t="shared" si="2"/>
        <v>1.1761442659686079E-3</v>
      </c>
    </row>
    <row r="73" spans="1:11" x14ac:dyDescent="0.3">
      <c r="A73" s="29">
        <f t="shared" si="3"/>
        <v>55</v>
      </c>
      <c r="B73" s="29">
        <f t="shared" si="4"/>
        <v>-0.321274900398408</v>
      </c>
      <c r="C73" s="30">
        <f t="shared" si="5"/>
        <v>-7.3744653555421272E-2</v>
      </c>
      <c r="D73" s="29">
        <f t="shared" si="6"/>
        <v>-0.39501955395382926</v>
      </c>
      <c r="E73" s="29">
        <f t="shared" si="0"/>
        <v>7.5231872509960542</v>
      </c>
      <c r="F73" s="29">
        <f t="shared" si="7"/>
        <v>-2.8920318725099703</v>
      </c>
      <c r="G73" s="31">
        <f t="shared" si="8"/>
        <v>-0.11992031872510001</v>
      </c>
      <c r="H73" s="31">
        <f t="shared" si="9"/>
        <v>-2.8920318725099703</v>
      </c>
      <c r="J73" s="18">
        <f t="shared" si="1"/>
        <v>2.1912350597609569</v>
      </c>
      <c r="K73" s="18">
        <f t="shared" si="2"/>
        <v>1.5737830834813918E-3</v>
      </c>
    </row>
    <row r="74" spans="1:11" x14ac:dyDescent="0.3">
      <c r="A74" s="29">
        <f t="shared" si="3"/>
        <v>56</v>
      </c>
      <c r="B74" s="29">
        <f t="shared" si="4"/>
        <v>-0.46908366533864743</v>
      </c>
      <c r="C74" s="30">
        <f t="shared" si="5"/>
        <v>-5.7647419521246177E-2</v>
      </c>
      <c r="D74" s="29">
        <f t="shared" si="6"/>
        <v>-0.52673108485989362</v>
      </c>
      <c r="E74" s="29">
        <f t="shared" si="0"/>
        <v>11.179827357237764</v>
      </c>
      <c r="F74" s="29">
        <f t="shared" si="7"/>
        <v>-3.65664010624171</v>
      </c>
      <c r="G74" s="31">
        <f t="shared" si="8"/>
        <v>-0.14780876494023942</v>
      </c>
      <c r="H74" s="31">
        <f t="shared" si="9"/>
        <v>-3.65664010624171</v>
      </c>
      <c r="J74" s="18">
        <f t="shared" si="1"/>
        <v>2.2310756972111561</v>
      </c>
      <c r="K74" s="18">
        <f t="shared" si="2"/>
        <v>2.0985302185653138E-3</v>
      </c>
    </row>
    <row r="75" spans="1:11" x14ac:dyDescent="0.3">
      <c r="A75" s="29">
        <f t="shared" si="3"/>
        <v>57</v>
      </c>
      <c r="B75" s="29">
        <f t="shared" si="4"/>
        <v>-0.64478087649402627</v>
      </c>
      <c r="C75" s="30">
        <f t="shared" si="5"/>
        <v>-4.4835566214350385E-2</v>
      </c>
      <c r="D75" s="29">
        <f t="shared" si="6"/>
        <v>-0.68961644270837663</v>
      </c>
      <c r="E75" s="29">
        <f t="shared" si="0"/>
        <v>15.635936254980138</v>
      </c>
      <c r="F75" s="29">
        <f t="shared" si="7"/>
        <v>-4.4561088977423733</v>
      </c>
      <c r="G75" s="31">
        <f t="shared" si="8"/>
        <v>-0.17569721115537884</v>
      </c>
      <c r="H75" s="31">
        <f t="shared" si="9"/>
        <v>-4.4561088977423733</v>
      </c>
      <c r="J75" s="18">
        <f t="shared" si="1"/>
        <v>2.2709163346613552</v>
      </c>
      <c r="K75" s="18">
        <f t="shared" si="2"/>
        <v>2.7474758673640509E-3</v>
      </c>
    </row>
    <row r="76" spans="1:11" x14ac:dyDescent="0.3">
      <c r="A76" s="29">
        <f t="shared" si="3"/>
        <v>58</v>
      </c>
      <c r="B76" s="29">
        <f t="shared" si="4"/>
        <v>-0.84836653386454441</v>
      </c>
      <c r="C76" s="30">
        <f t="shared" si="5"/>
        <v>-3.4694746513563433E-2</v>
      </c>
      <c r="D76" s="29">
        <f t="shared" si="6"/>
        <v>-0.88306128037810783</v>
      </c>
      <c r="E76" s="29">
        <f t="shared" si="0"/>
        <v>20.926374501992097</v>
      </c>
      <c r="F76" s="29">
        <f t="shared" si="7"/>
        <v>-5.2904382470119593</v>
      </c>
      <c r="G76" s="31">
        <f t="shared" si="8"/>
        <v>-0.20358565737051815</v>
      </c>
      <c r="H76" s="31">
        <f t="shared" si="9"/>
        <v>-5.2904382470119593</v>
      </c>
      <c r="J76" s="18">
        <f t="shared" si="1"/>
        <v>2.3107569721115544</v>
      </c>
      <c r="K76" s="18">
        <f t="shared" si="2"/>
        <v>3.5181724317852911E-3</v>
      </c>
    </row>
    <row r="77" spans="1:11" x14ac:dyDescent="0.3">
      <c r="A77" s="29">
        <f t="shared" si="3"/>
        <v>59</v>
      </c>
      <c r="B77" s="29">
        <f t="shared" si="4"/>
        <v>-1.0798406374502021</v>
      </c>
      <c r="C77" s="30">
        <f t="shared" si="5"/>
        <v>-2.6712074847996405E-2</v>
      </c>
      <c r="D77" s="29">
        <f t="shared" si="6"/>
        <v>-1.1065527122981984</v>
      </c>
      <c r="E77" s="29">
        <f t="shared" si="0"/>
        <v>27.08600265604257</v>
      </c>
      <c r="F77" s="29">
        <f t="shared" si="7"/>
        <v>-6.1596281540504734</v>
      </c>
      <c r="G77" s="31">
        <f t="shared" si="8"/>
        <v>-0.23147410358565768</v>
      </c>
      <c r="H77" s="31">
        <f t="shared" si="9"/>
        <v>-6.1596281540504734</v>
      </c>
      <c r="J77" s="18">
        <f t="shared" si="1"/>
        <v>2.3505976095617536</v>
      </c>
      <c r="K77" s="18">
        <f t="shared" si="2"/>
        <v>4.4085765430207117E-3</v>
      </c>
    </row>
    <row r="78" spans="1:11" x14ac:dyDescent="0.3">
      <c r="A78" s="29">
        <f t="shared" si="3"/>
        <v>60</v>
      </c>
      <c r="B78" s="29">
        <f t="shared" si="4"/>
        <v>-1.3392031872509995</v>
      </c>
      <c r="C78" s="30">
        <f t="shared" si="5"/>
        <v>-2.0462500905317028E-2</v>
      </c>
      <c r="D78" s="29">
        <f t="shared" si="6"/>
        <v>-1.3596656881563165</v>
      </c>
      <c r="E78" s="29">
        <f t="shared" si="0"/>
        <v>34.149681274900487</v>
      </c>
      <c r="F78" s="29">
        <f t="shared" si="7"/>
        <v>-7.0636786188579173</v>
      </c>
      <c r="G78" s="31">
        <f t="shared" si="8"/>
        <v>-0.25936254980079743</v>
      </c>
      <c r="H78" s="31">
        <f t="shared" si="9"/>
        <v>-7.0636786188579173</v>
      </c>
      <c r="J78" s="18">
        <f t="shared" si="1"/>
        <v>2.3904382470119527</v>
      </c>
      <c r="K78" s="18">
        <f t="shared" si="2"/>
        <v>5.4169947735311424E-3</v>
      </c>
    </row>
    <row r="79" spans="1:11" x14ac:dyDescent="0.3">
      <c r="A79" s="29">
        <f t="shared" si="3"/>
        <v>61</v>
      </c>
      <c r="B79" s="29">
        <f t="shared" si="4"/>
        <v>-1.6264541832669361</v>
      </c>
      <c r="C79" s="30">
        <f t="shared" si="5"/>
        <v>-1.5596283109635102E-2</v>
      </c>
      <c r="D79" s="29">
        <f t="shared" si="6"/>
        <v>-1.6420504663765711</v>
      </c>
      <c r="E79" s="29">
        <f t="shared" si="0"/>
        <v>42.152270916334764</v>
      </c>
      <c r="F79" s="29">
        <f t="shared" si="7"/>
        <v>-8.0025896414342768</v>
      </c>
      <c r="G79" s="31">
        <f t="shared" si="8"/>
        <v>-0.28725099601593662</v>
      </c>
      <c r="H79" s="31">
        <f t="shared" si="9"/>
        <v>-8.0025896414342768</v>
      </c>
      <c r="J79" s="18">
        <f t="shared" si="1"/>
        <v>2.4302788844621519</v>
      </c>
      <c r="K79" s="18">
        <f t="shared" si="2"/>
        <v>6.5420337305839502E-3</v>
      </c>
    </row>
    <row r="80" spans="1:11" x14ac:dyDescent="0.3">
      <c r="A80" s="29">
        <f t="shared" si="3"/>
        <v>62</v>
      </c>
      <c r="B80" s="29">
        <f t="shared" si="4"/>
        <v>-1.9415936254980124</v>
      </c>
      <c r="C80" s="30">
        <f t="shared" si="5"/>
        <v>-1.1827657562361347E-2</v>
      </c>
      <c r="D80" s="29">
        <f t="shared" si="6"/>
        <v>-1.9534212830603737</v>
      </c>
      <c r="E80" s="29">
        <f t="shared" si="0"/>
        <v>51.128632138114334</v>
      </c>
      <c r="F80" s="29">
        <f t="shared" si="7"/>
        <v>-8.9763612217795696</v>
      </c>
      <c r="G80" s="31">
        <f t="shared" si="8"/>
        <v>-0.31513944223107626</v>
      </c>
      <c r="H80" s="31">
        <f t="shared" si="9"/>
        <v>-8.9763612217795696</v>
      </c>
      <c r="J80" s="18">
        <f t="shared" si="1"/>
        <v>2.4701195219123511</v>
      </c>
      <c r="K80" s="18">
        <f t="shared" si="2"/>
        <v>7.7825549125911317E-3</v>
      </c>
    </row>
    <row r="81" spans="1:11" x14ac:dyDescent="0.3">
      <c r="A81" s="29">
        <f t="shared" si="3"/>
        <v>63</v>
      </c>
      <c r="B81" s="29">
        <f t="shared" si="4"/>
        <v>-2.2846215139442276</v>
      </c>
      <c r="C81" s="30">
        <f t="shared" si="5"/>
        <v>-8.9247352904709542E-3</v>
      </c>
      <c r="D81" s="29">
        <f t="shared" si="6"/>
        <v>-2.2935462492346987</v>
      </c>
      <c r="E81" s="29">
        <f t="shared" si="0"/>
        <v>61.113625498008091</v>
      </c>
      <c r="F81" s="29">
        <f t="shared" si="7"/>
        <v>-9.9849933598937568</v>
      </c>
      <c r="G81" s="31">
        <f t="shared" si="8"/>
        <v>-0.34302788844621523</v>
      </c>
      <c r="H81" s="31">
        <f t="shared" si="9"/>
        <v>-9.9849933598937568</v>
      </c>
      <c r="J81" s="18">
        <f t="shared" si="1"/>
        <v>2.5099601593625502</v>
      </c>
      <c r="K81" s="18">
        <f t="shared" si="2"/>
        <v>9.1376344591023867E-3</v>
      </c>
    </row>
    <row r="82" spans="1:11" x14ac:dyDescent="0.3">
      <c r="A82" s="29">
        <f t="shared" si="3"/>
        <v>64</v>
      </c>
      <c r="B82" s="29">
        <f t="shared" ref="B82:B122" si="10">-$B$15*$E$10*(($E$12-A82)/$E$12)^2</f>
        <v>-2.655537848605583</v>
      </c>
      <c r="C82" s="30">
        <f t="shared" si="5"/>
        <v>-6.7006120441876708E-3</v>
      </c>
      <c r="D82" s="29">
        <f t="shared" si="6"/>
        <v>-2.6622384606497707</v>
      </c>
      <c r="E82" s="29">
        <f t="shared" ref="E82:E122" si="11">-$E$14*(1+2*A82/$E$13)*B82</f>
        <v>72.142111553785</v>
      </c>
      <c r="F82" s="29">
        <f t="shared" si="7"/>
        <v>-11.028486055776909</v>
      </c>
      <c r="G82" s="31">
        <f t="shared" si="8"/>
        <v>-0.37091633466135532</v>
      </c>
      <c r="H82" s="31">
        <f t="shared" si="9"/>
        <v>-11.028486055776909</v>
      </c>
      <c r="J82" s="18">
        <f t="shared" ref="J82:J122" si="12">A82/$E$8</f>
        <v>2.5498007968127494</v>
      </c>
      <c r="K82" s="18">
        <f t="shared" ref="K82:K122" si="13">-D82/($E$8*10)</f>
        <v>1.0606527731672396E-2</v>
      </c>
    </row>
    <row r="83" spans="1:11" x14ac:dyDescent="0.3">
      <c r="A83" s="29">
        <f t="shared" ref="A83:A122" si="14">A82+1</f>
        <v>65</v>
      </c>
      <c r="B83" s="29">
        <f t="shared" si="10"/>
        <v>-3.0543426294820772</v>
      </c>
      <c r="C83" s="30">
        <f t="shared" ref="C83:C122" si="15">-$C$15*$E$10*6*(A83/$E$12)*EXP(-6*(A83/$E$12)^2)</f>
        <v>-5.0056389987849425E-3</v>
      </c>
      <c r="D83" s="29">
        <f t="shared" ref="D83:D122" si="16">B83+C83</f>
        <v>-3.0593482684808624</v>
      </c>
      <c r="E83" s="29">
        <f t="shared" si="11"/>
        <v>84.248950863213977</v>
      </c>
      <c r="F83" s="29">
        <f t="shared" ref="F83:F122" si="17">+(E82-E83)/1000/(A83-A82)*1000</f>
        <v>-12.106839309428977</v>
      </c>
      <c r="G83" s="31">
        <f t="shared" ref="G83:G122" si="18">(-(B82-B83)/1000/(A83-A82))*1000</f>
        <v>-0.39880478087649429</v>
      </c>
      <c r="H83" s="31">
        <f t="shared" ref="H83:H122" si="19">((E82-E83)/1000/(A83-A82))*1000</f>
        <v>-12.106839309428977</v>
      </c>
      <c r="J83" s="18">
        <f t="shared" si="12"/>
        <v>2.5896414342629486</v>
      </c>
      <c r="K83" s="18">
        <f t="shared" si="13"/>
        <v>1.2188638519844076E-2</v>
      </c>
    </row>
    <row r="84" spans="1:11" x14ac:dyDescent="0.3">
      <c r="A84" s="29">
        <f t="shared" si="14"/>
        <v>66</v>
      </c>
      <c r="B84" s="29">
        <f t="shared" si="10"/>
        <v>-3.4810358565737105</v>
      </c>
      <c r="C84" s="30">
        <f t="shared" si="15"/>
        <v>-3.7207778196019989E-3</v>
      </c>
      <c r="D84" s="29">
        <f t="shared" si="16"/>
        <v>-3.4847566343933125</v>
      </c>
      <c r="E84" s="29">
        <f t="shared" si="11"/>
        <v>97.469003984063889</v>
      </c>
      <c r="F84" s="29">
        <f t="shared" si="17"/>
        <v>-13.220053120849911</v>
      </c>
      <c r="G84" s="31">
        <f t="shared" si="18"/>
        <v>-0.42669322709163326</v>
      </c>
      <c r="H84" s="31">
        <f t="shared" si="19"/>
        <v>-13.220053120849911</v>
      </c>
      <c r="J84" s="18">
        <f t="shared" si="12"/>
        <v>2.6294820717131482</v>
      </c>
      <c r="K84" s="18">
        <f t="shared" si="13"/>
        <v>1.3883492567304038E-2</v>
      </c>
    </row>
    <row r="85" spans="1:11" x14ac:dyDescent="0.3">
      <c r="A85" s="29">
        <f t="shared" si="14"/>
        <v>67</v>
      </c>
      <c r="B85" s="29">
        <f t="shared" si="10"/>
        <v>-3.9356175298804845</v>
      </c>
      <c r="C85" s="30">
        <f t="shared" si="15"/>
        <v>-2.7519478630871571E-3</v>
      </c>
      <c r="D85" s="29">
        <f t="shared" si="16"/>
        <v>-3.9383694777435716</v>
      </c>
      <c r="E85" s="29">
        <f t="shared" si="11"/>
        <v>111.83713147410377</v>
      </c>
      <c r="F85" s="29">
        <f t="shared" si="17"/>
        <v>-14.368127490039882</v>
      </c>
      <c r="G85" s="31">
        <f t="shared" si="18"/>
        <v>-0.45458167330677401</v>
      </c>
      <c r="H85" s="31">
        <f t="shared" si="19"/>
        <v>-14.368127490039882</v>
      </c>
      <c r="J85" s="18">
        <f t="shared" si="12"/>
        <v>2.6693227091633474</v>
      </c>
      <c r="K85" s="18">
        <f t="shared" si="13"/>
        <v>1.5690715050771204E-2</v>
      </c>
    </row>
    <row r="86" spans="1:11" x14ac:dyDescent="0.3">
      <c r="A86" s="29">
        <f t="shared" si="14"/>
        <v>68</v>
      </c>
      <c r="B86" s="29">
        <f t="shared" si="10"/>
        <v>-4.4180876494023966</v>
      </c>
      <c r="C86" s="30">
        <f t="shared" si="15"/>
        <v>-2.0252650707117919E-3</v>
      </c>
      <c r="D86" s="29">
        <f t="shared" si="16"/>
        <v>-4.4201129144731084</v>
      </c>
      <c r="E86" s="29">
        <f t="shared" si="11"/>
        <v>127.38819389110245</v>
      </c>
      <c r="F86" s="29">
        <f t="shared" si="17"/>
        <v>-15.551062416998676</v>
      </c>
      <c r="G86" s="31">
        <f t="shared" si="18"/>
        <v>-0.4824701195219121</v>
      </c>
      <c r="H86" s="31">
        <f t="shared" si="19"/>
        <v>-15.551062416998676</v>
      </c>
      <c r="J86" s="18">
        <f t="shared" si="12"/>
        <v>2.7091633466135465</v>
      </c>
      <c r="K86" s="18">
        <f t="shared" si="13"/>
        <v>1.7610011611446652E-2</v>
      </c>
    </row>
    <row r="87" spans="1:11" x14ac:dyDescent="0.3">
      <c r="A87" s="29">
        <f t="shared" si="14"/>
        <v>69</v>
      </c>
      <c r="B87" s="29">
        <f t="shared" si="10"/>
        <v>-4.9284462151394504</v>
      </c>
      <c r="C87" s="30">
        <f t="shared" si="15"/>
        <v>-1.4830697452439228E-3</v>
      </c>
      <c r="D87" s="29">
        <f t="shared" si="16"/>
        <v>-4.9299292848846941</v>
      </c>
      <c r="E87" s="29">
        <f t="shared" si="11"/>
        <v>144.15705179282892</v>
      </c>
      <c r="F87" s="29">
        <f t="shared" si="17"/>
        <v>-16.768857901726477</v>
      </c>
      <c r="G87" s="31">
        <f t="shared" si="18"/>
        <v>-0.51035856573705374</v>
      </c>
      <c r="H87" s="31">
        <f t="shared" si="19"/>
        <v>-16.768857901726477</v>
      </c>
      <c r="J87" s="18">
        <f t="shared" si="12"/>
        <v>2.7490039840637457</v>
      </c>
      <c r="K87" s="18">
        <f t="shared" si="13"/>
        <v>1.9641152529421096E-2</v>
      </c>
    </row>
    <row r="88" spans="1:11" x14ac:dyDescent="0.3">
      <c r="A88" s="29">
        <f t="shared" si="14"/>
        <v>70</v>
      </c>
      <c r="B88" s="29">
        <f t="shared" si="10"/>
        <v>-5.4666932270916408</v>
      </c>
      <c r="C88" s="30">
        <f t="shared" si="15"/>
        <v>-1.0806424241999034E-3</v>
      </c>
      <c r="D88" s="29">
        <f t="shared" si="16"/>
        <v>-5.4677738695158409</v>
      </c>
      <c r="E88" s="29">
        <f t="shared" si="11"/>
        <v>162.17856573705203</v>
      </c>
      <c r="F88" s="29">
        <f t="shared" si="17"/>
        <v>-18.021513944223102</v>
      </c>
      <c r="G88" s="31">
        <f t="shared" si="18"/>
        <v>-0.53824701195219049</v>
      </c>
      <c r="H88" s="31">
        <f t="shared" si="19"/>
        <v>-18.021513944223102</v>
      </c>
      <c r="J88" s="18">
        <f t="shared" si="12"/>
        <v>2.7888446215139449</v>
      </c>
      <c r="K88" s="18">
        <f t="shared" si="13"/>
        <v>2.1783959639505347E-2</v>
      </c>
    </row>
    <row r="89" spans="1:11" x14ac:dyDescent="0.3">
      <c r="A89" s="29">
        <f t="shared" si="14"/>
        <v>71</v>
      </c>
      <c r="B89" s="29">
        <f t="shared" si="10"/>
        <v>-6.0328286852589716</v>
      </c>
      <c r="C89" s="30">
        <f t="shared" si="15"/>
        <v>-7.8351222010195933E-4</v>
      </c>
      <c r="D89" s="29">
        <f t="shared" si="16"/>
        <v>-6.0336121974790737</v>
      </c>
      <c r="E89" s="29">
        <f t="shared" si="11"/>
        <v>181.48759628154073</v>
      </c>
      <c r="F89" s="29">
        <f t="shared" si="17"/>
        <v>-19.309030544488706</v>
      </c>
      <c r="G89" s="31">
        <f t="shared" si="18"/>
        <v>-0.5661354581673308</v>
      </c>
      <c r="H89" s="31">
        <f t="shared" si="19"/>
        <v>-19.309030544488706</v>
      </c>
      <c r="J89" s="18">
        <f t="shared" si="12"/>
        <v>2.828685258964144</v>
      </c>
      <c r="K89" s="18">
        <f t="shared" si="13"/>
        <v>2.4038295607486354E-2</v>
      </c>
    </row>
    <row r="90" spans="1:11" x14ac:dyDescent="0.3">
      <c r="A90" s="29">
        <f t="shared" si="14"/>
        <v>72</v>
      </c>
      <c r="B90" s="29">
        <f t="shared" si="10"/>
        <v>-6.6268525896414427</v>
      </c>
      <c r="C90" s="30">
        <f t="shared" si="15"/>
        <v>-5.6526922059307243E-4</v>
      </c>
      <c r="D90" s="29">
        <f t="shared" si="16"/>
        <v>-6.627417858862036</v>
      </c>
      <c r="E90" s="29">
        <f t="shared" si="11"/>
        <v>202.11900398406399</v>
      </c>
      <c r="F90" s="29">
        <f t="shared" si="17"/>
        <v>-20.631407702523262</v>
      </c>
      <c r="G90" s="31">
        <f t="shared" si="18"/>
        <v>-0.5940239043824711</v>
      </c>
      <c r="H90" s="31">
        <f t="shared" si="19"/>
        <v>-20.631407702523262</v>
      </c>
      <c r="J90" s="18">
        <f t="shared" si="12"/>
        <v>2.8685258964143432</v>
      </c>
      <c r="K90" s="18">
        <f t="shared" si="13"/>
        <v>2.640405521458979E-2</v>
      </c>
    </row>
    <row r="91" spans="1:11" x14ac:dyDescent="0.3">
      <c r="A91" s="29">
        <f t="shared" si="14"/>
        <v>73</v>
      </c>
      <c r="B91" s="29">
        <f t="shared" si="10"/>
        <v>-7.2487649402390524</v>
      </c>
      <c r="C91" s="30">
        <f t="shared" si="15"/>
        <v>-4.0580097135171472E-4</v>
      </c>
      <c r="D91" s="29">
        <f t="shared" si="16"/>
        <v>-7.2491707412104045</v>
      </c>
      <c r="E91" s="29">
        <f t="shared" si="11"/>
        <v>224.10764940239071</v>
      </c>
      <c r="F91" s="29">
        <f t="shared" si="17"/>
        <v>-21.988645418326712</v>
      </c>
      <c r="G91" s="31">
        <f t="shared" si="18"/>
        <v>-0.62191235059760963</v>
      </c>
      <c r="H91" s="31">
        <f t="shared" si="19"/>
        <v>-21.988645418326712</v>
      </c>
      <c r="J91" s="18">
        <f t="shared" si="12"/>
        <v>2.9083665338645424</v>
      </c>
      <c r="K91" s="18">
        <f t="shared" si="13"/>
        <v>2.8881158331515562E-2</v>
      </c>
    </row>
    <row r="92" spans="1:11" x14ac:dyDescent="0.3">
      <c r="A92" s="29">
        <f t="shared" si="14"/>
        <v>74</v>
      </c>
      <c r="B92" s="29">
        <f t="shared" si="10"/>
        <v>-7.8985657370518032</v>
      </c>
      <c r="C92" s="30">
        <f t="shared" si="15"/>
        <v>-2.8988202462812277E-4</v>
      </c>
      <c r="D92" s="29">
        <f t="shared" si="16"/>
        <v>-7.8988556190764312</v>
      </c>
      <c r="E92" s="29">
        <f t="shared" si="11"/>
        <v>247.48839309428985</v>
      </c>
      <c r="F92" s="29">
        <f t="shared" si="17"/>
        <v>-23.380743691899141</v>
      </c>
      <c r="G92" s="31">
        <f t="shared" si="18"/>
        <v>-0.64980079681275082</v>
      </c>
      <c r="H92" s="31">
        <f t="shared" si="19"/>
        <v>-23.380743691899141</v>
      </c>
      <c r="J92" s="18">
        <f t="shared" si="12"/>
        <v>2.9482071713147415</v>
      </c>
      <c r="K92" s="18">
        <f t="shared" si="13"/>
        <v>3.1469544299109295E-2</v>
      </c>
    </row>
    <row r="93" spans="1:11" x14ac:dyDescent="0.3">
      <c r="A93" s="29">
        <f t="shared" si="14"/>
        <v>75</v>
      </c>
      <c r="B93" s="29">
        <f t="shared" si="10"/>
        <v>-8.5762549800796908</v>
      </c>
      <c r="C93" s="30">
        <f t="shared" si="15"/>
        <v>-2.060545161339699E-4</v>
      </c>
      <c r="D93" s="29">
        <f t="shared" si="16"/>
        <v>-8.576461034595825</v>
      </c>
      <c r="E93" s="29">
        <f t="shared" si="11"/>
        <v>272.29609561753017</v>
      </c>
      <c r="F93" s="29">
        <f t="shared" si="17"/>
        <v>-24.807702523240323</v>
      </c>
      <c r="G93" s="31">
        <f t="shared" si="18"/>
        <v>-0.67768924302788758</v>
      </c>
      <c r="H93" s="31">
        <f t="shared" si="19"/>
        <v>-24.807702523240323</v>
      </c>
      <c r="J93" s="18">
        <f t="shared" si="12"/>
        <v>2.9880478087649411</v>
      </c>
      <c r="K93" s="18">
        <f t="shared" si="13"/>
        <v>3.4169167468509273E-2</v>
      </c>
    </row>
    <row r="94" spans="1:11" x14ac:dyDescent="0.3">
      <c r="A94" s="29">
        <f t="shared" si="14"/>
        <v>76</v>
      </c>
      <c r="B94" s="29">
        <f t="shared" si="10"/>
        <v>-9.2818326693227178</v>
      </c>
      <c r="C94" s="30">
        <f t="shared" si="15"/>
        <v>-1.457463670570816E-4</v>
      </c>
      <c r="D94" s="29">
        <f t="shared" si="16"/>
        <v>-9.2819784156897747</v>
      </c>
      <c r="E94" s="29">
        <f t="shared" si="11"/>
        <v>298.5656175298808</v>
      </c>
      <c r="F94" s="29">
        <f t="shared" si="17"/>
        <v>-26.269521912350626</v>
      </c>
      <c r="G94" s="31">
        <f t="shared" si="18"/>
        <v>-0.705577689243027</v>
      </c>
      <c r="H94" s="31">
        <f t="shared" si="19"/>
        <v>-26.269521912350626</v>
      </c>
      <c r="J94" s="18">
        <f t="shared" si="12"/>
        <v>3.0278884462151403</v>
      </c>
      <c r="K94" s="18">
        <f t="shared" si="13"/>
        <v>3.6979993688007078E-2</v>
      </c>
    </row>
    <row r="95" spans="1:11" x14ac:dyDescent="0.3">
      <c r="A95" s="29">
        <f t="shared" si="14"/>
        <v>77</v>
      </c>
      <c r="B95" s="29">
        <f t="shared" si="10"/>
        <v>-10.015298804780887</v>
      </c>
      <c r="C95" s="30">
        <f t="shared" si="15"/>
        <v>-1.0258175070776005E-4</v>
      </c>
      <c r="D95" s="29">
        <f t="shared" si="16"/>
        <v>-10.015401386531595</v>
      </c>
      <c r="E95" s="29">
        <f t="shared" si="11"/>
        <v>326.33181938911059</v>
      </c>
      <c r="F95" s="29">
        <f t="shared" si="17"/>
        <v>-27.766201859229795</v>
      </c>
      <c r="G95" s="31">
        <f t="shared" si="18"/>
        <v>-0.73346613545816908</v>
      </c>
      <c r="H95" s="31">
        <f t="shared" si="19"/>
        <v>-27.766201859229795</v>
      </c>
      <c r="J95" s="18">
        <f t="shared" si="12"/>
        <v>3.0677290836653395</v>
      </c>
      <c r="K95" s="18">
        <f t="shared" si="13"/>
        <v>3.9901997555902777E-2</v>
      </c>
    </row>
    <row r="96" spans="1:11" x14ac:dyDescent="0.3">
      <c r="A96" s="29">
        <f t="shared" si="14"/>
        <v>78</v>
      </c>
      <c r="B96" s="29">
        <f t="shared" si="10"/>
        <v>-10.776653386454196</v>
      </c>
      <c r="C96" s="30">
        <f t="shared" si="15"/>
        <v>-7.1845766696834086E-5</v>
      </c>
      <c r="D96" s="29">
        <f t="shared" si="16"/>
        <v>-10.776725232220894</v>
      </c>
      <c r="E96" s="29">
        <f t="shared" si="11"/>
        <v>355.62956175298848</v>
      </c>
      <c r="F96" s="29">
        <f t="shared" si="17"/>
        <v>-29.297742363877887</v>
      </c>
      <c r="G96" s="31">
        <f t="shared" si="18"/>
        <v>-0.76135458167330938</v>
      </c>
      <c r="H96" s="31">
        <f t="shared" si="19"/>
        <v>-29.297742363877887</v>
      </c>
      <c r="J96" s="18">
        <f t="shared" si="12"/>
        <v>3.1075697211155386</v>
      </c>
      <c r="K96" s="18">
        <f t="shared" si="13"/>
        <v>4.2935160287732657E-2</v>
      </c>
    </row>
    <row r="97" spans="1:11" x14ac:dyDescent="0.3">
      <c r="A97" s="29">
        <f t="shared" si="14"/>
        <v>79</v>
      </c>
      <c r="B97" s="29">
        <f t="shared" si="10"/>
        <v>-11.565896414342642</v>
      </c>
      <c r="C97" s="30">
        <f t="shared" si="15"/>
        <v>-5.0071757546988642E-5</v>
      </c>
      <c r="D97" s="29">
        <f t="shared" si="16"/>
        <v>-11.56594648610019</v>
      </c>
      <c r="E97" s="29">
        <f t="shared" si="11"/>
        <v>386.49370517928338</v>
      </c>
      <c r="F97" s="29">
        <f t="shared" si="17"/>
        <v>-30.864143426294902</v>
      </c>
      <c r="G97" s="31">
        <f t="shared" si="18"/>
        <v>-0.78924302788844614</v>
      </c>
      <c r="H97" s="31">
        <f t="shared" si="19"/>
        <v>-30.864143426294902</v>
      </c>
      <c r="J97" s="18">
        <f t="shared" si="12"/>
        <v>3.1474103585657378</v>
      </c>
      <c r="K97" s="18">
        <f t="shared" si="13"/>
        <v>4.6079468072112321E-2</v>
      </c>
    </row>
    <row r="98" spans="1:11" x14ac:dyDescent="0.3">
      <c r="A98" s="29">
        <f t="shared" si="14"/>
        <v>80</v>
      </c>
      <c r="B98" s="29">
        <f t="shared" si="10"/>
        <v>-12.383027888446227</v>
      </c>
      <c r="C98" s="30">
        <f t="shared" si="15"/>
        <v>-3.4725368138795595E-5</v>
      </c>
      <c r="D98" s="29">
        <f t="shared" si="16"/>
        <v>-12.383062613814365</v>
      </c>
      <c r="E98" s="29">
        <f t="shared" si="11"/>
        <v>418.95911022576405</v>
      </c>
      <c r="F98" s="29">
        <f t="shared" si="17"/>
        <v>-32.465405046480669</v>
      </c>
      <c r="G98" s="31">
        <f t="shared" si="18"/>
        <v>-0.81713147410358467</v>
      </c>
      <c r="H98" s="31">
        <f t="shared" si="19"/>
        <v>-32.465405046480669</v>
      </c>
      <c r="J98" s="18">
        <f t="shared" si="12"/>
        <v>3.187250996015937</v>
      </c>
      <c r="K98" s="18">
        <f t="shared" si="13"/>
        <v>4.9334910812009435E-2</v>
      </c>
    </row>
    <row r="99" spans="1:11" x14ac:dyDescent="0.3">
      <c r="A99" s="29">
        <f t="shared" si="14"/>
        <v>81</v>
      </c>
      <c r="B99" s="29">
        <f t="shared" si="10"/>
        <v>-13.228047808764952</v>
      </c>
      <c r="C99" s="30">
        <f t="shared" si="15"/>
        <v>-2.3964312903260732E-5</v>
      </c>
      <c r="D99" s="29">
        <f t="shared" si="16"/>
        <v>-13.228071773077856</v>
      </c>
      <c r="E99" s="29">
        <f t="shared" si="11"/>
        <v>453.06063745019958</v>
      </c>
      <c r="F99" s="29">
        <f t="shared" si="17"/>
        <v>-34.101527224435529</v>
      </c>
      <c r="G99" s="31">
        <f t="shared" si="18"/>
        <v>-0.84501992031872497</v>
      </c>
      <c r="H99" s="31">
        <f t="shared" si="19"/>
        <v>-34.101527224435529</v>
      </c>
      <c r="J99" s="18">
        <f t="shared" si="12"/>
        <v>3.2270916334661361</v>
      </c>
      <c r="K99" s="18">
        <f t="shared" si="13"/>
        <v>5.2701481167640875E-2</v>
      </c>
    </row>
    <row r="100" spans="1:11" x14ac:dyDescent="0.3">
      <c r="A100" s="29">
        <f t="shared" si="14"/>
        <v>82</v>
      </c>
      <c r="B100" s="29">
        <f t="shared" si="10"/>
        <v>-14.100956175298816</v>
      </c>
      <c r="C100" s="30">
        <f t="shared" si="15"/>
        <v>-1.6456931825135295E-5</v>
      </c>
      <c r="D100" s="29">
        <f t="shared" si="16"/>
        <v>-14.10097263223064</v>
      </c>
      <c r="E100" s="29">
        <f t="shared" si="11"/>
        <v>488.833147410359</v>
      </c>
      <c r="F100" s="29">
        <f t="shared" si="17"/>
        <v>-35.772509960159425</v>
      </c>
      <c r="G100" s="31">
        <f t="shared" si="18"/>
        <v>-0.8729083665338635</v>
      </c>
      <c r="H100" s="31">
        <f t="shared" si="19"/>
        <v>-35.772509960159425</v>
      </c>
      <c r="J100" s="18">
        <f t="shared" si="12"/>
        <v>3.2669322709163353</v>
      </c>
      <c r="K100" s="18">
        <f t="shared" si="13"/>
        <v>5.6179173833588218E-2</v>
      </c>
    </row>
    <row r="101" spans="1:11" x14ac:dyDescent="0.3">
      <c r="A101" s="29">
        <f t="shared" si="14"/>
        <v>83</v>
      </c>
      <c r="B101" s="29">
        <f t="shared" si="10"/>
        <v>-15.001752988047825</v>
      </c>
      <c r="C101" s="30">
        <f t="shared" si="15"/>
        <v>-1.1246053075989735E-5</v>
      </c>
      <c r="D101" s="29">
        <f t="shared" si="16"/>
        <v>-15.0017642341009</v>
      </c>
      <c r="E101" s="29">
        <f t="shared" si="11"/>
        <v>526.31150066401119</v>
      </c>
      <c r="F101" s="29">
        <f t="shared" si="17"/>
        <v>-37.478353253652188</v>
      </c>
      <c r="G101" s="31">
        <f t="shared" si="18"/>
        <v>-0.90079681274900913</v>
      </c>
      <c r="H101" s="31">
        <f t="shared" si="19"/>
        <v>-37.478353253652188</v>
      </c>
      <c r="J101" s="18">
        <f t="shared" si="12"/>
        <v>3.3067729083665345</v>
      </c>
      <c r="K101" s="18">
        <f t="shared" si="13"/>
        <v>5.9767984996417944E-2</v>
      </c>
    </row>
    <row r="102" spans="1:11" x14ac:dyDescent="0.3">
      <c r="A102" s="29">
        <f t="shared" si="14"/>
        <v>84</v>
      </c>
      <c r="B102" s="29">
        <f t="shared" si="10"/>
        <v>-15.930438247011967</v>
      </c>
      <c r="C102" s="30">
        <f t="shared" si="15"/>
        <v>-7.6475144316163016E-6</v>
      </c>
      <c r="D102" s="29">
        <f t="shared" si="16"/>
        <v>-15.930445894526398</v>
      </c>
      <c r="E102" s="29">
        <f t="shared" si="11"/>
        <v>565.53055776892484</v>
      </c>
      <c r="F102" s="29">
        <f t="shared" si="17"/>
        <v>-39.219057104913645</v>
      </c>
      <c r="G102" s="31">
        <f t="shared" si="18"/>
        <v>-0.92868525896414234</v>
      </c>
      <c r="H102" s="31">
        <f t="shared" si="19"/>
        <v>-39.219057104913645</v>
      </c>
      <c r="J102" s="18">
        <f t="shared" si="12"/>
        <v>3.3466135458167336</v>
      </c>
      <c r="K102" s="18">
        <f t="shared" si="13"/>
        <v>6.3467911930384077E-2</v>
      </c>
    </row>
    <row r="103" spans="1:11" x14ac:dyDescent="0.3">
      <c r="A103" s="29">
        <f t="shared" si="14"/>
        <v>85</v>
      </c>
      <c r="B103" s="29">
        <f t="shared" si="10"/>
        <v>-16.887011952191251</v>
      </c>
      <c r="C103" s="30">
        <f t="shared" si="15"/>
        <v>-5.175006402286861E-6</v>
      </c>
      <c r="D103" s="29">
        <f t="shared" si="16"/>
        <v>-16.887017127197655</v>
      </c>
      <c r="E103" s="29">
        <f t="shared" si="11"/>
        <v>606.5251792828692</v>
      </c>
      <c r="F103" s="29">
        <f t="shared" si="17"/>
        <v>-40.994621513944367</v>
      </c>
      <c r="G103" s="31">
        <f t="shared" si="18"/>
        <v>-0.95657370517928442</v>
      </c>
      <c r="H103" s="31">
        <f t="shared" si="19"/>
        <v>-40.994621513944367</v>
      </c>
      <c r="J103" s="18">
        <f t="shared" si="12"/>
        <v>3.3864541832669328</v>
      </c>
      <c r="K103" s="18">
        <f t="shared" si="13"/>
        <v>6.7278952697998648E-2</v>
      </c>
    </row>
    <row r="104" spans="1:11" x14ac:dyDescent="0.3">
      <c r="A104" s="29">
        <f t="shared" si="14"/>
        <v>86</v>
      </c>
      <c r="B104" s="29">
        <f t="shared" si="10"/>
        <v>-17.871474103585673</v>
      </c>
      <c r="C104" s="30">
        <f t="shared" si="15"/>
        <v>-3.484763645549689E-6</v>
      </c>
      <c r="D104" s="29">
        <f t="shared" si="16"/>
        <v>-17.871477588349318</v>
      </c>
      <c r="E104" s="29">
        <f t="shared" si="11"/>
        <v>649.33022576361282</v>
      </c>
      <c r="F104" s="29">
        <f t="shared" si="17"/>
        <v>-42.805046480743613</v>
      </c>
      <c r="G104" s="31">
        <f t="shared" si="18"/>
        <v>-0.98446215139442128</v>
      </c>
      <c r="H104" s="31">
        <f t="shared" si="19"/>
        <v>-42.805046480743613</v>
      </c>
      <c r="J104" s="18">
        <f t="shared" si="12"/>
        <v>3.4262948207171324</v>
      </c>
      <c r="K104" s="18">
        <f t="shared" si="13"/>
        <v>7.1201105929678571E-2</v>
      </c>
    </row>
    <row r="105" spans="1:11" x14ac:dyDescent="0.3">
      <c r="A105" s="29">
        <f t="shared" si="14"/>
        <v>87</v>
      </c>
      <c r="B105" s="29">
        <f t="shared" si="10"/>
        <v>-18.883824701195234</v>
      </c>
      <c r="C105" s="30">
        <f t="shared" si="15"/>
        <v>-2.3351189218996102E-6</v>
      </c>
      <c r="D105" s="29">
        <f t="shared" si="16"/>
        <v>-18.883827036314155</v>
      </c>
      <c r="E105" s="29">
        <f t="shared" si="11"/>
        <v>693.98055776892488</v>
      </c>
      <c r="F105" s="29">
        <f t="shared" si="17"/>
        <v>-44.650332005312066</v>
      </c>
      <c r="G105" s="31">
        <f t="shared" si="18"/>
        <v>-1.0123505976095615</v>
      </c>
      <c r="H105" s="31">
        <f t="shared" si="19"/>
        <v>-44.650332005312066</v>
      </c>
      <c r="J105" s="18">
        <f t="shared" si="12"/>
        <v>3.4661354581673316</v>
      </c>
      <c r="K105" s="18">
        <f t="shared" si="13"/>
        <v>7.5234370662606215E-2</v>
      </c>
    </row>
    <row r="106" spans="1:11" x14ac:dyDescent="0.3">
      <c r="A106" s="29">
        <f t="shared" si="14"/>
        <v>88</v>
      </c>
      <c r="B106" s="29">
        <f t="shared" si="10"/>
        <v>-19.924063745019939</v>
      </c>
      <c r="C106" s="30">
        <f t="shared" si="15"/>
        <v>-1.5571098812587735E-6</v>
      </c>
      <c r="D106" s="29">
        <f t="shared" si="16"/>
        <v>-19.924065302129822</v>
      </c>
      <c r="E106" s="29">
        <f t="shared" si="11"/>
        <v>740.51103585657449</v>
      </c>
      <c r="F106" s="29">
        <f t="shared" si="17"/>
        <v>-46.530478087649612</v>
      </c>
      <c r="G106" s="31">
        <f t="shared" si="18"/>
        <v>-1.0402390438247053</v>
      </c>
      <c r="H106" s="31">
        <f t="shared" si="19"/>
        <v>-46.530478087649612</v>
      </c>
      <c r="J106" s="18">
        <f t="shared" si="12"/>
        <v>3.5059760956175308</v>
      </c>
      <c r="K106" s="18">
        <f t="shared" si="13"/>
        <v>7.9378746223624813E-2</v>
      </c>
    </row>
    <row r="107" spans="1:11" x14ac:dyDescent="0.3">
      <c r="A107" s="29">
        <f t="shared" si="14"/>
        <v>89</v>
      </c>
      <c r="B107" s="29">
        <f t="shared" si="10"/>
        <v>-20.992191235059778</v>
      </c>
      <c r="C107" s="30">
        <f t="shared" si="15"/>
        <v>-1.0332499601518515E-6</v>
      </c>
      <c r="D107" s="29">
        <f t="shared" si="16"/>
        <v>-20.992192268309736</v>
      </c>
      <c r="E107" s="29">
        <f t="shared" si="11"/>
        <v>788.95652058433006</v>
      </c>
      <c r="F107" s="29">
        <f t="shared" si="17"/>
        <v>-48.44548472775557</v>
      </c>
      <c r="G107" s="31">
        <f t="shared" si="18"/>
        <v>-1.0681274900398385</v>
      </c>
      <c r="H107" s="31">
        <f t="shared" si="19"/>
        <v>-48.44548472775557</v>
      </c>
      <c r="J107" s="18">
        <f t="shared" si="12"/>
        <v>3.5458167330677299</v>
      </c>
      <c r="K107" s="18">
        <f t="shared" si="13"/>
        <v>8.3634232144660328E-2</v>
      </c>
    </row>
    <row r="108" spans="1:11" x14ac:dyDescent="0.3">
      <c r="A108" s="29">
        <f t="shared" si="14"/>
        <v>90</v>
      </c>
      <c r="B108" s="29">
        <f t="shared" si="10"/>
        <v>-22.088207171314757</v>
      </c>
      <c r="C108" s="30">
        <f t="shared" si="15"/>
        <v>-6.8228946552836488E-7</v>
      </c>
      <c r="D108" s="29">
        <f t="shared" si="16"/>
        <v>-22.088207853604221</v>
      </c>
      <c r="E108" s="29">
        <f t="shared" si="11"/>
        <v>839.3518725099608</v>
      </c>
      <c r="F108" s="29">
        <f t="shared" si="17"/>
        <v>-50.395351925630735</v>
      </c>
      <c r="G108" s="31">
        <f t="shared" si="18"/>
        <v>-1.0960159362549788</v>
      </c>
      <c r="H108" s="31">
        <f t="shared" si="19"/>
        <v>-50.395351925630735</v>
      </c>
      <c r="J108" s="18">
        <f t="shared" si="12"/>
        <v>3.5856573705179291</v>
      </c>
      <c r="K108" s="18">
        <f t="shared" si="13"/>
        <v>8.8000828102008863E-2</v>
      </c>
    </row>
    <row r="109" spans="1:11" x14ac:dyDescent="0.3">
      <c r="A109" s="29">
        <f t="shared" si="14"/>
        <v>91</v>
      </c>
      <c r="B109" s="29">
        <f t="shared" si="10"/>
        <v>-23.212111553784876</v>
      </c>
      <c r="C109" s="30">
        <f t="shared" si="15"/>
        <v>-4.4834288128793712E-7</v>
      </c>
      <c r="D109" s="29">
        <f t="shared" si="16"/>
        <v>-23.212112002127757</v>
      </c>
      <c r="E109" s="29">
        <f t="shared" si="11"/>
        <v>891.73195219123579</v>
      </c>
      <c r="F109" s="29">
        <f t="shared" si="17"/>
        <v>-52.380079681274992</v>
      </c>
      <c r="G109" s="31">
        <f t="shared" si="18"/>
        <v>-1.1239043824701191</v>
      </c>
      <c r="H109" s="31">
        <f t="shared" si="19"/>
        <v>-52.380079681274992</v>
      </c>
      <c r="J109" s="18">
        <f t="shared" si="12"/>
        <v>3.6254980079681283</v>
      </c>
      <c r="K109" s="18">
        <f t="shared" si="13"/>
        <v>9.2478533873018978E-2</v>
      </c>
    </row>
    <row r="110" spans="1:11" x14ac:dyDescent="0.3">
      <c r="A110" s="29">
        <f t="shared" si="14"/>
        <v>92</v>
      </c>
      <c r="B110" s="29">
        <f t="shared" si="10"/>
        <v>-24.363904382470139</v>
      </c>
      <c r="C110" s="30">
        <f t="shared" si="15"/>
        <v>-2.9317801976345075E-7</v>
      </c>
      <c r="D110" s="29">
        <f t="shared" si="16"/>
        <v>-24.363904675648158</v>
      </c>
      <c r="E110" s="29">
        <f t="shared" si="11"/>
        <v>946.13162018592379</v>
      </c>
      <c r="F110" s="29">
        <f t="shared" si="17"/>
        <v>-54.399667994688002</v>
      </c>
      <c r="G110" s="31">
        <f t="shared" si="18"/>
        <v>-1.151792828685263</v>
      </c>
      <c r="H110" s="31">
        <f t="shared" si="19"/>
        <v>-54.399667994688002</v>
      </c>
      <c r="J110" s="18">
        <f t="shared" si="12"/>
        <v>3.6653386454183274</v>
      </c>
      <c r="K110" s="18">
        <f t="shared" si="13"/>
        <v>9.706734930537117E-2</v>
      </c>
    </row>
    <row r="111" spans="1:11" x14ac:dyDescent="0.3">
      <c r="A111" s="29">
        <f t="shared" si="14"/>
        <v>93</v>
      </c>
      <c r="B111" s="29">
        <f t="shared" si="10"/>
        <v>-25.543585657370542</v>
      </c>
      <c r="C111" s="30">
        <f t="shared" si="15"/>
        <v>-1.9078014995076008E-7</v>
      </c>
      <c r="D111" s="29">
        <f t="shared" si="16"/>
        <v>-25.543585848150691</v>
      </c>
      <c r="E111" s="29">
        <f t="shared" si="11"/>
        <v>1002.5857370517938</v>
      </c>
      <c r="F111" s="29">
        <f t="shared" si="17"/>
        <v>-56.454116865869992</v>
      </c>
      <c r="G111" s="31">
        <f t="shared" si="18"/>
        <v>-1.1796812749004033</v>
      </c>
      <c r="H111" s="31">
        <f t="shared" si="19"/>
        <v>-56.454116865869992</v>
      </c>
      <c r="J111" s="18">
        <f t="shared" si="12"/>
        <v>3.7051792828685266</v>
      </c>
      <c r="K111" s="18">
        <f t="shared" si="13"/>
        <v>0.10176727429542111</v>
      </c>
    </row>
    <row r="112" spans="1:11" x14ac:dyDescent="0.3">
      <c r="A112" s="29">
        <f t="shared" si="14"/>
        <v>94</v>
      </c>
      <c r="B112" s="29">
        <f t="shared" si="10"/>
        <v>-26.751155378486079</v>
      </c>
      <c r="C112" s="30">
        <f t="shared" si="15"/>
        <v>-1.2354259294337107E-7</v>
      </c>
      <c r="D112" s="29">
        <f t="shared" si="16"/>
        <v>-26.75115550202867</v>
      </c>
      <c r="E112" s="29">
        <f t="shared" si="11"/>
        <v>1061.1291633466146</v>
      </c>
      <c r="F112" s="29">
        <f t="shared" si="17"/>
        <v>-58.543426294820847</v>
      </c>
      <c r="G112" s="31">
        <f t="shared" si="18"/>
        <v>-1.2075697211155365</v>
      </c>
      <c r="H112" s="31">
        <f t="shared" si="19"/>
        <v>-58.543426294820847</v>
      </c>
      <c r="J112" s="18">
        <f t="shared" si="12"/>
        <v>3.7450199203187258</v>
      </c>
      <c r="K112" s="18">
        <f t="shared" si="13"/>
        <v>0.10657830877302261</v>
      </c>
    </row>
    <row r="113" spans="1:11" x14ac:dyDescent="0.3">
      <c r="A113" s="29">
        <f t="shared" si="14"/>
        <v>95</v>
      </c>
      <c r="B113" s="29">
        <f t="shared" si="10"/>
        <v>-27.986613545816752</v>
      </c>
      <c r="C113" s="30">
        <f t="shared" si="15"/>
        <v>-7.9612827615604125E-8</v>
      </c>
      <c r="D113" s="29">
        <f t="shared" si="16"/>
        <v>-27.98661362542958</v>
      </c>
      <c r="E113" s="29">
        <f t="shared" si="11"/>
        <v>1121.7967596281549</v>
      </c>
      <c r="F113" s="29">
        <f t="shared" si="17"/>
        <v>-60.667596281540227</v>
      </c>
      <c r="G113" s="31">
        <f t="shared" si="18"/>
        <v>-1.2354581673306733</v>
      </c>
      <c r="H113" s="31">
        <f t="shared" si="19"/>
        <v>-60.667596281540227</v>
      </c>
      <c r="J113" s="18">
        <f t="shared" si="12"/>
        <v>3.7848605577689254</v>
      </c>
      <c r="K113" s="18">
        <f t="shared" si="13"/>
        <v>0.11150045269095453</v>
      </c>
    </row>
    <row r="114" spans="1:11" x14ac:dyDescent="0.3">
      <c r="A114" s="29">
        <f t="shared" si="14"/>
        <v>96</v>
      </c>
      <c r="B114" s="29">
        <f t="shared" si="10"/>
        <v>-29.249960159362573</v>
      </c>
      <c r="C114" s="30">
        <f t="shared" si="15"/>
        <v>-5.1054405786717619E-8</v>
      </c>
      <c r="D114" s="29">
        <f t="shared" si="16"/>
        <v>-29.24996021041698</v>
      </c>
      <c r="E114" s="29">
        <f t="shared" si="11"/>
        <v>1184.6233864541841</v>
      </c>
      <c r="F114" s="29">
        <f t="shared" si="17"/>
        <v>-62.826626826029269</v>
      </c>
      <c r="G114" s="31">
        <f t="shared" si="18"/>
        <v>-1.2633466135458207</v>
      </c>
      <c r="H114" s="31">
        <f t="shared" si="19"/>
        <v>-62.826626826029269</v>
      </c>
      <c r="J114" s="18">
        <f t="shared" si="12"/>
        <v>3.8247011952191245</v>
      </c>
      <c r="K114" s="18">
        <f t="shared" si="13"/>
        <v>0.11653370601759755</v>
      </c>
    </row>
    <row r="115" spans="1:11" x14ac:dyDescent="0.3">
      <c r="A115" s="29">
        <f t="shared" si="14"/>
        <v>97</v>
      </c>
      <c r="B115" s="29">
        <f t="shared" si="10"/>
        <v>-30.541195219123527</v>
      </c>
      <c r="C115" s="30">
        <f t="shared" si="15"/>
        <v>-3.2581287342723759E-8</v>
      </c>
      <c r="D115" s="29">
        <f t="shared" si="16"/>
        <v>-30.541195251704814</v>
      </c>
      <c r="E115" s="29">
        <f t="shared" si="11"/>
        <v>1249.6439043824712</v>
      </c>
      <c r="F115" s="29">
        <f t="shared" si="17"/>
        <v>-65.020517928287063</v>
      </c>
      <c r="G115" s="31">
        <f t="shared" si="18"/>
        <v>-1.2912350597609539</v>
      </c>
      <c r="H115" s="31">
        <f t="shared" si="19"/>
        <v>-65.020517928287063</v>
      </c>
      <c r="J115" s="18">
        <f t="shared" si="12"/>
        <v>3.8645418326693237</v>
      </c>
      <c r="K115" s="18">
        <f t="shared" si="13"/>
        <v>0.12167806873189171</v>
      </c>
    </row>
    <row r="116" spans="1:11" x14ac:dyDescent="0.3">
      <c r="A116" s="29">
        <f t="shared" si="14"/>
        <v>98</v>
      </c>
      <c r="B116" s="29">
        <f t="shared" si="10"/>
        <v>-31.860318725099631</v>
      </c>
      <c r="C116" s="30">
        <f t="shared" si="15"/>
        <v>-2.0691361018411855E-8</v>
      </c>
      <c r="D116" s="29">
        <f t="shared" si="16"/>
        <v>-31.860318745790991</v>
      </c>
      <c r="E116" s="29">
        <f t="shared" si="11"/>
        <v>1316.8931739707848</v>
      </c>
      <c r="F116" s="29">
        <f t="shared" si="17"/>
        <v>-67.249269588313609</v>
      </c>
      <c r="G116" s="31">
        <f t="shared" si="18"/>
        <v>-1.3191235059761048</v>
      </c>
      <c r="H116" s="31">
        <f t="shared" si="19"/>
        <v>-67.249269588313609</v>
      </c>
      <c r="J116" s="18">
        <f t="shared" si="12"/>
        <v>3.9043824701195229</v>
      </c>
      <c r="K116" s="18">
        <f t="shared" si="13"/>
        <v>0.12693354081988445</v>
      </c>
    </row>
    <row r="117" spans="1:11" x14ac:dyDescent="0.3">
      <c r="A117" s="29">
        <f t="shared" si="14"/>
        <v>99</v>
      </c>
      <c r="B117" s="29">
        <f t="shared" si="10"/>
        <v>-33.207330677290862</v>
      </c>
      <c r="C117" s="30">
        <f t="shared" si="15"/>
        <v>-1.3076653550767895E-8</v>
      </c>
      <c r="D117" s="29">
        <f t="shared" si="16"/>
        <v>-33.207330690367513</v>
      </c>
      <c r="E117" s="29">
        <f t="shared" si="11"/>
        <v>1386.4060557768935</v>
      </c>
      <c r="F117" s="29">
        <f t="shared" si="17"/>
        <v>-69.51288180610868</v>
      </c>
      <c r="G117" s="31">
        <f t="shared" si="18"/>
        <v>-1.3470119521912309</v>
      </c>
      <c r="H117" s="31">
        <f t="shared" si="19"/>
        <v>-69.51288180610868</v>
      </c>
      <c r="J117" s="18">
        <f t="shared" si="12"/>
        <v>3.9442231075697221</v>
      </c>
      <c r="K117" s="18">
        <f t="shared" si="13"/>
        <v>0.13230012227238055</v>
      </c>
    </row>
    <row r="118" spans="1:11" x14ac:dyDescent="0.3">
      <c r="A118" s="29">
        <f t="shared" si="14"/>
        <v>100</v>
      </c>
      <c r="B118" s="29">
        <f t="shared" si="10"/>
        <v>-34.582231075697237</v>
      </c>
      <c r="C118" s="30">
        <f t="shared" si="15"/>
        <v>-8.2241652427959702E-9</v>
      </c>
      <c r="D118" s="29">
        <f t="shared" si="16"/>
        <v>-34.5822310839214</v>
      </c>
      <c r="E118" s="29">
        <f t="shared" si="11"/>
        <v>1458.2174103585669</v>
      </c>
      <c r="F118" s="29">
        <f t="shared" si="17"/>
        <v>-71.811354581673413</v>
      </c>
      <c r="G118" s="31">
        <f t="shared" si="18"/>
        <v>-1.3749003984063748</v>
      </c>
      <c r="H118" s="31">
        <f t="shared" si="19"/>
        <v>-71.811354581673413</v>
      </c>
      <c r="J118" s="18">
        <f t="shared" si="12"/>
        <v>3.9840637450199212</v>
      </c>
      <c r="K118" s="18">
        <f t="shared" si="13"/>
        <v>0.13777781308335221</v>
      </c>
    </row>
    <row r="119" spans="1:11" x14ac:dyDescent="0.3">
      <c r="A119" s="29">
        <f t="shared" si="14"/>
        <v>101</v>
      </c>
      <c r="B119" s="29">
        <f t="shared" si="10"/>
        <v>-35.985019920318749</v>
      </c>
      <c r="C119" s="30">
        <f t="shared" si="15"/>
        <v>-5.1472536459102258E-9</v>
      </c>
      <c r="D119" s="29">
        <f t="shared" si="16"/>
        <v>-35.985019925466005</v>
      </c>
      <c r="E119" s="29">
        <f t="shared" si="11"/>
        <v>1532.3620982735736</v>
      </c>
      <c r="F119" s="29">
        <f t="shared" si="17"/>
        <v>-74.144687915006671</v>
      </c>
      <c r="G119" s="31">
        <f t="shared" si="18"/>
        <v>-1.4027888446215115</v>
      </c>
      <c r="H119" s="31">
        <f t="shared" si="19"/>
        <v>-74.144687915006671</v>
      </c>
      <c r="J119" s="18">
        <f t="shared" si="12"/>
        <v>4.0239043824701204</v>
      </c>
      <c r="K119" s="18">
        <f t="shared" si="13"/>
        <v>0.14336661324886857</v>
      </c>
    </row>
    <row r="120" spans="1:11" x14ac:dyDescent="0.3">
      <c r="A120" s="29">
        <f t="shared" si="14"/>
        <v>102</v>
      </c>
      <c r="B120" s="29">
        <f t="shared" si="10"/>
        <v>-37.415697211155404</v>
      </c>
      <c r="C120" s="30">
        <f t="shared" si="15"/>
        <v>-3.2058906149242682E-9</v>
      </c>
      <c r="D120" s="29">
        <f t="shared" si="16"/>
        <v>-37.415697214361295</v>
      </c>
      <c r="E120" s="29">
        <f t="shared" si="11"/>
        <v>1608.8749800796825</v>
      </c>
      <c r="F120" s="29">
        <f t="shared" si="17"/>
        <v>-76.512881806108908</v>
      </c>
      <c r="G120" s="31">
        <f t="shared" si="18"/>
        <v>-1.4306772908366554</v>
      </c>
      <c r="H120" s="31">
        <f t="shared" si="19"/>
        <v>-76.512881806108908</v>
      </c>
      <c r="J120" s="18">
        <f t="shared" si="12"/>
        <v>4.0637450199203196</v>
      </c>
      <c r="K120" s="18">
        <f t="shared" si="13"/>
        <v>0.14906652276637969</v>
      </c>
    </row>
    <row r="121" spans="1:11" x14ac:dyDescent="0.3">
      <c r="A121" s="29">
        <f t="shared" si="14"/>
        <v>103</v>
      </c>
      <c r="B121" s="29">
        <f t="shared" si="10"/>
        <v>-38.874262948207196</v>
      </c>
      <c r="C121" s="30">
        <f t="shared" si="15"/>
        <v>-1.987064887424572E-9</v>
      </c>
      <c r="D121" s="29">
        <f t="shared" si="16"/>
        <v>-38.874262950194264</v>
      </c>
      <c r="E121" s="29">
        <f t="shared" si="11"/>
        <v>1687.7909163346626</v>
      </c>
      <c r="F121" s="29">
        <f t="shared" si="17"/>
        <v>-78.915936254980124</v>
      </c>
      <c r="G121" s="31">
        <f t="shared" si="18"/>
        <v>-1.4585657370517922</v>
      </c>
      <c r="H121" s="31">
        <f t="shared" si="19"/>
        <v>-78.915936254980124</v>
      </c>
      <c r="J121" s="18">
        <f t="shared" si="12"/>
        <v>4.1035856573705187</v>
      </c>
      <c r="K121" s="18">
        <f t="shared" si="13"/>
        <v>0.15487754163424014</v>
      </c>
    </row>
    <row r="122" spans="1:11" x14ac:dyDescent="0.3">
      <c r="A122" s="29">
        <f t="shared" si="14"/>
        <v>104</v>
      </c>
      <c r="B122" s="29">
        <f t="shared" si="10"/>
        <v>-40.360717131474125</v>
      </c>
      <c r="C122" s="30">
        <f t="shared" si="15"/>
        <v>-1.2256498707620793E-9</v>
      </c>
      <c r="D122" s="29">
        <f t="shared" si="16"/>
        <v>-40.360717132699776</v>
      </c>
      <c r="E122" s="29">
        <f t="shared" si="11"/>
        <v>1769.1447675962827</v>
      </c>
      <c r="F122" s="29">
        <f t="shared" si="17"/>
        <v>-81.353851261620093</v>
      </c>
      <c r="G122" s="31">
        <f t="shared" si="18"/>
        <v>-1.4864541832669289</v>
      </c>
      <c r="H122" s="31">
        <f t="shared" si="19"/>
        <v>-81.353851261620093</v>
      </c>
      <c r="J122" s="18">
        <f t="shared" si="12"/>
        <v>4.1434262948207179</v>
      </c>
      <c r="K122" s="18">
        <f t="shared" si="13"/>
        <v>0.16079966985139357</v>
      </c>
    </row>
    <row r="123" spans="1:11" x14ac:dyDescent="0.3">
      <c r="A123" s="29"/>
    </row>
    <row r="124" spans="1:11" x14ac:dyDescent="0.3">
      <c r="A124" s="29"/>
    </row>
    <row r="125" spans="1:11" x14ac:dyDescent="0.3">
      <c r="A125" s="29"/>
    </row>
    <row r="126" spans="1:11" x14ac:dyDescent="0.3">
      <c r="A126" s="29"/>
    </row>
    <row r="127" spans="1:11" x14ac:dyDescent="0.3">
      <c r="A127" s="29"/>
    </row>
    <row r="128" spans="1:11" x14ac:dyDescent="0.3">
      <c r="A128" s="29"/>
    </row>
    <row r="129" spans="1:1" x14ac:dyDescent="0.3">
      <c r="A129" s="29"/>
    </row>
    <row r="130" spans="1:1" x14ac:dyDescent="0.3">
      <c r="A130" s="29"/>
    </row>
    <row r="131" spans="1:1" x14ac:dyDescent="0.3">
      <c r="A131" s="29"/>
    </row>
    <row r="132" spans="1:1" x14ac:dyDescent="0.3">
      <c r="A132" s="29"/>
    </row>
    <row r="133" spans="1:1" x14ac:dyDescent="0.3">
      <c r="A133" s="29"/>
    </row>
    <row r="134" spans="1:1" x14ac:dyDescent="0.3">
      <c r="A134" s="29"/>
    </row>
    <row r="135" spans="1:1" x14ac:dyDescent="0.3">
      <c r="A135" s="29"/>
    </row>
    <row r="136" spans="1:1" x14ac:dyDescent="0.3">
      <c r="A136" s="29"/>
    </row>
    <row r="137" spans="1:1" x14ac:dyDescent="0.3">
      <c r="A137" s="29"/>
    </row>
    <row r="138" spans="1:1" x14ac:dyDescent="0.3">
      <c r="A138" s="29"/>
    </row>
    <row r="139" spans="1:1" x14ac:dyDescent="0.3">
      <c r="A139" s="29"/>
    </row>
    <row r="140" spans="1:1" x14ac:dyDescent="0.3">
      <c r="A140" s="29"/>
    </row>
    <row r="141" spans="1:1" x14ac:dyDescent="0.3">
      <c r="A141" s="29"/>
    </row>
    <row r="142" spans="1:1" x14ac:dyDescent="0.3">
      <c r="A142" s="29"/>
    </row>
    <row r="143" spans="1:1" x14ac:dyDescent="0.3">
      <c r="A143" s="29"/>
    </row>
    <row r="144" spans="1:1" x14ac:dyDescent="0.3">
      <c r="A144" s="29"/>
    </row>
    <row r="145" spans="1:1" x14ac:dyDescent="0.3">
      <c r="A145" s="29"/>
    </row>
    <row r="146" spans="1:1" x14ac:dyDescent="0.3">
      <c r="A146" s="29"/>
    </row>
    <row r="147" spans="1:1" x14ac:dyDescent="0.3">
      <c r="A147" s="29"/>
    </row>
    <row r="148" spans="1:1" x14ac:dyDescent="0.3">
      <c r="A148" s="29"/>
    </row>
    <row r="149" spans="1:1" x14ac:dyDescent="0.3">
      <c r="A149" s="29"/>
    </row>
    <row r="150" spans="1:1" x14ac:dyDescent="0.3">
      <c r="A150" s="29"/>
    </row>
    <row r="151" spans="1:1" x14ac:dyDescent="0.3">
      <c r="A151" s="29"/>
    </row>
    <row r="152" spans="1:1" x14ac:dyDescent="0.3">
      <c r="A152" s="29"/>
    </row>
    <row r="153" spans="1:1" x14ac:dyDescent="0.3">
      <c r="A153" s="29"/>
    </row>
    <row r="154" spans="1:1" x14ac:dyDescent="0.3">
      <c r="A154" s="29"/>
    </row>
    <row r="155" spans="1:1" x14ac:dyDescent="0.3">
      <c r="A155" s="29"/>
    </row>
    <row r="156" spans="1:1" x14ac:dyDescent="0.3">
      <c r="A156" s="29"/>
    </row>
    <row r="157" spans="1:1" x14ac:dyDescent="0.3">
      <c r="A157" s="29"/>
    </row>
    <row r="158" spans="1:1" x14ac:dyDescent="0.3">
      <c r="A158" s="29"/>
    </row>
    <row r="159" spans="1:1" x14ac:dyDescent="0.3">
      <c r="A159" s="29"/>
    </row>
    <row r="160" spans="1:1" x14ac:dyDescent="0.3">
      <c r="A160" s="29"/>
    </row>
    <row r="161" spans="1:1" x14ac:dyDescent="0.3">
      <c r="A161" s="29"/>
    </row>
    <row r="162" spans="1:1" x14ac:dyDescent="0.3">
      <c r="A162" s="29"/>
    </row>
    <row r="163" spans="1:1" x14ac:dyDescent="0.3">
      <c r="A163" s="29"/>
    </row>
    <row r="164" spans="1:1" x14ac:dyDescent="0.3">
      <c r="A164" s="29"/>
    </row>
    <row r="165" spans="1:1" x14ac:dyDescent="0.3">
      <c r="A165" s="29"/>
    </row>
    <row r="166" spans="1:1" x14ac:dyDescent="0.3">
      <c r="A166" s="29"/>
    </row>
    <row r="167" spans="1:1" x14ac:dyDescent="0.3">
      <c r="A167" s="29"/>
    </row>
    <row r="168" spans="1:1" x14ac:dyDescent="0.3">
      <c r="A168" s="29"/>
    </row>
    <row r="169" spans="1:1" x14ac:dyDescent="0.3">
      <c r="A169" s="29"/>
    </row>
    <row r="170" spans="1:1" x14ac:dyDescent="0.3">
      <c r="A170" s="29"/>
    </row>
    <row r="171" spans="1:1" x14ac:dyDescent="0.3">
      <c r="A171" s="29"/>
    </row>
    <row r="172" spans="1:1" x14ac:dyDescent="0.3">
      <c r="A172" s="29"/>
    </row>
    <row r="173" spans="1:1" x14ac:dyDescent="0.3">
      <c r="A173" s="29"/>
    </row>
    <row r="174" spans="1:1" x14ac:dyDescent="0.3">
      <c r="A174" s="29"/>
    </row>
    <row r="175" spans="1:1" x14ac:dyDescent="0.3">
      <c r="A175" s="29"/>
    </row>
    <row r="176" spans="1:1" x14ac:dyDescent="0.3">
      <c r="A176" s="29"/>
    </row>
    <row r="177" spans="1:1" x14ac:dyDescent="0.3">
      <c r="A177" s="29"/>
    </row>
    <row r="178" spans="1:1" x14ac:dyDescent="0.3">
      <c r="A178" s="29"/>
    </row>
    <row r="179" spans="1:1" x14ac:dyDescent="0.3">
      <c r="A179" s="29"/>
    </row>
    <row r="180" spans="1:1" x14ac:dyDescent="0.3">
      <c r="A180" s="29"/>
    </row>
    <row r="181" spans="1:1" x14ac:dyDescent="0.3">
      <c r="A181" s="29"/>
    </row>
    <row r="182" spans="1:1" x14ac:dyDescent="0.3">
      <c r="A182" s="29"/>
    </row>
    <row r="183" spans="1:1" x14ac:dyDescent="0.3">
      <c r="A183" s="29"/>
    </row>
    <row r="184" spans="1:1" x14ac:dyDescent="0.3">
      <c r="A184" s="29"/>
    </row>
    <row r="185" spans="1:1" x14ac:dyDescent="0.3">
      <c r="A185" s="29"/>
    </row>
    <row r="186" spans="1:1" x14ac:dyDescent="0.3">
      <c r="A186" s="29"/>
    </row>
    <row r="187" spans="1:1" x14ac:dyDescent="0.3">
      <c r="A187" s="29"/>
    </row>
    <row r="188" spans="1:1" x14ac:dyDescent="0.3">
      <c r="A188" s="29"/>
    </row>
    <row r="189" spans="1:1" x14ac:dyDescent="0.3">
      <c r="A189" s="29"/>
    </row>
    <row r="190" spans="1:1" x14ac:dyDescent="0.3">
      <c r="A190" s="29"/>
    </row>
    <row r="191" spans="1:1" x14ac:dyDescent="0.3">
      <c r="A191" s="29"/>
    </row>
    <row r="192" spans="1:1" x14ac:dyDescent="0.3">
      <c r="A192" s="29"/>
    </row>
    <row r="193" spans="1:1" x14ac:dyDescent="0.3">
      <c r="A193" s="29"/>
    </row>
    <row r="194" spans="1:1" x14ac:dyDescent="0.3">
      <c r="A194" s="29"/>
    </row>
    <row r="195" spans="1:1" x14ac:dyDescent="0.3">
      <c r="A195" s="29"/>
    </row>
    <row r="196" spans="1:1" x14ac:dyDescent="0.3">
      <c r="A196" s="29"/>
    </row>
    <row r="197" spans="1:1" x14ac:dyDescent="0.3">
      <c r="A197" s="29"/>
    </row>
    <row r="198" spans="1:1" x14ac:dyDescent="0.3">
      <c r="A198" s="29"/>
    </row>
    <row r="199" spans="1:1" x14ac:dyDescent="0.3">
      <c r="A199" s="29"/>
    </row>
    <row r="200" spans="1:1" x14ac:dyDescent="0.3">
      <c r="A200" s="29"/>
    </row>
    <row r="201" spans="1:1" x14ac:dyDescent="0.3">
      <c r="A201" s="29"/>
    </row>
    <row r="202" spans="1:1" x14ac:dyDescent="0.3">
      <c r="A202" s="29"/>
    </row>
    <row r="203" spans="1:1" x14ac:dyDescent="0.3">
      <c r="A203" s="29"/>
    </row>
    <row r="204" spans="1:1" x14ac:dyDescent="0.3">
      <c r="A204" s="29"/>
    </row>
    <row r="205" spans="1:1" x14ac:dyDescent="0.3">
      <c r="A205" s="29"/>
    </row>
    <row r="206" spans="1:1" x14ac:dyDescent="0.3">
      <c r="A206" s="29"/>
    </row>
    <row r="207" spans="1:1" x14ac:dyDescent="0.3">
      <c r="A207" s="29"/>
    </row>
    <row r="208" spans="1:1" x14ac:dyDescent="0.3">
      <c r="A208" s="29"/>
    </row>
    <row r="209" spans="1:1" x14ac:dyDescent="0.3">
      <c r="A209" s="29"/>
    </row>
    <row r="210" spans="1:1" x14ac:dyDescent="0.3">
      <c r="A210" s="29"/>
    </row>
    <row r="211" spans="1:1" x14ac:dyDescent="0.3">
      <c r="A211" s="29"/>
    </row>
    <row r="212" spans="1:1" x14ac:dyDescent="0.3">
      <c r="A212" s="29"/>
    </row>
    <row r="213" spans="1:1" x14ac:dyDescent="0.3">
      <c r="A213" s="29"/>
    </row>
    <row r="214" spans="1:1" x14ac:dyDescent="0.3">
      <c r="A214" s="29"/>
    </row>
    <row r="215" spans="1:1" x14ac:dyDescent="0.3">
      <c r="A215" s="29"/>
    </row>
    <row r="216" spans="1:1" x14ac:dyDescent="0.3">
      <c r="A216" s="29"/>
    </row>
    <row r="217" spans="1:1" x14ac:dyDescent="0.3">
      <c r="A217" s="29"/>
    </row>
    <row r="218" spans="1:1" x14ac:dyDescent="0.3">
      <c r="A218" s="29"/>
    </row>
    <row r="219" spans="1:1" x14ac:dyDescent="0.3">
      <c r="A219" s="29"/>
    </row>
    <row r="220" spans="1:1" x14ac:dyDescent="0.3">
      <c r="A220" s="29"/>
    </row>
    <row r="221" spans="1:1" x14ac:dyDescent="0.3">
      <c r="A221" s="29"/>
    </row>
    <row r="222" spans="1:1" x14ac:dyDescent="0.3">
      <c r="A222" s="29"/>
    </row>
    <row r="223" spans="1:1" x14ac:dyDescent="0.3">
      <c r="A223" s="29"/>
    </row>
    <row r="224" spans="1:1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</sheetData>
  <mergeCells count="1">
    <mergeCell ref="J16:K16"/>
  </mergeCells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74CA-3AF6-40EF-8B29-6E0A32E1185C}">
  <dimension ref="A1:BU464"/>
  <sheetViews>
    <sheetView tabSelected="1" zoomScale="66" zoomScaleNormal="66" workbookViewId="0">
      <selection activeCell="L4" sqref="L4"/>
    </sheetView>
  </sheetViews>
  <sheetFormatPr defaultColWidth="11.5546875" defaultRowHeight="14.4" x14ac:dyDescent="0.35"/>
  <cols>
    <col min="2" max="3" width="11.5546875" style="1"/>
    <col min="4" max="4" width="11.77734375" customWidth="1"/>
    <col min="8" max="8" width="14.33203125" bestFit="1" customWidth="1"/>
    <col min="9" max="9" width="8.88671875" bestFit="1" customWidth="1"/>
    <col min="10" max="10" width="5.5546875" customWidth="1"/>
    <col min="11" max="11" width="11.5546875" style="33"/>
    <col min="13" max="13" width="11.5546875" style="33"/>
    <col min="51" max="54" width="11.5546875" style="1"/>
  </cols>
  <sheetData>
    <row r="1" spans="1:73" ht="18" x14ac:dyDescent="0.35">
      <c r="A1" s="44" t="s">
        <v>41</v>
      </c>
      <c r="B1" s="44"/>
      <c r="C1" s="44"/>
      <c r="D1" s="44"/>
      <c r="E1" s="44"/>
      <c r="F1" s="44"/>
      <c r="G1" s="44"/>
      <c r="H1" s="44"/>
      <c r="I1" s="44"/>
      <c r="K1" s="44" t="s">
        <v>42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 t="s">
        <v>48</v>
      </c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5" t="s">
        <v>43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M1" s="44" t="s">
        <v>45</v>
      </c>
      <c r="BN1" s="44"/>
      <c r="BO1" s="44"/>
      <c r="BP1" s="44"/>
      <c r="BQ1" s="44"/>
      <c r="BR1" s="44"/>
      <c r="BS1" s="44"/>
      <c r="BT1" s="44"/>
      <c r="BU1" s="44"/>
    </row>
    <row r="2" spans="1:73" ht="43.8" thickBot="1" x14ac:dyDescent="0.4">
      <c r="B2" s="1" t="s">
        <v>0</v>
      </c>
      <c r="C2" s="1" t="s">
        <v>1</v>
      </c>
      <c r="D2" s="1" t="s">
        <v>7</v>
      </c>
      <c r="K2" s="1" t="s">
        <v>3</v>
      </c>
      <c r="L2" s="1" t="s">
        <v>4</v>
      </c>
      <c r="M2" s="1" t="s">
        <v>3</v>
      </c>
      <c r="N2" s="1" t="s">
        <v>46</v>
      </c>
      <c r="AF2" s="1" t="s">
        <v>3</v>
      </c>
      <c r="AG2" s="1" t="s">
        <v>46</v>
      </c>
      <c r="AY2" s="1" t="s">
        <v>3</v>
      </c>
      <c r="AZ2" s="1" t="s">
        <v>2</v>
      </c>
      <c r="BA2" s="37" t="s">
        <v>54</v>
      </c>
      <c r="BB2" s="1" t="s">
        <v>4</v>
      </c>
      <c r="BM2" s="25" t="s">
        <v>27</v>
      </c>
      <c r="BN2" s="26" t="s">
        <v>44</v>
      </c>
    </row>
    <row r="3" spans="1:73" ht="15.6" thickBot="1" x14ac:dyDescent="0.4">
      <c r="B3" s="2">
        <v>160</v>
      </c>
      <c r="C3" s="3">
        <v>-1.31846708542579E-2</v>
      </c>
      <c r="D3" s="3">
        <f t="shared" ref="D3:D66" si="0">C3*1000</f>
        <v>-13.184670854257899</v>
      </c>
      <c r="E3" s="6" cm="1">
        <f t="array" ref="E3:F3">LINEST(B239:B257,D239:D257,TRUE,FALSE)</f>
        <v>-0.67328970775540775</v>
      </c>
      <c r="F3" s="7">
        <v>117.67702750133326</v>
      </c>
      <c r="G3" s="5" t="s">
        <v>5</v>
      </c>
      <c r="K3" s="34">
        <f>(MAX($B$3:$B$257)-B3)</f>
        <v>0</v>
      </c>
      <c r="L3">
        <f>D3*-1</f>
        <v>13.184670854257899</v>
      </c>
      <c r="M3" s="34">
        <f t="shared" ref="M3:M66" si="1">K3</f>
        <v>0</v>
      </c>
      <c r="N3">
        <f>L3/2</f>
        <v>6.5923354271289494</v>
      </c>
      <c r="AF3" s="34">
        <f>M3</f>
        <v>0</v>
      </c>
      <c r="AG3">
        <f>N3</f>
        <v>6.5923354271289494</v>
      </c>
      <c r="AY3" s="2">
        <v>-79.378921914446494</v>
      </c>
      <c r="AZ3" s="3">
        <v>-4.9786397579008402E-3</v>
      </c>
      <c r="BA3" s="3">
        <f>AY3+10</f>
        <v>-69.378921914446494</v>
      </c>
      <c r="BB3" s="3">
        <f>AZ3*1000</f>
        <v>-4.9786397579008401</v>
      </c>
      <c r="BM3" s="29">
        <v>0</v>
      </c>
      <c r="BN3" s="29">
        <v>-35.139999999999993</v>
      </c>
    </row>
    <row r="4" spans="1:73" ht="15.6" thickBot="1" x14ac:dyDescent="0.4">
      <c r="B4" s="2">
        <v>159.63540659228499</v>
      </c>
      <c r="C4" s="3">
        <v>-1.30993283452682E-2</v>
      </c>
      <c r="D4" s="3">
        <f t="shared" si="0"/>
        <v>-13.0993283452682</v>
      </c>
      <c r="E4" s="1"/>
      <c r="F4" s="1"/>
      <c r="K4" s="34">
        <f>(MAX($B$3:$B$257)-B4)</f>
        <v>0.36459340771500592</v>
      </c>
      <c r="L4">
        <f t="shared" ref="L3:L66" si="2">D4*-1</f>
        <v>13.0993283452682</v>
      </c>
      <c r="M4" s="34">
        <f t="shared" si="1"/>
        <v>0.36459340771500592</v>
      </c>
      <c r="N4">
        <f t="shared" ref="N4:N67" si="3">L4/2</f>
        <v>6.5496641726340998</v>
      </c>
      <c r="R4" s="8">
        <f>-E6</f>
        <v>-115</v>
      </c>
      <c r="S4" s="12">
        <f>+F6</f>
        <v>0</v>
      </c>
      <c r="AF4" s="34">
        <f>M4</f>
        <v>0.36459340771500592</v>
      </c>
      <c r="AG4">
        <f t="shared" ref="AG4:AG67" si="4">N4</f>
        <v>6.5496641726340998</v>
      </c>
      <c r="AY4" s="2">
        <v>-78.253465812899705</v>
      </c>
      <c r="AZ4" s="3">
        <v>-4.9793167139591801E-3</v>
      </c>
      <c r="BA4" s="3">
        <f t="shared" ref="BA4:BA67" si="5">AY4+10</f>
        <v>-68.253465812899705</v>
      </c>
      <c r="BB4" s="3">
        <f t="shared" ref="BB4:BB67" si="6">AZ4*1000</f>
        <v>-4.9793167139591805</v>
      </c>
      <c r="BM4" s="29">
        <f t="shared" ref="BM4:BM67" si="7">BM3+1</f>
        <v>1</v>
      </c>
      <c r="BN4" s="29">
        <v>-35.54966367468019</v>
      </c>
    </row>
    <row r="5" spans="1:73" ht="15.6" thickBot="1" x14ac:dyDescent="0.4">
      <c r="B5" s="2">
        <v>159.27081318457101</v>
      </c>
      <c r="C5" s="3">
        <v>-1.3013873333027301E-2</v>
      </c>
      <c r="D5" s="3">
        <f t="shared" si="0"/>
        <v>-13.0138733330273</v>
      </c>
      <c r="E5" s="8">
        <f>B257</f>
        <v>123</v>
      </c>
      <c r="F5" s="9">
        <f>D257</f>
        <v>-8.3830122220505903</v>
      </c>
      <c r="G5" s="42" t="s">
        <v>6</v>
      </c>
      <c r="K5" s="34">
        <f>(MAX($B$3:$B$257)-B5)</f>
        <v>0.72918681542898867</v>
      </c>
      <c r="L5">
        <f t="shared" si="2"/>
        <v>13.0138733330273</v>
      </c>
      <c r="M5" s="34">
        <f>K5</f>
        <v>0.72918681542898867</v>
      </c>
      <c r="N5">
        <f t="shared" si="3"/>
        <v>6.5069366665136501</v>
      </c>
      <c r="R5" s="13" t="e">
        <f>+#REF!+#REF!</f>
        <v>#REF!</v>
      </c>
      <c r="S5" s="14">
        <v>0</v>
      </c>
      <c r="AF5" s="34">
        <f t="shared" ref="AF4:AF67" si="8">M5</f>
        <v>0.72918681542898867</v>
      </c>
      <c r="AG5">
        <f t="shared" si="4"/>
        <v>6.5069366665136501</v>
      </c>
      <c r="AY5" s="2">
        <v>-78.253465812899705</v>
      </c>
      <c r="AZ5" s="3">
        <v>-4.9793167139591801E-3</v>
      </c>
      <c r="BA5" s="3">
        <f t="shared" si="5"/>
        <v>-68.253465812899705</v>
      </c>
      <c r="BB5" s="3">
        <f t="shared" si="6"/>
        <v>-4.9793167139591805</v>
      </c>
      <c r="BM5" s="29">
        <f t="shared" si="7"/>
        <v>2</v>
      </c>
      <c r="BN5" s="29">
        <v>-35.961654465430584</v>
      </c>
    </row>
    <row r="6" spans="1:73" ht="15.6" thickBot="1" x14ac:dyDescent="0.4">
      <c r="B6" s="2">
        <v>158.90621977685601</v>
      </c>
      <c r="C6" s="3">
        <v>-1.2928150207337801E-2</v>
      </c>
      <c r="D6" s="3">
        <f t="shared" si="0"/>
        <v>-12.928150207337801</v>
      </c>
      <c r="E6" s="10">
        <v>115</v>
      </c>
      <c r="F6" s="11">
        <v>0</v>
      </c>
      <c r="G6" s="43"/>
      <c r="K6" s="34">
        <f t="shared" ref="K3:K66" si="9">(MAX($B$3:$B$257)-B6)</f>
        <v>1.0937802231439946</v>
      </c>
      <c r="L6">
        <f t="shared" si="2"/>
        <v>12.928150207337801</v>
      </c>
      <c r="M6" s="34">
        <f t="shared" si="1"/>
        <v>1.0937802231439946</v>
      </c>
      <c r="N6">
        <f t="shared" si="3"/>
        <v>6.4640751036689004</v>
      </c>
      <c r="AF6" s="34">
        <f t="shared" si="8"/>
        <v>1.0937802231439946</v>
      </c>
      <c r="AG6">
        <f t="shared" si="4"/>
        <v>6.4640751036689004</v>
      </c>
      <c r="AY6" s="2">
        <v>-77.539517895614495</v>
      </c>
      <c r="AZ6" s="3">
        <v>-4.9794936186274997E-3</v>
      </c>
      <c r="BA6" s="3">
        <f t="shared" si="5"/>
        <v>-67.539517895614495</v>
      </c>
      <c r="BB6" s="3">
        <f t="shared" si="6"/>
        <v>-4.9794936186275001</v>
      </c>
      <c r="BM6" s="29">
        <f t="shared" si="7"/>
        <v>3</v>
      </c>
      <c r="BN6" s="29">
        <v>-36.351016507492211</v>
      </c>
    </row>
    <row r="7" spans="1:73" ht="15" x14ac:dyDescent="0.35">
      <c r="B7" s="2">
        <v>158.54162636914199</v>
      </c>
      <c r="C7" s="3">
        <v>-1.28422016898544E-2</v>
      </c>
      <c r="D7" s="3">
        <f t="shared" si="0"/>
        <v>-12.8422016898544</v>
      </c>
      <c r="K7" s="34">
        <f t="shared" si="9"/>
        <v>1.4583736308580058</v>
      </c>
      <c r="L7">
        <f t="shared" si="2"/>
        <v>12.8422016898544</v>
      </c>
      <c r="M7" s="34">
        <f t="shared" si="1"/>
        <v>1.4583736308580058</v>
      </c>
      <c r="N7">
        <f t="shared" si="3"/>
        <v>6.4211008449272002</v>
      </c>
      <c r="AF7" s="34">
        <f t="shared" si="8"/>
        <v>1.4583736308580058</v>
      </c>
      <c r="AG7">
        <f t="shared" si="4"/>
        <v>6.4211008449272002</v>
      </c>
      <c r="AY7" s="2">
        <v>-77.539517895614395</v>
      </c>
      <c r="AZ7" s="3">
        <v>-4.9794936186274901E-3</v>
      </c>
      <c r="BA7" s="3">
        <f t="shared" si="5"/>
        <v>-67.539517895614395</v>
      </c>
      <c r="BB7" s="3">
        <f t="shared" si="6"/>
        <v>-4.9794936186274903</v>
      </c>
      <c r="BM7" s="29">
        <f t="shared" si="7"/>
        <v>4</v>
      </c>
      <c r="BN7" s="29">
        <v>-36.693984820494521</v>
      </c>
    </row>
    <row r="8" spans="1:73" ht="15" x14ac:dyDescent="0.35">
      <c r="B8" s="2">
        <v>158.54162636914199</v>
      </c>
      <c r="C8" s="3">
        <v>-1.28422016898544E-2</v>
      </c>
      <c r="D8" s="3">
        <f t="shared" si="0"/>
        <v>-12.8422016898544</v>
      </c>
      <c r="K8" s="34">
        <f t="shared" si="9"/>
        <v>1.4583736308580058</v>
      </c>
      <c r="L8">
        <f t="shared" si="2"/>
        <v>12.8422016898544</v>
      </c>
      <c r="M8" s="34">
        <f t="shared" si="1"/>
        <v>1.4583736308580058</v>
      </c>
      <c r="N8">
        <f t="shared" si="3"/>
        <v>6.4211008449272002</v>
      </c>
      <c r="AF8" s="34">
        <f t="shared" si="8"/>
        <v>1.4583736308580058</v>
      </c>
      <c r="AG8">
        <f t="shared" si="4"/>
        <v>6.4211008449272002</v>
      </c>
      <c r="AY8" s="2">
        <v>-77.127130815786501</v>
      </c>
      <c r="AZ8" s="3">
        <v>-4.9797707347744302E-3</v>
      </c>
      <c r="BA8" s="3">
        <f t="shared" si="5"/>
        <v>-67.127130815786501</v>
      </c>
      <c r="BB8" s="3">
        <f t="shared" si="6"/>
        <v>-4.97977073477443</v>
      </c>
      <c r="BM8" s="29">
        <f t="shared" si="7"/>
        <v>5</v>
      </c>
      <c r="BN8" s="29">
        <v>-36.96853148669237</v>
      </c>
    </row>
    <row r="9" spans="1:73" ht="15" x14ac:dyDescent="0.35">
      <c r="B9" s="2">
        <v>158.40621977685601</v>
      </c>
      <c r="C9" s="3">
        <v>-1.28102858813933E-2</v>
      </c>
      <c r="D9" s="3">
        <f t="shared" si="0"/>
        <v>-12.8102858813933</v>
      </c>
      <c r="K9" s="34">
        <f t="shared" si="9"/>
        <v>1.5937802231439946</v>
      </c>
      <c r="L9">
        <f t="shared" si="2"/>
        <v>12.8102858813933</v>
      </c>
      <c r="M9" s="34">
        <f t="shared" si="1"/>
        <v>1.5937802231439946</v>
      </c>
      <c r="N9">
        <f t="shared" si="3"/>
        <v>6.40514294069665</v>
      </c>
      <c r="AF9" s="34">
        <f t="shared" si="8"/>
        <v>1.5937802231439946</v>
      </c>
      <c r="AG9">
        <f t="shared" si="4"/>
        <v>6.40514294069665</v>
      </c>
      <c r="AY9" s="2">
        <v>-77.127130815786501</v>
      </c>
      <c r="AZ9" s="3">
        <v>-4.9797707347744398E-3</v>
      </c>
      <c r="BA9" s="3">
        <f t="shared" si="5"/>
        <v>-67.127130815786501</v>
      </c>
      <c r="BB9" s="3">
        <f t="shared" si="6"/>
        <v>-4.9797707347744398</v>
      </c>
      <c r="BM9" s="29">
        <f t="shared" si="7"/>
        <v>6</v>
      </c>
      <c r="BN9" s="29">
        <v>-37.154855053872154</v>
      </c>
    </row>
    <row r="10" spans="1:73" ht="15" x14ac:dyDescent="0.35">
      <c r="B10" s="2">
        <v>158.27081318457101</v>
      </c>
      <c r="C10" s="3">
        <v>-1.2778425530158E-2</v>
      </c>
      <c r="D10" s="3">
        <f t="shared" si="0"/>
        <v>-12.778425530158</v>
      </c>
      <c r="K10" s="34">
        <f t="shared" si="9"/>
        <v>1.7291868154289887</v>
      </c>
      <c r="L10">
        <f t="shared" si="2"/>
        <v>12.778425530158</v>
      </c>
      <c r="M10" s="34">
        <f t="shared" si="1"/>
        <v>1.7291868154289887</v>
      </c>
      <c r="N10">
        <f t="shared" si="3"/>
        <v>6.3892127650789998</v>
      </c>
      <c r="AF10" s="34">
        <f t="shared" si="8"/>
        <v>1.7291868154289887</v>
      </c>
      <c r="AG10">
        <f t="shared" si="4"/>
        <v>6.3892127650789998</v>
      </c>
      <c r="AY10" s="2">
        <v>-76.338547255714502</v>
      </c>
      <c r="AZ10" s="3">
        <v>-4.9814881493732499E-3</v>
      </c>
      <c r="BA10" s="3">
        <f t="shared" si="5"/>
        <v>-66.338547255714502</v>
      </c>
      <c r="BB10" s="3">
        <f t="shared" si="6"/>
        <v>-4.9814881493732504</v>
      </c>
      <c r="BM10" s="29">
        <f t="shared" si="7"/>
        <v>7</v>
      </c>
      <c r="BN10" s="29">
        <v>-37.235798010317652</v>
      </c>
    </row>
    <row r="11" spans="1:73" ht="15" x14ac:dyDescent="0.35">
      <c r="B11" s="2">
        <v>158.13540659228499</v>
      </c>
      <c r="C11" s="3">
        <v>-1.27466705130303E-2</v>
      </c>
      <c r="D11" s="3">
        <f t="shared" si="0"/>
        <v>-12.746670513030301</v>
      </c>
      <c r="K11" s="34">
        <f t="shared" si="9"/>
        <v>1.8645934077150059</v>
      </c>
      <c r="L11">
        <f t="shared" si="2"/>
        <v>12.746670513030301</v>
      </c>
      <c r="M11" s="34">
        <f t="shared" si="1"/>
        <v>1.8645934077150059</v>
      </c>
      <c r="N11">
        <f t="shared" si="3"/>
        <v>6.3733352565151504</v>
      </c>
      <c r="AF11" s="34">
        <f t="shared" si="8"/>
        <v>1.8645934077150059</v>
      </c>
      <c r="AG11">
        <f t="shared" si="4"/>
        <v>6.3733352565151504</v>
      </c>
      <c r="AY11" s="2">
        <v>-76.338547255714502</v>
      </c>
      <c r="AZ11" s="3">
        <v>-4.9814881493732499E-3</v>
      </c>
      <c r="BA11" s="3">
        <f t="shared" si="5"/>
        <v>-66.338547255714502</v>
      </c>
      <c r="BB11" s="3">
        <f t="shared" si="6"/>
        <v>-4.9814881493732504</v>
      </c>
      <c r="BM11" s="29">
        <f t="shared" si="7"/>
        <v>8</v>
      </c>
      <c r="BN11" s="29">
        <v>-37.197180161384338</v>
      </c>
    </row>
    <row r="12" spans="1:73" ht="15" x14ac:dyDescent="0.35">
      <c r="B12" s="2">
        <v>158</v>
      </c>
      <c r="C12" s="3">
        <v>-1.27150823838529E-2</v>
      </c>
      <c r="D12" s="3">
        <f t="shared" si="0"/>
        <v>-12.7150823838529</v>
      </c>
      <c r="K12" s="34">
        <f t="shared" si="9"/>
        <v>2</v>
      </c>
      <c r="L12">
        <f t="shared" si="2"/>
        <v>12.7150823838529</v>
      </c>
      <c r="M12" s="34">
        <f t="shared" si="1"/>
        <v>2</v>
      </c>
      <c r="N12">
        <f t="shared" si="3"/>
        <v>6.3575411919264502</v>
      </c>
      <c r="AF12" s="34">
        <f t="shared" si="8"/>
        <v>2</v>
      </c>
      <c r="AG12">
        <f t="shared" si="4"/>
        <v>6.3575411919264502</v>
      </c>
      <c r="AY12" s="2">
        <v>-75.104625784751903</v>
      </c>
      <c r="AZ12" s="3">
        <v>-4.9839542527927404E-3</v>
      </c>
      <c r="BA12" s="3">
        <f t="shared" si="5"/>
        <v>-65.104625784751903</v>
      </c>
      <c r="BB12" s="3">
        <f t="shared" si="6"/>
        <v>-4.9839542527927403</v>
      </c>
      <c r="BM12" s="29">
        <f t="shared" si="7"/>
        <v>9</v>
      </c>
      <c r="BN12" s="29">
        <v>-37.028039168749984</v>
      </c>
    </row>
    <row r="13" spans="1:73" ht="15" x14ac:dyDescent="0.35">
      <c r="B13" s="2">
        <v>158</v>
      </c>
      <c r="C13" s="3">
        <v>-1.27150823838529E-2</v>
      </c>
      <c r="D13" s="3">
        <f t="shared" si="0"/>
        <v>-12.7150823838529</v>
      </c>
      <c r="K13" s="34">
        <f t="shared" si="9"/>
        <v>2</v>
      </c>
      <c r="L13">
        <f t="shared" si="2"/>
        <v>12.7150823838529</v>
      </c>
      <c r="M13" s="34">
        <f t="shared" si="1"/>
        <v>2</v>
      </c>
      <c r="N13">
        <f t="shared" si="3"/>
        <v>6.3575411919264502</v>
      </c>
      <c r="AF13" s="34">
        <f t="shared" si="8"/>
        <v>2</v>
      </c>
      <c r="AG13">
        <f t="shared" si="4"/>
        <v>6.3575411919264502</v>
      </c>
      <c r="AY13" s="2">
        <v>-75.104625784751903</v>
      </c>
      <c r="AZ13" s="3">
        <v>-4.9839542527927499E-3</v>
      </c>
      <c r="BA13" s="3">
        <f t="shared" si="5"/>
        <v>-65.104625784751903</v>
      </c>
      <c r="BB13" s="3">
        <f t="shared" si="6"/>
        <v>-4.9839542527927501</v>
      </c>
      <c r="BM13" s="29">
        <f t="shared" si="7"/>
        <v>10</v>
      </c>
      <c r="BN13" s="29">
        <v>-36.720773223547205</v>
      </c>
    </row>
    <row r="14" spans="1:73" ht="15" x14ac:dyDescent="0.35">
      <c r="B14" s="2">
        <v>157.9</v>
      </c>
      <c r="C14" s="3">
        <v>-1.26919038310855E-2</v>
      </c>
      <c r="D14" s="3">
        <f t="shared" si="0"/>
        <v>-12.691903831085501</v>
      </c>
      <c r="K14" s="34">
        <f t="shared" si="9"/>
        <v>2.0999999999999943</v>
      </c>
      <c r="L14">
        <f t="shared" si="2"/>
        <v>12.691903831085501</v>
      </c>
      <c r="M14" s="34">
        <f t="shared" si="1"/>
        <v>2.0999999999999943</v>
      </c>
      <c r="N14">
        <f t="shared" si="3"/>
        <v>6.3459519155427504</v>
      </c>
      <c r="AF14" s="34">
        <f t="shared" si="8"/>
        <v>2.0999999999999943</v>
      </c>
      <c r="AG14">
        <f t="shared" si="4"/>
        <v>6.3459519155427504</v>
      </c>
      <c r="AY14" s="2">
        <v>-74.132237189041604</v>
      </c>
      <c r="AZ14" s="3">
        <v>-4.9864559465696203E-3</v>
      </c>
      <c r="BA14" s="3">
        <f t="shared" si="5"/>
        <v>-64.132237189041604</v>
      </c>
      <c r="BB14" s="3">
        <f t="shared" si="6"/>
        <v>-4.9864559465696203</v>
      </c>
      <c r="BM14" s="29">
        <f t="shared" si="7"/>
        <v>11</v>
      </c>
      <c r="BN14" s="29">
        <v>-36.271184632716469</v>
      </c>
    </row>
    <row r="15" spans="1:73" ht="15" x14ac:dyDescent="0.35">
      <c r="B15" s="2">
        <v>157.80000000000001</v>
      </c>
      <c r="C15" s="3">
        <v>-1.2668892224635801E-2</v>
      </c>
      <c r="D15" s="3">
        <f t="shared" si="0"/>
        <v>-12.668892224635801</v>
      </c>
      <c r="K15" s="34">
        <f t="shared" si="9"/>
        <v>2.1999999999999886</v>
      </c>
      <c r="L15">
        <f t="shared" si="2"/>
        <v>12.668892224635801</v>
      </c>
      <c r="M15" s="34">
        <f t="shared" si="1"/>
        <v>2.1999999999999886</v>
      </c>
      <c r="N15">
        <f t="shared" si="3"/>
        <v>6.3344461123179006</v>
      </c>
      <c r="AF15" s="34">
        <f t="shared" si="8"/>
        <v>2.1999999999999886</v>
      </c>
      <c r="AG15">
        <f t="shared" si="4"/>
        <v>6.3344461123179006</v>
      </c>
      <c r="AY15" s="2">
        <v>-74.132237189041604</v>
      </c>
      <c r="AZ15" s="3">
        <v>-4.9864559465696203E-3</v>
      </c>
      <c r="BA15" s="3">
        <f t="shared" si="5"/>
        <v>-64.132237189041604</v>
      </c>
      <c r="BB15" s="3">
        <f t="shared" si="6"/>
        <v>-4.9864559465696203</v>
      </c>
      <c r="BM15" s="29">
        <f t="shared" si="7"/>
        <v>12</v>
      </c>
      <c r="BN15" s="29">
        <v>-35.678426823891584</v>
      </c>
    </row>
    <row r="16" spans="1:73" ht="15" x14ac:dyDescent="0.35">
      <c r="B16" s="2">
        <v>157.69999999999999</v>
      </c>
      <c r="C16" s="3">
        <v>-1.26460891417732E-2</v>
      </c>
      <c r="D16" s="3">
        <f t="shared" si="0"/>
        <v>-12.646089141773199</v>
      </c>
      <c r="K16" s="34">
        <f t="shared" si="9"/>
        <v>2.3000000000000114</v>
      </c>
      <c r="L16">
        <f t="shared" si="2"/>
        <v>12.646089141773199</v>
      </c>
      <c r="M16" s="34">
        <f t="shared" si="1"/>
        <v>2.3000000000000114</v>
      </c>
      <c r="N16">
        <f t="shared" si="3"/>
        <v>6.3230445708865997</v>
      </c>
      <c r="AF16" s="34">
        <f t="shared" si="8"/>
        <v>2.3000000000000114</v>
      </c>
      <c r="AG16">
        <f t="shared" si="4"/>
        <v>6.3230445708865997</v>
      </c>
      <c r="AY16" s="2">
        <v>-72.993922339373</v>
      </c>
      <c r="AZ16" s="3">
        <v>-4.9903663487490197E-3</v>
      </c>
      <c r="BA16" s="3">
        <f t="shared" si="5"/>
        <v>-62.993922339373</v>
      </c>
      <c r="BB16" s="3">
        <f t="shared" si="6"/>
        <v>-4.9903663487490197</v>
      </c>
      <c r="BM16" s="29">
        <f t="shared" si="7"/>
        <v>13</v>
      </c>
      <c r="BN16" s="29">
        <v>-34.944860748278657</v>
      </c>
    </row>
    <row r="17" spans="2:66" ht="15" x14ac:dyDescent="0.35">
      <c r="B17" s="2">
        <v>157.6</v>
      </c>
      <c r="C17" s="3">
        <v>-1.2623540655759E-2</v>
      </c>
      <c r="D17" s="3">
        <f t="shared" si="0"/>
        <v>-12.623540655758999</v>
      </c>
      <c r="K17" s="34">
        <f t="shared" si="9"/>
        <v>2.4000000000000057</v>
      </c>
      <c r="L17">
        <f t="shared" si="2"/>
        <v>12.623540655758999</v>
      </c>
      <c r="M17" s="34">
        <f t="shared" si="1"/>
        <v>2.4000000000000057</v>
      </c>
      <c r="N17">
        <f t="shared" si="3"/>
        <v>6.3117703278794997</v>
      </c>
      <c r="AF17" s="34">
        <f t="shared" si="8"/>
        <v>2.4000000000000057</v>
      </c>
      <c r="AG17">
        <f t="shared" si="4"/>
        <v>6.3117703278794997</v>
      </c>
      <c r="AY17" s="2">
        <v>-72.993922339372901</v>
      </c>
      <c r="AZ17" s="3">
        <v>-4.9903663487490101E-3</v>
      </c>
      <c r="BA17" s="3">
        <f t="shared" si="5"/>
        <v>-62.993922339372901</v>
      </c>
      <c r="BB17" s="3">
        <f t="shared" si="6"/>
        <v>-4.99036634874901</v>
      </c>
      <c r="BM17" s="29">
        <f t="shared" si="7"/>
        <v>14</v>
      </c>
      <c r="BN17" s="29">
        <v>-34.075829733169435</v>
      </c>
    </row>
    <row r="18" spans="2:66" ht="15" x14ac:dyDescent="0.35">
      <c r="B18" s="2">
        <v>157.6</v>
      </c>
      <c r="C18" s="3">
        <v>-1.2623540655759E-2</v>
      </c>
      <c r="D18" s="3">
        <f t="shared" si="0"/>
        <v>-12.623540655758999</v>
      </c>
      <c r="K18" s="34">
        <f t="shared" si="9"/>
        <v>2.4000000000000057</v>
      </c>
      <c r="L18">
        <f t="shared" si="2"/>
        <v>12.623540655758999</v>
      </c>
      <c r="M18" s="34">
        <f t="shared" si="1"/>
        <v>2.4000000000000057</v>
      </c>
      <c r="N18">
        <f t="shared" si="3"/>
        <v>6.3117703278794997</v>
      </c>
      <c r="AF18" s="34">
        <f t="shared" si="8"/>
        <v>2.4000000000000057</v>
      </c>
      <c r="AG18">
        <f t="shared" si="4"/>
        <v>6.3117703278794997</v>
      </c>
      <c r="AY18" s="2">
        <v>-72.175947358809097</v>
      </c>
      <c r="AZ18" s="3">
        <v>-4.9937824607193902E-3</v>
      </c>
      <c r="BA18" s="3">
        <f t="shared" si="5"/>
        <v>-62.175947358809097</v>
      </c>
      <c r="BB18" s="3">
        <f t="shared" si="6"/>
        <v>-4.9937824607193901</v>
      </c>
      <c r="BM18" s="29">
        <f t="shared" si="7"/>
        <v>15</v>
      </c>
      <c r="BN18" s="29">
        <v>-33.079364382817772</v>
      </c>
    </row>
    <row r="19" spans="2:66" ht="15" x14ac:dyDescent="0.35">
      <c r="B19" s="2">
        <v>157.57499999999999</v>
      </c>
      <c r="C19" s="3">
        <v>-1.26179493073337E-2</v>
      </c>
      <c r="D19" s="3">
        <f t="shared" si="0"/>
        <v>-12.617949307333699</v>
      </c>
      <c r="K19" s="34">
        <f t="shared" si="9"/>
        <v>2.4250000000000114</v>
      </c>
      <c r="L19">
        <f t="shared" si="2"/>
        <v>12.617949307333699</v>
      </c>
      <c r="M19" s="34">
        <f t="shared" si="1"/>
        <v>2.4250000000000114</v>
      </c>
      <c r="N19">
        <f t="shared" si="3"/>
        <v>6.3089746536668496</v>
      </c>
      <c r="AF19" s="34">
        <f t="shared" si="8"/>
        <v>2.4250000000000114</v>
      </c>
      <c r="AG19">
        <f t="shared" si="4"/>
        <v>6.3089746536668496</v>
      </c>
      <c r="AY19" s="2">
        <v>-72.175947358809097</v>
      </c>
      <c r="AZ19" s="3">
        <v>-4.9937824607193902E-3</v>
      </c>
      <c r="BA19" s="3">
        <f t="shared" si="5"/>
        <v>-62.175947358809097</v>
      </c>
      <c r="BB19" s="3">
        <f t="shared" si="6"/>
        <v>-4.9937824607193901</v>
      </c>
      <c r="BM19" s="29">
        <f t="shared" si="7"/>
        <v>16</v>
      </c>
      <c r="BN19" s="29">
        <v>-31.965831057864438</v>
      </c>
    </row>
    <row r="20" spans="2:66" ht="15" x14ac:dyDescent="0.35">
      <c r="B20" s="2">
        <v>157.55000000000001</v>
      </c>
      <c r="C20" s="3">
        <v>-1.2612377954365201E-2</v>
      </c>
      <c r="D20" s="3">
        <f t="shared" si="0"/>
        <v>-12.612377954365201</v>
      </c>
      <c r="K20" s="34">
        <f t="shared" si="9"/>
        <v>2.4499999999999886</v>
      </c>
      <c r="L20">
        <f t="shared" si="2"/>
        <v>12.612377954365201</v>
      </c>
      <c r="M20" s="34">
        <f t="shared" si="1"/>
        <v>2.4499999999999886</v>
      </c>
      <c r="N20">
        <f t="shared" si="3"/>
        <v>6.3061889771826003</v>
      </c>
      <c r="AF20" s="34">
        <f t="shared" si="8"/>
        <v>2.4499999999999886</v>
      </c>
      <c r="AG20">
        <f t="shared" si="4"/>
        <v>6.3061889771826003</v>
      </c>
      <c r="AY20" s="2">
        <v>-71.399189653715993</v>
      </c>
      <c r="AZ20" s="3">
        <v>-4.9978457006628401E-3</v>
      </c>
      <c r="BA20" s="3">
        <f t="shared" si="5"/>
        <v>-61.399189653715993</v>
      </c>
      <c r="BB20" s="3">
        <f t="shared" si="6"/>
        <v>-4.9978457006628405</v>
      </c>
      <c r="BM20" s="29">
        <f t="shared" si="7"/>
        <v>17</v>
      </c>
      <c r="BN20" s="29">
        <v>-30.747538724694447</v>
      </c>
    </row>
    <row r="21" spans="2:66" ht="15" x14ac:dyDescent="0.35">
      <c r="B21" s="2">
        <v>157.52500000000001</v>
      </c>
      <c r="C21" s="3">
        <v>-1.26068275610357E-2</v>
      </c>
      <c r="D21" s="3">
        <f t="shared" si="0"/>
        <v>-12.606827561035701</v>
      </c>
      <c r="K21" s="34">
        <f t="shared" si="9"/>
        <v>2.4749999999999943</v>
      </c>
      <c r="L21">
        <f t="shared" si="2"/>
        <v>12.606827561035701</v>
      </c>
      <c r="M21" s="34">
        <f t="shared" si="1"/>
        <v>2.4749999999999943</v>
      </c>
      <c r="N21">
        <f t="shared" si="3"/>
        <v>6.3034137805178503</v>
      </c>
      <c r="AF21" s="34">
        <f t="shared" si="8"/>
        <v>2.4749999999999943</v>
      </c>
      <c r="AG21">
        <f t="shared" si="4"/>
        <v>6.3034137805178503</v>
      </c>
      <c r="AY21" s="2">
        <v>-71.399189653715993</v>
      </c>
      <c r="AZ21" s="3">
        <v>-4.9978457006628297E-3</v>
      </c>
      <c r="BA21" s="3">
        <f t="shared" si="5"/>
        <v>-61.399189653715993</v>
      </c>
      <c r="BB21" s="3">
        <f t="shared" si="6"/>
        <v>-4.9978457006628298</v>
      </c>
      <c r="BM21" s="29">
        <f t="shared" si="7"/>
        <v>18</v>
      </c>
      <c r="BN21" s="29">
        <v>-29.438319539365796</v>
      </c>
    </row>
    <row r="22" spans="2:66" ht="15" x14ac:dyDescent="0.35">
      <c r="B22" s="2">
        <v>157.5</v>
      </c>
      <c r="C22" s="3">
        <v>-1.2601299151470799E-2</v>
      </c>
      <c r="D22" s="3">
        <f t="shared" si="0"/>
        <v>-12.601299151470799</v>
      </c>
      <c r="K22" s="34">
        <f t="shared" si="9"/>
        <v>2.5</v>
      </c>
      <c r="L22">
        <f t="shared" si="2"/>
        <v>12.601299151470799</v>
      </c>
      <c r="M22" s="34">
        <f t="shared" si="1"/>
        <v>2.5</v>
      </c>
      <c r="N22">
        <f t="shared" si="3"/>
        <v>6.3006495757353997</v>
      </c>
      <c r="AF22" s="34">
        <f t="shared" si="8"/>
        <v>2.5</v>
      </c>
      <c r="AG22">
        <f t="shared" si="4"/>
        <v>6.3006495757353997</v>
      </c>
      <c r="AY22" s="2">
        <v>-70.278742928862201</v>
      </c>
      <c r="AZ22" s="3">
        <v>-5.0046670114529297E-3</v>
      </c>
      <c r="BA22" s="3">
        <f t="shared" si="5"/>
        <v>-60.278742928862201</v>
      </c>
      <c r="BB22" s="3">
        <f t="shared" si="6"/>
        <v>-5.0046670114529297</v>
      </c>
      <c r="BM22" s="29">
        <f t="shared" si="7"/>
        <v>19</v>
      </c>
      <c r="BN22" s="29">
        <v>-28.053098434070456</v>
      </c>
    </row>
    <row r="23" spans="2:66" ht="15" x14ac:dyDescent="0.35">
      <c r="B23" s="2">
        <v>157.5</v>
      </c>
      <c r="C23" s="3">
        <v>-1.2601299151470799E-2</v>
      </c>
      <c r="D23" s="3">
        <f t="shared" si="0"/>
        <v>-12.601299151470799</v>
      </c>
      <c r="K23" s="34">
        <f t="shared" si="9"/>
        <v>2.5</v>
      </c>
      <c r="L23">
        <f t="shared" si="2"/>
        <v>12.601299151470799</v>
      </c>
      <c r="M23" s="34">
        <f t="shared" si="1"/>
        <v>2.5</v>
      </c>
      <c r="N23">
        <f t="shared" si="3"/>
        <v>6.3006495757353997</v>
      </c>
      <c r="AF23" s="34">
        <f t="shared" si="8"/>
        <v>2.5</v>
      </c>
      <c r="AG23">
        <f t="shared" si="4"/>
        <v>6.3006495757353997</v>
      </c>
      <c r="AY23" s="2">
        <v>-70.278742928862201</v>
      </c>
      <c r="AZ23" s="3">
        <v>-5.0046670114529297E-3</v>
      </c>
      <c r="BA23" s="3">
        <f t="shared" si="5"/>
        <v>-60.278742928862201</v>
      </c>
      <c r="BB23" s="3">
        <f t="shared" si="6"/>
        <v>-5.0046670114529297</v>
      </c>
      <c r="BM23" s="29">
        <f t="shared" si="7"/>
        <v>20</v>
      </c>
      <c r="BN23" s="29">
        <v>-26.607466257909792</v>
      </c>
    </row>
    <row r="24" spans="2:66" ht="15" x14ac:dyDescent="0.35">
      <c r="B24" s="2">
        <v>157.375</v>
      </c>
      <c r="C24" s="3">
        <v>-1.2574027586395701E-2</v>
      </c>
      <c r="D24" s="3">
        <f t="shared" si="0"/>
        <v>-12.574027586395701</v>
      </c>
      <c r="K24" s="34">
        <f t="shared" si="9"/>
        <v>2.625</v>
      </c>
      <c r="L24">
        <f t="shared" si="2"/>
        <v>12.574027586395701</v>
      </c>
      <c r="M24" s="34">
        <f t="shared" si="1"/>
        <v>2.625</v>
      </c>
      <c r="N24">
        <f t="shared" si="3"/>
        <v>6.2870137931978505</v>
      </c>
      <c r="AF24" s="34">
        <f t="shared" si="8"/>
        <v>2.625</v>
      </c>
      <c r="AG24">
        <f t="shared" si="4"/>
        <v>6.2870137931978505</v>
      </c>
      <c r="AY24" s="2">
        <v>-69.599672198751193</v>
      </c>
      <c r="AZ24" s="3">
        <v>-5.0095609613921496E-3</v>
      </c>
      <c r="BA24" s="3">
        <f t="shared" si="5"/>
        <v>-59.599672198751193</v>
      </c>
      <c r="BB24" s="3">
        <f t="shared" si="6"/>
        <v>-5.0095609613921495</v>
      </c>
      <c r="BM24" s="29">
        <f t="shared" si="7"/>
        <v>21</v>
      </c>
      <c r="BN24" s="29">
        <v>-25.117269765959655</v>
      </c>
    </row>
    <row r="25" spans="2:66" ht="15" x14ac:dyDescent="0.35">
      <c r="B25" s="2">
        <v>157.25</v>
      </c>
      <c r="C25" s="3">
        <v>-1.2547418604346701E-2</v>
      </c>
      <c r="D25" s="3">
        <f t="shared" si="0"/>
        <v>-12.547418604346701</v>
      </c>
      <c r="K25" s="34">
        <f t="shared" si="9"/>
        <v>2.75</v>
      </c>
      <c r="L25">
        <f t="shared" si="2"/>
        <v>12.547418604346701</v>
      </c>
      <c r="M25" s="34">
        <f t="shared" si="1"/>
        <v>2.75</v>
      </c>
      <c r="N25">
        <f t="shared" si="3"/>
        <v>6.2737093021733505</v>
      </c>
      <c r="AF25" s="34">
        <f t="shared" si="8"/>
        <v>2.75</v>
      </c>
      <c r="AG25">
        <f t="shared" si="4"/>
        <v>6.2737093021733505</v>
      </c>
      <c r="AY25" s="2">
        <v>-69.599672198751193</v>
      </c>
      <c r="AZ25" s="3">
        <v>-5.0095609613921401E-3</v>
      </c>
      <c r="BA25" s="3">
        <f t="shared" si="5"/>
        <v>-59.599672198751193</v>
      </c>
      <c r="BB25" s="3">
        <f t="shared" si="6"/>
        <v>-5.0095609613921397</v>
      </c>
      <c r="BM25" s="29">
        <f t="shared" si="7"/>
        <v>22</v>
      </c>
      <c r="BN25" s="29">
        <v>-23.598230050226611</v>
      </c>
    </row>
    <row r="26" spans="2:66" ht="15" x14ac:dyDescent="0.35">
      <c r="B26" s="2">
        <v>157.125</v>
      </c>
      <c r="C26" s="3">
        <v>-1.25215576967928E-2</v>
      </c>
      <c r="D26" s="3">
        <f t="shared" si="0"/>
        <v>-12.521557696792799</v>
      </c>
      <c r="K26" s="34">
        <f t="shared" si="9"/>
        <v>2.875</v>
      </c>
      <c r="L26">
        <f t="shared" si="2"/>
        <v>12.521557696792799</v>
      </c>
      <c r="M26" s="34">
        <f t="shared" si="1"/>
        <v>2.875</v>
      </c>
      <c r="N26">
        <f t="shared" si="3"/>
        <v>6.2607788483963995</v>
      </c>
      <c r="AF26" s="34">
        <f t="shared" si="8"/>
        <v>2.875</v>
      </c>
      <c r="AG26">
        <f t="shared" si="4"/>
        <v>6.2607788483963995</v>
      </c>
      <c r="AY26" s="2">
        <v>-68.927304518260797</v>
      </c>
      <c r="AZ26" s="3">
        <v>-5.0148684245732598E-3</v>
      </c>
      <c r="BA26" s="3">
        <f t="shared" si="5"/>
        <v>-58.927304518260797</v>
      </c>
      <c r="BB26" s="3">
        <f t="shared" si="6"/>
        <v>-5.01486842457326</v>
      </c>
      <c r="BM26" s="29">
        <f t="shared" si="7"/>
        <v>23</v>
      </c>
      <c r="BN26" s="29">
        <v>-22.065598976382066</v>
      </c>
    </row>
    <row r="27" spans="2:66" ht="15" x14ac:dyDescent="0.35">
      <c r="B27" s="2">
        <v>157</v>
      </c>
      <c r="C27" s="3">
        <v>-1.24965467779621E-2</v>
      </c>
      <c r="D27" s="3">
        <f t="shared" si="0"/>
        <v>-12.4965467779621</v>
      </c>
      <c r="J27" s="4"/>
      <c r="K27" s="34">
        <f t="shared" si="9"/>
        <v>3</v>
      </c>
      <c r="L27">
        <f t="shared" si="2"/>
        <v>12.4965467779621</v>
      </c>
      <c r="M27" s="34">
        <f t="shared" si="1"/>
        <v>3</v>
      </c>
      <c r="N27">
        <f t="shared" si="3"/>
        <v>6.2482733889810502</v>
      </c>
      <c r="O27" s="4"/>
      <c r="AF27" s="34">
        <f t="shared" si="8"/>
        <v>3</v>
      </c>
      <c r="AG27">
        <f t="shared" si="4"/>
        <v>6.2482733889810502</v>
      </c>
      <c r="AY27" s="2">
        <v>-68.927304518260797</v>
      </c>
      <c r="AZ27" s="3">
        <v>-5.0148684245732598E-3</v>
      </c>
      <c r="BA27" s="3">
        <f t="shared" si="5"/>
        <v>-58.927304518260797</v>
      </c>
      <c r="BB27" s="3">
        <f t="shared" si="6"/>
        <v>-5.01486842457326</v>
      </c>
      <c r="BM27" s="29">
        <f t="shared" si="7"/>
        <v>24</v>
      </c>
      <c r="BN27" s="29">
        <v>-20.53386095118972</v>
      </c>
    </row>
    <row r="28" spans="2:66" ht="15" x14ac:dyDescent="0.35">
      <c r="B28" s="2">
        <v>157</v>
      </c>
      <c r="C28" s="3">
        <v>-1.24965467779621E-2</v>
      </c>
      <c r="D28" s="3">
        <f t="shared" si="0"/>
        <v>-12.4965467779621</v>
      </c>
      <c r="K28" s="34">
        <f t="shared" si="9"/>
        <v>3</v>
      </c>
      <c r="L28">
        <f t="shared" si="2"/>
        <v>12.4965467779621</v>
      </c>
      <c r="M28" s="34">
        <f t="shared" si="1"/>
        <v>3</v>
      </c>
      <c r="N28">
        <f t="shared" si="3"/>
        <v>6.2482733889810502</v>
      </c>
      <c r="AF28" s="34">
        <f t="shared" si="8"/>
        <v>3</v>
      </c>
      <c r="AG28">
        <f t="shared" si="4"/>
        <v>6.2482733889810502</v>
      </c>
      <c r="AY28" s="2">
        <v>-67.821220668818896</v>
      </c>
      <c r="AZ28" s="3">
        <v>-5.0252052183317403E-3</v>
      </c>
      <c r="BA28" s="3">
        <f t="shared" si="5"/>
        <v>-57.821220668818896</v>
      </c>
      <c r="BB28" s="3">
        <f t="shared" si="6"/>
        <v>-5.0252052183317399</v>
      </c>
      <c r="BM28" s="29">
        <f t="shared" si="7"/>
        <v>25</v>
      </c>
      <c r="BN28" s="29">
        <v>-19.016485017171178</v>
      </c>
    </row>
    <row r="29" spans="2:66" ht="15" x14ac:dyDescent="0.35">
      <c r="B29" s="2">
        <v>156.875</v>
      </c>
      <c r="C29" s="3">
        <v>-1.2475777518072899E-2</v>
      </c>
      <c r="D29" s="3">
        <f t="shared" si="0"/>
        <v>-12.475777518072899</v>
      </c>
      <c r="K29" s="34">
        <f t="shared" si="9"/>
        <v>3.125</v>
      </c>
      <c r="L29">
        <f t="shared" si="2"/>
        <v>12.475777518072899</v>
      </c>
      <c r="M29" s="34">
        <f t="shared" si="1"/>
        <v>3.125</v>
      </c>
      <c r="N29">
        <f t="shared" si="3"/>
        <v>6.2378887590364496</v>
      </c>
      <c r="AF29" s="34">
        <f t="shared" si="8"/>
        <v>3.125</v>
      </c>
      <c r="AG29">
        <f t="shared" si="4"/>
        <v>6.2378887590364496</v>
      </c>
      <c r="AY29" s="2">
        <v>-67.821220668818896</v>
      </c>
      <c r="AZ29" s="3">
        <v>-5.0252052183317403E-3</v>
      </c>
      <c r="BA29" s="3">
        <f t="shared" si="5"/>
        <v>-57.821220668818896</v>
      </c>
      <c r="BB29" s="3">
        <f t="shared" si="6"/>
        <v>-5.0252052183317399</v>
      </c>
      <c r="BM29" s="29">
        <f t="shared" si="7"/>
        <v>26</v>
      </c>
      <c r="BN29" s="29">
        <v>-17.525729966458009</v>
      </c>
    </row>
    <row r="30" spans="2:66" ht="15" x14ac:dyDescent="0.35">
      <c r="B30" s="2">
        <v>156.75</v>
      </c>
      <c r="C30" s="3">
        <v>-1.2455912372002199E-2</v>
      </c>
      <c r="D30" s="3">
        <f t="shared" si="0"/>
        <v>-12.455912372002199</v>
      </c>
      <c r="K30" s="34">
        <f t="shared" si="9"/>
        <v>3.25</v>
      </c>
      <c r="L30">
        <f t="shared" si="2"/>
        <v>12.455912372002199</v>
      </c>
      <c r="M30" s="34">
        <f t="shared" si="1"/>
        <v>3.25</v>
      </c>
      <c r="N30">
        <f t="shared" si="3"/>
        <v>6.2279561860010997</v>
      </c>
      <c r="AF30" s="34">
        <f t="shared" si="8"/>
        <v>3.25</v>
      </c>
      <c r="AG30">
        <f t="shared" si="4"/>
        <v>6.2279561860010997</v>
      </c>
      <c r="AY30" s="2">
        <v>-67.074297078932602</v>
      </c>
      <c r="AZ30" s="3">
        <v>-5.0331350406587604E-3</v>
      </c>
      <c r="BA30" s="3">
        <f t="shared" si="5"/>
        <v>-57.074297078932602</v>
      </c>
      <c r="BB30" s="3">
        <f t="shared" si="6"/>
        <v>-5.0331350406587605</v>
      </c>
      <c r="BM30" s="29">
        <f t="shared" si="7"/>
        <v>27</v>
      </c>
      <c r="BN30" s="29">
        <v>-16.072502985985217</v>
      </c>
    </row>
    <row r="31" spans="2:66" ht="15" x14ac:dyDescent="0.35">
      <c r="B31" s="2">
        <v>156.625</v>
      </c>
      <c r="C31" s="3">
        <v>-1.2436904803423E-2</v>
      </c>
      <c r="D31" s="3">
        <f t="shared" si="0"/>
        <v>-12.436904803423001</v>
      </c>
      <c r="K31" s="34">
        <f t="shared" si="9"/>
        <v>3.375</v>
      </c>
      <c r="L31">
        <f t="shared" si="2"/>
        <v>12.436904803423001</v>
      </c>
      <c r="M31" s="34">
        <f t="shared" si="1"/>
        <v>3.375</v>
      </c>
      <c r="N31">
        <f t="shared" si="3"/>
        <v>6.2184524017115006</v>
      </c>
      <c r="AF31" s="34">
        <f t="shared" si="8"/>
        <v>3.375</v>
      </c>
      <c r="AG31">
        <f t="shared" si="4"/>
        <v>6.2184524017115006</v>
      </c>
      <c r="AY31" s="2">
        <v>-67.074297078932602</v>
      </c>
      <c r="AZ31" s="3">
        <v>-5.0331350406587604E-3</v>
      </c>
      <c r="BA31" s="3">
        <f t="shared" si="5"/>
        <v>-57.074297078932602</v>
      </c>
      <c r="BB31" s="3">
        <f t="shared" si="6"/>
        <v>-5.0331350406587605</v>
      </c>
      <c r="BM31" s="29">
        <f t="shared" si="7"/>
        <v>28</v>
      </c>
      <c r="BN31" s="29">
        <v>-14.666270375847768</v>
      </c>
    </row>
    <row r="32" spans="2:66" ht="15" x14ac:dyDescent="0.35">
      <c r="B32" s="2">
        <v>156.5</v>
      </c>
      <c r="C32" s="3">
        <v>-1.2418734847414801E-2</v>
      </c>
      <c r="D32" s="3">
        <f t="shared" si="0"/>
        <v>-12.4187348474148</v>
      </c>
      <c r="K32" s="34">
        <f t="shared" si="9"/>
        <v>3.5</v>
      </c>
      <c r="L32">
        <f t="shared" si="2"/>
        <v>12.4187348474148</v>
      </c>
      <c r="M32" s="34">
        <f t="shared" si="1"/>
        <v>3.5</v>
      </c>
      <c r="N32">
        <f t="shared" si="3"/>
        <v>6.2093674237074001</v>
      </c>
      <c r="AF32" s="34">
        <f t="shared" si="8"/>
        <v>3.5</v>
      </c>
      <c r="AG32">
        <f t="shared" si="4"/>
        <v>6.2093674237074001</v>
      </c>
      <c r="AY32" s="2">
        <v>-66.410819532347304</v>
      </c>
      <c r="AZ32" s="3">
        <v>-5.04114839056438E-3</v>
      </c>
      <c r="BA32" s="3">
        <f t="shared" si="5"/>
        <v>-56.410819532347304</v>
      </c>
      <c r="BB32" s="3">
        <f t="shared" si="6"/>
        <v>-5.0411483905643797</v>
      </c>
      <c r="BM32" s="29">
        <f t="shared" si="7"/>
        <v>29</v>
      </c>
      <c r="BN32" s="29">
        <v>-13.315017187201956</v>
      </c>
    </row>
    <row r="33" spans="2:66" ht="15" x14ac:dyDescent="0.35">
      <c r="B33" s="2">
        <v>156.5</v>
      </c>
      <c r="C33" s="3">
        <v>-1.2418734847414801E-2</v>
      </c>
      <c r="D33" s="3">
        <f t="shared" si="0"/>
        <v>-12.4187348474148</v>
      </c>
      <c r="K33" s="34">
        <f t="shared" si="9"/>
        <v>3.5</v>
      </c>
      <c r="L33">
        <f t="shared" si="2"/>
        <v>12.4187348474148</v>
      </c>
      <c r="M33" s="34">
        <f t="shared" si="1"/>
        <v>3.5</v>
      </c>
      <c r="N33">
        <f t="shared" si="3"/>
        <v>6.2093674237074001</v>
      </c>
      <c r="AF33" s="34">
        <f t="shared" si="8"/>
        <v>3.5</v>
      </c>
      <c r="AG33">
        <f t="shared" si="4"/>
        <v>6.2093674237074001</v>
      </c>
      <c r="AY33" s="2">
        <v>-66.410819532347304</v>
      </c>
      <c r="AZ33" s="3">
        <v>-5.04114839056438E-3</v>
      </c>
      <c r="BA33" s="3">
        <f t="shared" si="5"/>
        <v>-56.410819532347304</v>
      </c>
      <c r="BB33" s="3">
        <f t="shared" si="6"/>
        <v>-5.0411483905643797</v>
      </c>
      <c r="BM33" s="29">
        <f t="shared" si="7"/>
        <v>30</v>
      </c>
      <c r="BN33" s="29">
        <v>-12.025251250329195</v>
      </c>
    </row>
    <row r="34" spans="2:66" ht="15" x14ac:dyDescent="0.35">
      <c r="B34" s="2">
        <v>156.375</v>
      </c>
      <c r="C34" s="3">
        <v>-1.24014157707549E-2</v>
      </c>
      <c r="D34" s="3">
        <f t="shared" si="0"/>
        <v>-12.4014157707549</v>
      </c>
      <c r="K34" s="34">
        <f t="shared" si="9"/>
        <v>3.625</v>
      </c>
      <c r="L34">
        <f t="shared" si="2"/>
        <v>12.4014157707549</v>
      </c>
      <c r="M34" s="34">
        <f t="shared" si="1"/>
        <v>3.625</v>
      </c>
      <c r="N34">
        <f t="shared" si="3"/>
        <v>6.20070788537745</v>
      </c>
      <c r="AF34" s="34">
        <f t="shared" si="8"/>
        <v>3.625</v>
      </c>
      <c r="AG34">
        <f t="shared" si="4"/>
        <v>6.20070788537745</v>
      </c>
      <c r="AY34" s="2">
        <v>-65.328433374070201</v>
      </c>
      <c r="AZ34" s="3">
        <v>-5.0561126253350396E-3</v>
      </c>
      <c r="BA34" s="3">
        <f t="shared" si="5"/>
        <v>-55.328433374070201</v>
      </c>
      <c r="BB34" s="3">
        <f t="shared" si="6"/>
        <v>-5.0561126253350395</v>
      </c>
      <c r="BM34" s="29">
        <f t="shared" si="7"/>
        <v>31</v>
      </c>
      <c r="BN34" s="29">
        <v>-10.802046031433926</v>
      </c>
    </row>
    <row r="35" spans="2:66" ht="15" x14ac:dyDescent="0.35">
      <c r="B35" s="2">
        <v>156.25</v>
      </c>
      <c r="C35" s="3">
        <v>-1.23849921178322E-2</v>
      </c>
      <c r="D35" s="3">
        <f t="shared" si="0"/>
        <v>-12.3849921178322</v>
      </c>
      <c r="K35" s="34">
        <f t="shared" si="9"/>
        <v>3.75</v>
      </c>
      <c r="L35">
        <f t="shared" si="2"/>
        <v>12.3849921178322</v>
      </c>
      <c r="M35" s="34">
        <f t="shared" si="1"/>
        <v>3.75</v>
      </c>
      <c r="N35">
        <f t="shared" si="3"/>
        <v>6.1924960589160998</v>
      </c>
      <c r="AF35" s="34">
        <f t="shared" si="8"/>
        <v>3.75</v>
      </c>
      <c r="AG35">
        <f t="shared" si="4"/>
        <v>6.1924960589160998</v>
      </c>
      <c r="AY35" s="2">
        <v>-65.328433374070201</v>
      </c>
      <c r="AZ35" s="3">
        <v>-5.0561126253350396E-3</v>
      </c>
      <c r="BA35" s="3">
        <f t="shared" si="5"/>
        <v>-55.328433374070201</v>
      </c>
      <c r="BB35" s="3">
        <f t="shared" si="6"/>
        <v>-5.0561126253350395</v>
      </c>
      <c r="BM35" s="29">
        <f t="shared" si="7"/>
        <v>32</v>
      </c>
      <c r="BN35" s="29">
        <v>-9.6491160728532286</v>
      </c>
    </row>
    <row r="36" spans="2:66" ht="15" x14ac:dyDescent="0.35">
      <c r="B36" s="2">
        <v>156.125</v>
      </c>
      <c r="C36" s="3">
        <v>-1.23695283161164E-2</v>
      </c>
      <c r="D36" s="3">
        <f t="shared" si="0"/>
        <v>-12.3695283161164</v>
      </c>
      <c r="K36" s="34">
        <f t="shared" si="9"/>
        <v>3.875</v>
      </c>
      <c r="L36">
        <f t="shared" si="2"/>
        <v>12.3695283161164</v>
      </c>
      <c r="M36" s="34">
        <f t="shared" si="1"/>
        <v>3.875</v>
      </c>
      <c r="N36">
        <f t="shared" si="3"/>
        <v>6.1847641580581998</v>
      </c>
      <c r="AF36" s="34">
        <f t="shared" si="8"/>
        <v>3.875</v>
      </c>
      <c r="AG36">
        <f t="shared" si="4"/>
        <v>6.1847641580581998</v>
      </c>
      <c r="AY36" s="2">
        <v>-64.671643029736401</v>
      </c>
      <c r="AZ36" s="3">
        <v>-5.06527082886081E-3</v>
      </c>
      <c r="BA36" s="3">
        <f t="shared" si="5"/>
        <v>-54.671643029736401</v>
      </c>
      <c r="BB36" s="3">
        <f t="shared" si="6"/>
        <v>-5.0652708288608101</v>
      </c>
      <c r="BM36" s="29">
        <f t="shared" si="7"/>
        <v>33</v>
      </c>
      <c r="BN36" s="29">
        <v>-8.5689184225546828</v>
      </c>
    </row>
    <row r="37" spans="2:66" ht="15" x14ac:dyDescent="0.35">
      <c r="B37" s="2">
        <v>156</v>
      </c>
      <c r="C37" s="3">
        <v>-1.23551211511296E-2</v>
      </c>
      <c r="D37" s="3">
        <f t="shared" si="0"/>
        <v>-12.3551211511296</v>
      </c>
      <c r="K37" s="34">
        <f t="shared" si="9"/>
        <v>4</v>
      </c>
      <c r="L37">
        <f t="shared" si="2"/>
        <v>12.3551211511296</v>
      </c>
      <c r="M37" s="34">
        <f t="shared" si="1"/>
        <v>4</v>
      </c>
      <c r="N37">
        <f t="shared" si="3"/>
        <v>6.1775605755648</v>
      </c>
      <c r="AF37" s="34">
        <f t="shared" si="8"/>
        <v>4</v>
      </c>
      <c r="AG37">
        <f t="shared" si="4"/>
        <v>6.1775605755648</v>
      </c>
      <c r="AY37" s="2">
        <v>-64.671643029736401</v>
      </c>
      <c r="AZ37" s="3">
        <v>-5.06527082886081E-3</v>
      </c>
      <c r="BA37" s="3">
        <f t="shared" si="5"/>
        <v>-54.671643029736401</v>
      </c>
      <c r="BB37" s="3">
        <f t="shared" si="6"/>
        <v>-5.0652708288608101</v>
      </c>
      <c r="BM37" s="29">
        <f t="shared" si="7"/>
        <v>34</v>
      </c>
      <c r="BN37" s="29">
        <v>-7.5627734174086445</v>
      </c>
    </row>
    <row r="38" spans="2:66" ht="15" x14ac:dyDescent="0.35">
      <c r="B38" s="2">
        <v>156</v>
      </c>
      <c r="C38" s="3">
        <v>-1.23551211511296E-2</v>
      </c>
      <c r="D38" s="3">
        <f t="shared" si="0"/>
        <v>-12.3551211511296</v>
      </c>
      <c r="K38" s="34">
        <f t="shared" si="9"/>
        <v>4</v>
      </c>
      <c r="L38">
        <f t="shared" si="2"/>
        <v>12.3551211511296</v>
      </c>
      <c r="M38" s="34">
        <f t="shared" si="1"/>
        <v>4</v>
      </c>
      <c r="N38">
        <f t="shared" si="3"/>
        <v>6.1775605755648</v>
      </c>
      <c r="AF38" s="34">
        <f t="shared" si="8"/>
        <v>4</v>
      </c>
      <c r="AG38">
        <f t="shared" si="4"/>
        <v>6.1775605755648</v>
      </c>
      <c r="AY38" s="2">
        <v>-64.075635526701902</v>
      </c>
      <c r="AZ38" s="3">
        <v>-5.0763665549377404E-3</v>
      </c>
      <c r="BA38" s="3">
        <f t="shared" si="5"/>
        <v>-54.075635526701902</v>
      </c>
      <c r="BB38" s="3">
        <f t="shared" si="6"/>
        <v>-5.0763665549377404</v>
      </c>
      <c r="BM38" s="29">
        <f t="shared" si="7"/>
        <v>35</v>
      </c>
      <c r="BN38" s="29">
        <v>-6.6309984117770373</v>
      </c>
    </row>
    <row r="39" spans="2:66" ht="15" x14ac:dyDescent="0.35">
      <c r="B39" s="2">
        <v>155.875</v>
      </c>
      <c r="C39" s="3">
        <v>-1.2341944995607699E-2</v>
      </c>
      <c r="D39" s="3">
        <f t="shared" si="0"/>
        <v>-12.341944995607699</v>
      </c>
      <c r="K39" s="34">
        <f t="shared" si="9"/>
        <v>4.125</v>
      </c>
      <c r="L39">
        <f t="shared" si="2"/>
        <v>12.341944995607699</v>
      </c>
      <c r="M39" s="34">
        <f t="shared" si="1"/>
        <v>4.125</v>
      </c>
      <c r="N39">
        <f t="shared" si="3"/>
        <v>6.1709724978038496</v>
      </c>
      <c r="AF39" s="34">
        <f t="shared" si="8"/>
        <v>4.125</v>
      </c>
      <c r="AG39">
        <f t="shared" si="4"/>
        <v>6.1709724978038496</v>
      </c>
      <c r="AY39" s="2">
        <v>-64.075635526701902</v>
      </c>
      <c r="AZ39" s="3">
        <v>-5.0763665549377404E-3</v>
      </c>
      <c r="BA39" s="3">
        <f t="shared" si="5"/>
        <v>-54.075635526701902</v>
      </c>
      <c r="BB39" s="3">
        <f t="shared" si="6"/>
        <v>-5.0763665549377404</v>
      </c>
      <c r="BM39" s="29">
        <f t="shared" si="7"/>
        <v>36</v>
      </c>
      <c r="BN39" s="29">
        <v>-5.7730484917688569</v>
      </c>
    </row>
    <row r="40" spans="2:66" ht="15" x14ac:dyDescent="0.35">
      <c r="B40" s="2">
        <v>155.75</v>
      </c>
      <c r="C40" s="3">
        <v>-1.2330287958068301E-2</v>
      </c>
      <c r="D40" s="3">
        <f t="shared" si="0"/>
        <v>-12.3302879580683</v>
      </c>
      <c r="K40" s="34">
        <f t="shared" si="9"/>
        <v>4.25</v>
      </c>
      <c r="L40">
        <f t="shared" si="2"/>
        <v>12.3302879580683</v>
      </c>
      <c r="M40" s="34">
        <f t="shared" si="1"/>
        <v>4.25</v>
      </c>
      <c r="N40">
        <f t="shared" si="3"/>
        <v>6.1651439790341502</v>
      </c>
      <c r="AF40" s="34">
        <f t="shared" si="8"/>
        <v>4.25</v>
      </c>
      <c r="AG40">
        <f t="shared" si="4"/>
        <v>6.1651439790341502</v>
      </c>
      <c r="AY40" s="2">
        <v>-62.908424018038097</v>
      </c>
      <c r="AZ40" s="3">
        <v>-5.0983687282186397E-3</v>
      </c>
      <c r="BA40" s="3">
        <f t="shared" si="5"/>
        <v>-52.908424018038097</v>
      </c>
      <c r="BB40" s="3">
        <f t="shared" si="6"/>
        <v>-5.0983687282186398</v>
      </c>
      <c r="BM40" s="29">
        <f t="shared" si="7"/>
        <v>37</v>
      </c>
      <c r="BN40" s="29">
        <v>-4.9876588351627031</v>
      </c>
    </row>
    <row r="41" spans="2:66" ht="15" x14ac:dyDescent="0.35">
      <c r="B41" s="2">
        <v>155.625</v>
      </c>
      <c r="C41" s="3">
        <v>-1.2320409060907599E-2</v>
      </c>
      <c r="D41" s="3">
        <f t="shared" si="0"/>
        <v>-12.320409060907599</v>
      </c>
      <c r="K41" s="34">
        <f t="shared" si="9"/>
        <v>4.375</v>
      </c>
      <c r="L41">
        <f t="shared" si="2"/>
        <v>12.320409060907599</v>
      </c>
      <c r="M41" s="34">
        <f t="shared" si="1"/>
        <v>4.375</v>
      </c>
      <c r="N41">
        <f t="shared" si="3"/>
        <v>6.1602045304537993</v>
      </c>
      <c r="AF41" s="34">
        <f t="shared" si="8"/>
        <v>4.375</v>
      </c>
      <c r="AG41">
        <f t="shared" si="4"/>
        <v>6.1602045304537993</v>
      </c>
      <c r="AY41" s="2">
        <v>-62.908424018038097</v>
      </c>
      <c r="AZ41" s="3">
        <v>-5.0983687282186397E-3</v>
      </c>
      <c r="BA41" s="3">
        <f t="shared" si="5"/>
        <v>-52.908424018038097</v>
      </c>
      <c r="BB41" s="3">
        <f t="shared" si="6"/>
        <v>-5.0983687282186398</v>
      </c>
      <c r="BM41" s="29">
        <f t="shared" si="7"/>
        <v>38</v>
      </c>
      <c r="BN41" s="29">
        <v>-4.2729841156300932</v>
      </c>
    </row>
    <row r="42" spans="2:66" ht="15" x14ac:dyDescent="0.35">
      <c r="B42" s="2">
        <v>155.5</v>
      </c>
      <c r="C42" s="3">
        <v>-1.2312605094296099E-2</v>
      </c>
      <c r="D42" s="3">
        <f t="shared" si="0"/>
        <v>-12.312605094296099</v>
      </c>
      <c r="K42" s="34">
        <f t="shared" si="9"/>
        <v>4.5</v>
      </c>
      <c r="L42">
        <f t="shared" si="2"/>
        <v>12.312605094296099</v>
      </c>
      <c r="M42" s="34">
        <f t="shared" si="1"/>
        <v>4.5</v>
      </c>
      <c r="N42">
        <f t="shared" si="3"/>
        <v>6.1563025471480497</v>
      </c>
      <c r="AF42" s="34">
        <f t="shared" si="8"/>
        <v>4.5</v>
      </c>
      <c r="AG42">
        <f t="shared" si="4"/>
        <v>6.1563025471480497</v>
      </c>
      <c r="AY42" s="2">
        <v>-62.313293873132402</v>
      </c>
      <c r="AZ42" s="3">
        <v>-5.1099486325245601E-3</v>
      </c>
      <c r="BA42" s="3">
        <f t="shared" si="5"/>
        <v>-52.313293873132402</v>
      </c>
      <c r="BB42" s="3">
        <f t="shared" si="6"/>
        <v>-5.10994863252456</v>
      </c>
      <c r="BM42" s="29">
        <f t="shared" si="7"/>
        <v>39</v>
      </c>
      <c r="BN42" s="29">
        <v>-3.6267311575578374</v>
      </c>
    </row>
    <row r="43" spans="2:66" ht="15" x14ac:dyDescent="0.35">
      <c r="B43" s="2">
        <v>155.5</v>
      </c>
      <c r="C43" s="3">
        <v>-1.2312605094296099E-2</v>
      </c>
      <c r="D43" s="3">
        <f t="shared" si="0"/>
        <v>-12.312605094296099</v>
      </c>
      <c r="K43" s="34">
        <f t="shared" si="9"/>
        <v>4.5</v>
      </c>
      <c r="L43">
        <f t="shared" si="2"/>
        <v>12.312605094296099</v>
      </c>
      <c r="M43" s="34">
        <f t="shared" si="1"/>
        <v>4.5</v>
      </c>
      <c r="N43">
        <f t="shared" si="3"/>
        <v>6.1563025471480497</v>
      </c>
      <c r="AF43" s="34">
        <f t="shared" si="8"/>
        <v>4.5</v>
      </c>
      <c r="AG43">
        <f t="shared" si="4"/>
        <v>6.1563025471480497</v>
      </c>
      <c r="AY43" s="2">
        <v>-62.313293873132402</v>
      </c>
      <c r="AZ43" s="3">
        <v>-5.1099486325245601E-3</v>
      </c>
      <c r="BA43" s="3">
        <f t="shared" si="5"/>
        <v>-52.313293873132402</v>
      </c>
      <c r="BB43" s="3">
        <f t="shared" si="6"/>
        <v>-5.10994863252456</v>
      </c>
      <c r="BM43" s="29">
        <f t="shared" si="7"/>
        <v>40</v>
      </c>
      <c r="BN43" s="29">
        <v>-3.0462818787441064</v>
      </c>
    </row>
    <row r="44" spans="2:66" ht="15" x14ac:dyDescent="0.35">
      <c r="B44" s="2">
        <v>155.49475865538199</v>
      </c>
      <c r="C44" s="3">
        <v>-1.23123279123104E-2</v>
      </c>
      <c r="D44" s="3">
        <f t="shared" si="0"/>
        <v>-12.312327912310401</v>
      </c>
      <c r="K44" s="34">
        <f t="shared" si="9"/>
        <v>4.505241344618014</v>
      </c>
      <c r="L44">
        <f t="shared" si="2"/>
        <v>12.312327912310401</v>
      </c>
      <c r="M44" s="34">
        <f t="shared" si="1"/>
        <v>4.505241344618014</v>
      </c>
      <c r="N44">
        <f t="shared" si="3"/>
        <v>6.1561639561552006</v>
      </c>
      <c r="AF44" s="34">
        <f t="shared" si="8"/>
        <v>4.505241344618014</v>
      </c>
      <c r="AG44">
        <f t="shared" si="4"/>
        <v>6.1561639561552006</v>
      </c>
      <c r="AY44" s="2">
        <v>-61.722530591572202</v>
      </c>
      <c r="AZ44" s="3">
        <v>-5.1245476719354501E-3</v>
      </c>
      <c r="BA44" s="3">
        <f t="shared" si="5"/>
        <v>-51.722530591572202</v>
      </c>
      <c r="BB44" s="3">
        <f t="shared" si="6"/>
        <v>-5.1245476719354501</v>
      </c>
      <c r="BM44" s="29">
        <f t="shared" si="7"/>
        <v>41</v>
      </c>
      <c r="BN44" s="29">
        <v>-2.5288043727827394</v>
      </c>
    </row>
    <row r="45" spans="2:66" ht="15" x14ac:dyDescent="0.35">
      <c r="B45" s="2">
        <v>155.489517310765</v>
      </c>
      <c r="C45" s="3">
        <v>-1.23120549691256E-2</v>
      </c>
      <c r="D45" s="3">
        <f t="shared" si="0"/>
        <v>-12.312054969125601</v>
      </c>
      <c r="K45" s="34">
        <f t="shared" si="9"/>
        <v>4.5104826892350047</v>
      </c>
      <c r="L45">
        <f t="shared" si="2"/>
        <v>12.312054969125601</v>
      </c>
      <c r="M45" s="34">
        <f t="shared" si="1"/>
        <v>4.5104826892350047</v>
      </c>
      <c r="N45">
        <f t="shared" si="3"/>
        <v>6.1560274845628005</v>
      </c>
      <c r="AF45" s="34">
        <f t="shared" si="8"/>
        <v>4.5104826892350047</v>
      </c>
      <c r="AG45">
        <f t="shared" si="4"/>
        <v>6.1560274845628005</v>
      </c>
      <c r="AY45" s="2">
        <v>-61.722530591572202</v>
      </c>
      <c r="AZ45" s="3">
        <v>-5.1245476719354501E-3</v>
      </c>
      <c r="BA45" s="3">
        <f t="shared" si="5"/>
        <v>-51.722530591572202</v>
      </c>
      <c r="BB45" s="3">
        <f t="shared" si="6"/>
        <v>-5.1245476719354501</v>
      </c>
      <c r="BM45" s="29">
        <f t="shared" si="7"/>
        <v>42</v>
      </c>
      <c r="BN45" s="29">
        <v>-2.0713507484078799</v>
      </c>
    </row>
    <row r="46" spans="2:66" ht="15" x14ac:dyDescent="0.35">
      <c r="B46" s="2">
        <v>155.48427596614701</v>
      </c>
      <c r="C46" s="3">
        <v>-1.23117862890354E-2</v>
      </c>
      <c r="D46" s="3">
        <f t="shared" si="0"/>
        <v>-12.3117862890354</v>
      </c>
      <c r="K46" s="34">
        <f t="shared" si="9"/>
        <v>4.5157240338529903</v>
      </c>
      <c r="L46">
        <f t="shared" si="2"/>
        <v>12.3117862890354</v>
      </c>
      <c r="M46" s="34">
        <f t="shared" si="1"/>
        <v>4.5157240338529903</v>
      </c>
      <c r="N46">
        <f t="shared" si="3"/>
        <v>6.1558931445176999</v>
      </c>
      <c r="AF46" s="34">
        <f t="shared" si="8"/>
        <v>4.5157240338529903</v>
      </c>
      <c r="AG46">
        <f t="shared" si="4"/>
        <v>6.1558931445176999</v>
      </c>
      <c r="AY46" s="2">
        <v>-60.570815110917103</v>
      </c>
      <c r="AZ46" s="3">
        <v>-5.1540405476272399E-3</v>
      </c>
      <c r="BA46" s="3">
        <f t="shared" si="5"/>
        <v>-50.570815110917103</v>
      </c>
      <c r="BB46" s="3">
        <f t="shared" si="6"/>
        <v>-5.1540405476272397</v>
      </c>
      <c r="BM46" s="29">
        <f t="shared" si="7"/>
        <v>43</v>
      </c>
      <c r="BN46" s="29">
        <v>-1.6709410344540525</v>
      </c>
    </row>
    <row r="47" spans="2:66" ht="15" x14ac:dyDescent="0.35">
      <c r="B47" s="2">
        <v>155.47903462152999</v>
      </c>
      <c r="C47" s="3">
        <v>-1.23115218964416E-2</v>
      </c>
      <c r="D47" s="3">
        <f t="shared" si="0"/>
        <v>-12.311521896441601</v>
      </c>
      <c r="K47" s="34">
        <f t="shared" si="9"/>
        <v>4.5209653784700095</v>
      </c>
      <c r="L47">
        <f t="shared" si="2"/>
        <v>12.311521896441601</v>
      </c>
      <c r="M47" s="34">
        <f t="shared" si="1"/>
        <v>4.5209653784700095</v>
      </c>
      <c r="N47">
        <f t="shared" si="3"/>
        <v>6.1557609482208004</v>
      </c>
      <c r="AF47" s="34">
        <f t="shared" si="8"/>
        <v>4.5209653784700095</v>
      </c>
      <c r="AG47">
        <f t="shared" si="4"/>
        <v>6.1557609482208004</v>
      </c>
      <c r="AY47" s="2">
        <v>-60.570815110917103</v>
      </c>
      <c r="AZ47" s="3">
        <v>-5.1540405476272399E-3</v>
      </c>
      <c r="BA47" s="3">
        <f t="shared" si="5"/>
        <v>-50.570815110917103</v>
      </c>
      <c r="BB47" s="3">
        <f t="shared" si="6"/>
        <v>-5.1540405476272397</v>
      </c>
      <c r="BM47" s="29">
        <f t="shared" si="7"/>
        <v>44</v>
      </c>
      <c r="BN47" s="29">
        <v>-1.3246330590906079</v>
      </c>
    </row>
    <row r="48" spans="2:66" ht="15" x14ac:dyDescent="0.35">
      <c r="B48" s="2">
        <v>155.47903462152999</v>
      </c>
      <c r="C48" s="3">
        <v>-1.23115218964416E-2</v>
      </c>
      <c r="D48" s="3">
        <f t="shared" si="0"/>
        <v>-12.311521896441601</v>
      </c>
      <c r="K48" s="34">
        <f t="shared" si="9"/>
        <v>4.5209653784700095</v>
      </c>
      <c r="L48">
        <f t="shared" si="2"/>
        <v>12.311521896441601</v>
      </c>
      <c r="M48" s="34">
        <f t="shared" si="1"/>
        <v>4.5209653784700095</v>
      </c>
      <c r="N48">
        <f t="shared" si="3"/>
        <v>6.1557609482208004</v>
      </c>
      <c r="AF48" s="34">
        <f t="shared" si="8"/>
        <v>4.5209653784700095</v>
      </c>
      <c r="AG48">
        <f t="shared" si="4"/>
        <v>6.1557609482208004</v>
      </c>
      <c r="AY48" s="2">
        <v>-59.9809229092183</v>
      </c>
      <c r="AZ48" s="3">
        <v>-5.16996208269737E-3</v>
      </c>
      <c r="BA48" s="3">
        <f t="shared" si="5"/>
        <v>-49.9809229092183</v>
      </c>
      <c r="BB48" s="3">
        <f t="shared" si="6"/>
        <v>-5.1699620826973698</v>
      </c>
      <c r="BM48" s="29">
        <f t="shared" si="7"/>
        <v>45</v>
      </c>
      <c r="BN48" s="29">
        <v>-1.0295787105922782</v>
      </c>
    </row>
    <row r="49" spans="2:66" ht="15" x14ac:dyDescent="0.35">
      <c r="B49" s="2">
        <v>155.35927596614701</v>
      </c>
      <c r="C49" s="3">
        <v>-1.23067062849856E-2</v>
      </c>
      <c r="D49" s="3">
        <f t="shared" si="0"/>
        <v>-12.3067062849856</v>
      </c>
      <c r="K49" s="34">
        <f t="shared" si="9"/>
        <v>4.6407240338529903</v>
      </c>
      <c r="L49">
        <f t="shared" si="2"/>
        <v>12.3067062849856</v>
      </c>
      <c r="M49" s="34">
        <f t="shared" si="1"/>
        <v>4.6407240338529903</v>
      </c>
      <c r="N49">
        <f t="shared" si="3"/>
        <v>6.1533531424927999</v>
      </c>
      <c r="AF49" s="34">
        <f t="shared" si="8"/>
        <v>4.6407240338529903</v>
      </c>
      <c r="AG49">
        <f t="shared" si="4"/>
        <v>6.1533531424927999</v>
      </c>
      <c r="AY49" s="2">
        <v>-59.9809229092183</v>
      </c>
      <c r="AZ49" s="3">
        <v>-5.16996208269737E-3</v>
      </c>
      <c r="BA49" s="3">
        <f t="shared" si="5"/>
        <v>-49.9809229092183</v>
      </c>
      <c r="BB49" s="3">
        <f t="shared" si="6"/>
        <v>-5.1699620826973698</v>
      </c>
      <c r="BM49" s="29">
        <f t="shared" si="7"/>
        <v>46</v>
      </c>
      <c r="BN49" s="29">
        <v>-0.78306738063007275</v>
      </c>
    </row>
    <row r="50" spans="2:66" ht="15" x14ac:dyDescent="0.35">
      <c r="B50" s="2">
        <v>155.239517310765</v>
      </c>
      <c r="C50" s="3">
        <v>-1.23044566657253E-2</v>
      </c>
      <c r="D50" s="3">
        <f t="shared" si="0"/>
        <v>-12.304456665725299</v>
      </c>
      <c r="K50" s="34">
        <f t="shared" si="9"/>
        <v>4.7604826892350047</v>
      </c>
      <c r="L50">
        <f t="shared" si="2"/>
        <v>12.304456665725299</v>
      </c>
      <c r="M50" s="34">
        <f t="shared" si="1"/>
        <v>4.7604826892350047</v>
      </c>
      <c r="N50">
        <f t="shared" si="3"/>
        <v>6.1522283328626495</v>
      </c>
      <c r="AF50" s="34">
        <f t="shared" si="8"/>
        <v>4.7604826892350047</v>
      </c>
      <c r="AG50">
        <f t="shared" si="4"/>
        <v>6.1522283328626495</v>
      </c>
      <c r="AY50" s="2">
        <v>-59.395316897761298</v>
      </c>
      <c r="AZ50" s="3">
        <v>-5.1891344977807504E-3</v>
      </c>
      <c r="BA50" s="3">
        <f t="shared" si="5"/>
        <v>-49.395316897761298</v>
      </c>
      <c r="BB50" s="3">
        <f t="shared" si="6"/>
        <v>-5.1891344977807501</v>
      </c>
      <c r="BM50" s="29">
        <f t="shared" si="7"/>
        <v>47</v>
      </c>
      <c r="BN50" s="29">
        <v>-0.58255768199440938</v>
      </c>
    </row>
    <row r="51" spans="2:66" ht="15" x14ac:dyDescent="0.35">
      <c r="B51" s="2">
        <v>155.11975865538199</v>
      </c>
      <c r="C51" s="3">
        <v>-1.23051181944388E-2</v>
      </c>
      <c r="D51" s="3">
        <f t="shared" si="0"/>
        <v>-12.305118194438801</v>
      </c>
      <c r="K51" s="34">
        <f t="shared" si="9"/>
        <v>4.880241344618014</v>
      </c>
      <c r="L51">
        <f t="shared" si="2"/>
        <v>12.305118194438801</v>
      </c>
      <c r="M51" s="34">
        <f t="shared" si="1"/>
        <v>4.880241344618014</v>
      </c>
      <c r="N51">
        <f t="shared" si="3"/>
        <v>6.1525590972194006</v>
      </c>
      <c r="AF51" s="34">
        <f t="shared" si="8"/>
        <v>4.880241344618014</v>
      </c>
      <c r="AG51">
        <f t="shared" si="4"/>
        <v>6.1525590972194006</v>
      </c>
      <c r="AY51" s="2">
        <v>-59.395316897761298</v>
      </c>
      <c r="AZ51" s="3">
        <v>-5.1891344977807599E-3</v>
      </c>
      <c r="BA51" s="3">
        <f t="shared" si="5"/>
        <v>-49.395316897761298</v>
      </c>
      <c r="BB51" s="3">
        <f t="shared" si="6"/>
        <v>-5.1891344977807599</v>
      </c>
      <c r="BM51" s="29">
        <f t="shared" si="7"/>
        <v>48</v>
      </c>
      <c r="BN51" s="29">
        <v>-0.42569872733442848</v>
      </c>
    </row>
    <row r="52" spans="2:66" ht="15" x14ac:dyDescent="0.35">
      <c r="B52" s="2">
        <v>155</v>
      </c>
      <c r="C52" s="3">
        <v>-1.2309069554727801E-2</v>
      </c>
      <c r="D52" s="3">
        <f t="shared" si="0"/>
        <v>-12.309069554727801</v>
      </c>
      <c r="K52" s="34">
        <f t="shared" si="9"/>
        <v>5</v>
      </c>
      <c r="L52">
        <f t="shared" si="2"/>
        <v>12.309069554727801</v>
      </c>
      <c r="M52" s="34">
        <f t="shared" si="1"/>
        <v>5</v>
      </c>
      <c r="N52">
        <f t="shared" si="3"/>
        <v>6.1545347773639003</v>
      </c>
      <c r="AF52" s="34">
        <f t="shared" si="8"/>
        <v>5</v>
      </c>
      <c r="AG52">
        <f t="shared" si="4"/>
        <v>6.1545347773639003</v>
      </c>
      <c r="AY52" s="2">
        <v>-58.2589656852426</v>
      </c>
      <c r="AZ52" s="3">
        <v>-5.22849949947813E-3</v>
      </c>
      <c r="BA52" s="3">
        <f t="shared" si="5"/>
        <v>-48.2589656852426</v>
      </c>
      <c r="BB52" s="3">
        <f t="shared" si="6"/>
        <v>-5.2284994994781302</v>
      </c>
      <c r="BM52" s="29">
        <f t="shared" si="7"/>
        <v>49</v>
      </c>
      <c r="BN52" s="29">
        <v>-0.31034236375017255</v>
      </c>
    </row>
    <row r="53" spans="2:66" ht="15" x14ac:dyDescent="0.35">
      <c r="B53" s="2">
        <v>155</v>
      </c>
      <c r="C53" s="3">
        <v>-1.2309069554727801E-2</v>
      </c>
      <c r="D53" s="3">
        <f t="shared" si="0"/>
        <v>-12.309069554727801</v>
      </c>
      <c r="K53" s="34">
        <f t="shared" si="9"/>
        <v>5</v>
      </c>
      <c r="L53">
        <f t="shared" si="2"/>
        <v>12.309069554727801</v>
      </c>
      <c r="M53" s="34">
        <f t="shared" si="1"/>
        <v>5</v>
      </c>
      <c r="N53">
        <f t="shared" si="3"/>
        <v>6.1545347773639003</v>
      </c>
      <c r="AF53" s="34">
        <f t="shared" si="8"/>
        <v>5</v>
      </c>
      <c r="AG53">
        <f t="shared" si="4"/>
        <v>6.1545347773639003</v>
      </c>
      <c r="AY53" s="2">
        <v>-58.2589656852426</v>
      </c>
      <c r="AZ53" s="3">
        <v>-5.2284994994781196E-3</v>
      </c>
      <c r="BA53" s="3">
        <f t="shared" si="5"/>
        <v>-48.2589656852426</v>
      </c>
      <c r="BB53" s="3">
        <f t="shared" si="6"/>
        <v>-5.2284994994781195</v>
      </c>
      <c r="BM53" s="29">
        <f t="shared" si="7"/>
        <v>50</v>
      </c>
      <c r="BN53" s="29">
        <v>-0.23454779191786787</v>
      </c>
    </row>
    <row r="54" spans="2:66" ht="15" x14ac:dyDescent="0.35">
      <c r="B54" s="2">
        <v>154.875</v>
      </c>
      <c r="C54" s="3">
        <v>-1.2317149867365399E-2</v>
      </c>
      <c r="D54" s="3">
        <f t="shared" si="0"/>
        <v>-12.3171498673654</v>
      </c>
      <c r="K54" s="34">
        <f t="shared" si="9"/>
        <v>5.125</v>
      </c>
      <c r="L54">
        <f t="shared" si="2"/>
        <v>12.3171498673654</v>
      </c>
      <c r="M54" s="34">
        <f t="shared" si="1"/>
        <v>5.125</v>
      </c>
      <c r="N54">
        <f t="shared" si="3"/>
        <v>6.1585749336826998</v>
      </c>
      <c r="AF54" s="34">
        <f t="shared" si="8"/>
        <v>5.125</v>
      </c>
      <c r="AG54">
        <f t="shared" si="4"/>
        <v>6.1585749336826998</v>
      </c>
      <c r="AY54" s="2">
        <v>-57.674224417930802</v>
      </c>
      <c r="AZ54" s="3">
        <v>-5.25026147018255E-3</v>
      </c>
      <c r="BA54" s="3">
        <f t="shared" si="5"/>
        <v>-47.674224417930802</v>
      </c>
      <c r="BB54" s="3">
        <f t="shared" si="6"/>
        <v>-5.2502614701825498</v>
      </c>
      <c r="BM54" s="29">
        <f t="shared" si="7"/>
        <v>51</v>
      </c>
      <c r="BN54" s="29">
        <v>-0.19657997101718827</v>
      </c>
    </row>
    <row r="55" spans="2:66" ht="15" x14ac:dyDescent="0.35">
      <c r="B55" s="2">
        <v>154.75</v>
      </c>
      <c r="C55" s="3">
        <v>-1.23297754594362E-2</v>
      </c>
      <c r="D55" s="3">
        <f t="shared" si="0"/>
        <v>-12.329775459436201</v>
      </c>
      <c r="K55" s="34">
        <f t="shared" si="9"/>
        <v>5.25</v>
      </c>
      <c r="L55">
        <f t="shared" si="2"/>
        <v>12.329775459436201</v>
      </c>
      <c r="M55" s="34">
        <f t="shared" si="1"/>
        <v>5.25</v>
      </c>
      <c r="N55">
        <f t="shared" si="3"/>
        <v>6.1648877297181004</v>
      </c>
      <c r="AF55" s="34">
        <f t="shared" si="8"/>
        <v>5.25</v>
      </c>
      <c r="AG55">
        <f t="shared" si="4"/>
        <v>6.1648877297181004</v>
      </c>
      <c r="AY55" s="2">
        <v>-57.674224417930802</v>
      </c>
      <c r="AZ55" s="3">
        <v>-5.2502614701825396E-3</v>
      </c>
      <c r="BA55" s="3">
        <f t="shared" si="5"/>
        <v>-47.674224417930802</v>
      </c>
      <c r="BB55" s="3">
        <f t="shared" si="6"/>
        <v>-5.2502614701825392</v>
      </c>
      <c r="BM55" s="29">
        <f t="shared" si="7"/>
        <v>52</v>
      </c>
      <c r="BN55" s="29">
        <v>-0.19490313546822502</v>
      </c>
    </row>
    <row r="56" spans="2:66" ht="15" x14ac:dyDescent="0.35">
      <c r="B56" s="2">
        <v>154.625</v>
      </c>
      <c r="C56" s="3">
        <v>-1.2347502145308401E-2</v>
      </c>
      <c r="D56" s="3">
        <f t="shared" si="0"/>
        <v>-12.3475021453084</v>
      </c>
      <c r="K56" s="34">
        <f t="shared" si="9"/>
        <v>5.375</v>
      </c>
      <c r="L56">
        <f t="shared" si="2"/>
        <v>12.3475021453084</v>
      </c>
      <c r="M56" s="34">
        <f t="shared" si="1"/>
        <v>5.375</v>
      </c>
      <c r="N56">
        <f t="shared" si="3"/>
        <v>6.1737510726542002</v>
      </c>
      <c r="AF56" s="34">
        <f t="shared" si="8"/>
        <v>5.375</v>
      </c>
      <c r="AG56">
        <f t="shared" si="4"/>
        <v>6.1737510726542002</v>
      </c>
      <c r="AY56" s="2">
        <v>-57.093690303760198</v>
      </c>
      <c r="AZ56" s="3">
        <v>-5.2755974368149799E-3</v>
      </c>
      <c r="BA56" s="3">
        <f t="shared" si="5"/>
        <v>-47.093690303760198</v>
      </c>
      <c r="BB56" s="3">
        <f t="shared" si="6"/>
        <v>-5.2755974368149801</v>
      </c>
      <c r="BM56" s="29">
        <f t="shared" si="7"/>
        <v>53</v>
      </c>
      <c r="BN56" s="29">
        <v>-0.22817063930067671</v>
      </c>
    </row>
    <row r="57" spans="2:66" ht="15" x14ac:dyDescent="0.35">
      <c r="B57" s="2">
        <v>154.5</v>
      </c>
      <c r="C57" s="3">
        <v>-1.23709313256262E-2</v>
      </c>
      <c r="D57" s="3">
        <f t="shared" si="0"/>
        <v>-12.3709313256262</v>
      </c>
      <c r="K57" s="34">
        <f t="shared" si="9"/>
        <v>5.5</v>
      </c>
      <c r="L57">
        <f t="shared" si="2"/>
        <v>12.3709313256262</v>
      </c>
      <c r="M57" s="34">
        <f t="shared" si="1"/>
        <v>5.5</v>
      </c>
      <c r="N57">
        <f t="shared" si="3"/>
        <v>6.1854656628131002</v>
      </c>
      <c r="AF57" s="34">
        <f t="shared" si="8"/>
        <v>5.5</v>
      </c>
      <c r="AG57">
        <f t="shared" si="4"/>
        <v>6.1854656628131002</v>
      </c>
      <c r="AY57" s="2">
        <v>-57.093690303760198</v>
      </c>
      <c r="AZ57" s="3">
        <v>-5.2755974368149799E-3</v>
      </c>
      <c r="BA57" s="3">
        <f t="shared" si="5"/>
        <v>-47.093690303760198</v>
      </c>
      <c r="BB57" s="3">
        <f t="shared" si="6"/>
        <v>-5.2755974368149801</v>
      </c>
      <c r="BM57" s="29">
        <f t="shared" si="7"/>
        <v>54</v>
      </c>
      <c r="BN57" s="29">
        <v>-0.29521221075812049</v>
      </c>
    </row>
    <row r="58" spans="2:66" ht="15" x14ac:dyDescent="0.35">
      <c r="B58" s="2">
        <v>154.5</v>
      </c>
      <c r="C58" s="3">
        <v>-1.23709313256262E-2</v>
      </c>
      <c r="D58" s="3">
        <f t="shared" si="0"/>
        <v>-12.3709313256262</v>
      </c>
      <c r="K58" s="34">
        <f t="shared" si="9"/>
        <v>5.5</v>
      </c>
      <c r="L58">
        <f t="shared" si="2"/>
        <v>12.3709313256262</v>
      </c>
      <c r="M58" s="34">
        <f t="shared" si="1"/>
        <v>5.5</v>
      </c>
      <c r="N58">
        <f t="shared" si="3"/>
        <v>6.1854656628131002</v>
      </c>
      <c r="AF58" s="34">
        <f t="shared" si="8"/>
        <v>5.5</v>
      </c>
      <c r="AG58">
        <f t="shared" si="4"/>
        <v>6.1854656628131002</v>
      </c>
      <c r="AY58" s="2">
        <v>-55.972570086134503</v>
      </c>
      <c r="AZ58" s="3">
        <v>-5.32798489346462E-3</v>
      </c>
      <c r="BA58" s="3">
        <f t="shared" si="5"/>
        <v>-45.972570086134503</v>
      </c>
      <c r="BB58" s="3">
        <f t="shared" si="6"/>
        <v>-5.3279848934646203</v>
      </c>
      <c r="BM58" s="29">
        <f t="shared" si="7"/>
        <v>55</v>
      </c>
      <c r="BN58" s="29">
        <v>-0.39501955395382926</v>
      </c>
    </row>
    <row r="59" spans="2:66" ht="15" x14ac:dyDescent="0.35">
      <c r="B59" s="2">
        <v>154.375</v>
      </c>
      <c r="C59" s="3">
        <v>-1.2400710729905E-2</v>
      </c>
      <c r="D59" s="3">
        <f t="shared" si="0"/>
        <v>-12.400710729905001</v>
      </c>
      <c r="K59" s="34">
        <f t="shared" si="9"/>
        <v>5.625</v>
      </c>
      <c r="L59">
        <f t="shared" si="2"/>
        <v>12.400710729905001</v>
      </c>
      <c r="M59" s="34">
        <f t="shared" si="1"/>
        <v>5.625</v>
      </c>
      <c r="N59">
        <f t="shared" si="3"/>
        <v>6.2003553649525003</v>
      </c>
      <c r="AF59" s="34">
        <f t="shared" si="8"/>
        <v>5.625</v>
      </c>
      <c r="AG59">
        <f t="shared" si="4"/>
        <v>6.2003553649525003</v>
      </c>
      <c r="AY59" s="2">
        <v>-55.972570086134503</v>
      </c>
      <c r="AZ59" s="3">
        <v>-5.32798489346462E-3</v>
      </c>
      <c r="BA59" s="3">
        <f t="shared" si="5"/>
        <v>-45.972570086134503</v>
      </c>
      <c r="BB59" s="3">
        <f t="shared" si="6"/>
        <v>-5.3279848934646203</v>
      </c>
      <c r="BM59" s="29">
        <f t="shared" si="7"/>
        <v>56</v>
      </c>
      <c r="BN59" s="29">
        <v>-0.52673108485989362</v>
      </c>
    </row>
    <row r="60" spans="2:66" ht="15" x14ac:dyDescent="0.35">
      <c r="B60" s="2">
        <v>154.25</v>
      </c>
      <c r="C60" s="3">
        <v>-1.24375370703372E-2</v>
      </c>
      <c r="D60" s="3">
        <f t="shared" si="0"/>
        <v>-12.4375370703372</v>
      </c>
      <c r="K60" s="34">
        <f t="shared" si="9"/>
        <v>5.75</v>
      </c>
      <c r="L60">
        <f t="shared" si="2"/>
        <v>12.4375370703372</v>
      </c>
      <c r="M60" s="34">
        <f t="shared" si="1"/>
        <v>5.75</v>
      </c>
      <c r="N60">
        <f t="shared" si="3"/>
        <v>6.2187685351686</v>
      </c>
      <c r="AF60" s="34">
        <f t="shared" si="8"/>
        <v>5.75</v>
      </c>
      <c r="AG60">
        <f t="shared" si="4"/>
        <v>6.2187685351686</v>
      </c>
      <c r="AY60" s="2">
        <v>-55.392894330328602</v>
      </c>
      <c r="AZ60" s="3">
        <v>-5.3572947514156002E-3</v>
      </c>
      <c r="BA60" s="3">
        <f t="shared" si="5"/>
        <v>-45.392894330328602</v>
      </c>
      <c r="BB60" s="3">
        <f t="shared" si="6"/>
        <v>-5.3572947514156004</v>
      </c>
      <c r="BM60" s="29">
        <f t="shared" si="7"/>
        <v>57</v>
      </c>
      <c r="BN60" s="29">
        <v>-0.68961644270837663</v>
      </c>
    </row>
    <row r="61" spans="2:66" ht="15" x14ac:dyDescent="0.35">
      <c r="B61" s="2">
        <v>154.125</v>
      </c>
      <c r="C61" s="3">
        <v>-1.24821565110259E-2</v>
      </c>
      <c r="D61" s="3">
        <f t="shared" si="0"/>
        <v>-12.482156511025901</v>
      </c>
      <c r="K61" s="34">
        <f t="shared" si="9"/>
        <v>5.875</v>
      </c>
      <c r="L61">
        <f t="shared" si="2"/>
        <v>12.482156511025901</v>
      </c>
      <c r="M61" s="34">
        <f t="shared" si="1"/>
        <v>5.875</v>
      </c>
      <c r="N61">
        <f t="shared" si="3"/>
        <v>6.2410782555129503</v>
      </c>
      <c r="AF61" s="34">
        <f t="shared" si="8"/>
        <v>5.875</v>
      </c>
      <c r="AG61">
        <f t="shared" si="4"/>
        <v>6.2410782555129503</v>
      </c>
      <c r="AY61" s="2">
        <v>-55.392894330328602</v>
      </c>
      <c r="AZ61" s="3">
        <v>-5.3572947514156002E-3</v>
      </c>
      <c r="BA61" s="3">
        <f t="shared" si="5"/>
        <v>-45.392894330328602</v>
      </c>
      <c r="BB61" s="3">
        <f t="shared" si="6"/>
        <v>-5.3572947514156004</v>
      </c>
      <c r="BM61" s="29">
        <f t="shared" si="7"/>
        <v>58</v>
      </c>
      <c r="BN61" s="29">
        <v>-0.88306128037810783</v>
      </c>
    </row>
    <row r="62" spans="2:66" ht="15" x14ac:dyDescent="0.35">
      <c r="B62" s="2">
        <v>154</v>
      </c>
      <c r="C62" s="3">
        <v>-1.2535366585455499E-2</v>
      </c>
      <c r="D62" s="3">
        <f t="shared" si="0"/>
        <v>-12.535366585455499</v>
      </c>
      <c r="K62" s="34">
        <f t="shared" si="9"/>
        <v>6</v>
      </c>
      <c r="L62">
        <f t="shared" si="2"/>
        <v>12.535366585455499</v>
      </c>
      <c r="M62" s="34">
        <f t="shared" si="1"/>
        <v>6</v>
      </c>
      <c r="N62">
        <f t="shared" si="3"/>
        <v>6.2676832927277495</v>
      </c>
      <c r="AF62" s="34">
        <f t="shared" si="8"/>
        <v>6</v>
      </c>
      <c r="AG62">
        <f t="shared" si="4"/>
        <v>6.2676832927277495</v>
      </c>
      <c r="AY62" s="2">
        <v>-54.817348292515298</v>
      </c>
      <c r="AZ62" s="3">
        <v>-5.3905783463433204E-3</v>
      </c>
      <c r="BA62" s="3">
        <f t="shared" si="5"/>
        <v>-44.817348292515298</v>
      </c>
      <c r="BB62" s="3">
        <f t="shared" si="6"/>
        <v>-5.3905783463433208</v>
      </c>
      <c r="BM62" s="29">
        <f t="shared" si="7"/>
        <v>59</v>
      </c>
      <c r="BN62" s="29">
        <v>-1.1065527122981984</v>
      </c>
    </row>
    <row r="63" spans="2:66" ht="15" x14ac:dyDescent="0.35">
      <c r="B63" s="2">
        <v>154</v>
      </c>
      <c r="C63" s="3">
        <v>-1.2535366585455499E-2</v>
      </c>
      <c r="D63" s="3">
        <f t="shared" si="0"/>
        <v>-12.535366585455499</v>
      </c>
      <c r="K63" s="34">
        <f t="shared" si="9"/>
        <v>6</v>
      </c>
      <c r="L63">
        <f t="shared" si="2"/>
        <v>12.535366585455499</v>
      </c>
      <c r="M63" s="34">
        <f t="shared" si="1"/>
        <v>6</v>
      </c>
      <c r="N63">
        <f t="shared" si="3"/>
        <v>6.2676832927277495</v>
      </c>
      <c r="AF63" s="34">
        <f t="shared" si="8"/>
        <v>6</v>
      </c>
      <c r="AG63">
        <f t="shared" si="4"/>
        <v>6.2676832927277495</v>
      </c>
      <c r="AY63" s="2">
        <v>-54.817348292515298</v>
      </c>
      <c r="AZ63" s="3">
        <v>-5.3905783463433204E-3</v>
      </c>
      <c r="BA63" s="3">
        <f t="shared" si="5"/>
        <v>-44.817348292515298</v>
      </c>
      <c r="BB63" s="3">
        <f t="shared" si="6"/>
        <v>-5.3905783463433208</v>
      </c>
      <c r="BM63" s="29">
        <f t="shared" si="7"/>
        <v>60</v>
      </c>
      <c r="BN63" s="29">
        <v>-1.3596656881563165</v>
      </c>
    </row>
    <row r="64" spans="2:66" ht="15" x14ac:dyDescent="0.35">
      <c r="B64" s="2">
        <v>153.8125</v>
      </c>
      <c r="C64" s="3">
        <v>-1.26638816722541E-2</v>
      </c>
      <c r="D64" s="3">
        <f t="shared" si="0"/>
        <v>-12.663881672254099</v>
      </c>
      <c r="K64" s="34">
        <f t="shared" si="9"/>
        <v>6.1875</v>
      </c>
      <c r="L64">
        <f t="shared" si="2"/>
        <v>12.663881672254099</v>
      </c>
      <c r="M64" s="34">
        <f t="shared" si="1"/>
        <v>6.1875</v>
      </c>
      <c r="N64">
        <f t="shared" si="3"/>
        <v>6.3319408361270497</v>
      </c>
      <c r="AF64" s="34">
        <f t="shared" si="8"/>
        <v>6.1875</v>
      </c>
      <c r="AG64">
        <f t="shared" si="4"/>
        <v>6.3319408361270497</v>
      </c>
      <c r="AY64" s="2">
        <v>-53.711324404042102</v>
      </c>
      <c r="AZ64" s="3">
        <v>-5.4595614557407099E-3</v>
      </c>
      <c r="BA64" s="3">
        <f t="shared" si="5"/>
        <v>-43.711324404042102</v>
      </c>
      <c r="BB64" s="3">
        <f t="shared" si="6"/>
        <v>-5.4595614557407099</v>
      </c>
      <c r="BM64" s="29">
        <f t="shared" si="7"/>
        <v>61</v>
      </c>
      <c r="BN64" s="29">
        <v>-1.6420504663765711</v>
      </c>
    </row>
    <row r="65" spans="2:66" ht="15" x14ac:dyDescent="0.35">
      <c r="B65" s="2">
        <v>153.625</v>
      </c>
      <c r="C65" s="3">
        <v>-1.2812094841958201E-2</v>
      </c>
      <c r="D65" s="3">
        <f t="shared" si="0"/>
        <v>-12.812094841958201</v>
      </c>
      <c r="K65" s="34">
        <f t="shared" si="9"/>
        <v>6.375</v>
      </c>
      <c r="L65">
        <f t="shared" si="2"/>
        <v>12.812094841958201</v>
      </c>
      <c r="M65" s="34">
        <f t="shared" si="1"/>
        <v>6.375</v>
      </c>
      <c r="N65">
        <f t="shared" si="3"/>
        <v>6.4060474209791005</v>
      </c>
      <c r="AF65" s="34">
        <f t="shared" si="8"/>
        <v>6.375</v>
      </c>
      <c r="AG65">
        <f t="shared" si="4"/>
        <v>6.4060474209791005</v>
      </c>
      <c r="AY65" s="2">
        <v>-53.711324404042102</v>
      </c>
      <c r="AZ65" s="3">
        <v>-5.4595614557407099E-3</v>
      </c>
      <c r="BA65" s="3">
        <f t="shared" si="5"/>
        <v>-43.711324404042102</v>
      </c>
      <c r="BB65" s="3">
        <f t="shared" si="6"/>
        <v>-5.4595614557407099</v>
      </c>
      <c r="BM65" s="29">
        <f t="shared" si="7"/>
        <v>62</v>
      </c>
      <c r="BN65" s="29">
        <v>-1.9534212830603737</v>
      </c>
    </row>
    <row r="66" spans="2:66" ht="15" x14ac:dyDescent="0.35">
      <c r="B66" s="2">
        <v>153.4375</v>
      </c>
      <c r="C66" s="3">
        <v>-1.29787437936323E-2</v>
      </c>
      <c r="D66" s="3">
        <f t="shared" si="0"/>
        <v>-12.978743793632299</v>
      </c>
      <c r="K66" s="34">
        <f t="shared" si="9"/>
        <v>6.5625</v>
      </c>
      <c r="L66">
        <f t="shared" si="2"/>
        <v>12.978743793632299</v>
      </c>
      <c r="M66" s="34">
        <f t="shared" si="1"/>
        <v>6.5625</v>
      </c>
      <c r="N66">
        <f t="shared" si="3"/>
        <v>6.4893718968161496</v>
      </c>
      <c r="AF66" s="34">
        <f t="shared" si="8"/>
        <v>6.5625</v>
      </c>
      <c r="AG66">
        <f t="shared" si="4"/>
        <v>6.4893718968161496</v>
      </c>
      <c r="AY66" s="2">
        <v>-53.136630295752603</v>
      </c>
      <c r="AZ66" s="3">
        <v>-5.4985271451125301E-3</v>
      </c>
      <c r="BA66" s="3">
        <f t="shared" si="5"/>
        <v>-43.136630295752603</v>
      </c>
      <c r="BB66" s="3">
        <f t="shared" si="6"/>
        <v>-5.4985271451125302</v>
      </c>
      <c r="BM66" s="29">
        <f t="shared" si="7"/>
        <v>63</v>
      </c>
      <c r="BN66" s="29">
        <v>-2.2935462492346987</v>
      </c>
    </row>
    <row r="67" spans="2:66" ht="15" x14ac:dyDescent="0.35">
      <c r="B67" s="2">
        <v>153.25</v>
      </c>
      <c r="C67" s="3">
        <v>-1.31628597089721E-2</v>
      </c>
      <c r="D67" s="3">
        <f t="shared" ref="D67:D130" si="10">C67*1000</f>
        <v>-13.1628597089721</v>
      </c>
      <c r="K67" s="34">
        <f t="shared" ref="K67:K130" si="11">(MAX($B$3:$B$257)-B67)</f>
        <v>6.75</v>
      </c>
      <c r="L67">
        <f t="shared" ref="L67:L130" si="12">D67*-1</f>
        <v>13.1628597089721</v>
      </c>
      <c r="M67" s="34">
        <f t="shared" ref="M67:M130" si="13">K67</f>
        <v>6.75</v>
      </c>
      <c r="N67">
        <f t="shared" si="3"/>
        <v>6.5814298544860499</v>
      </c>
      <c r="AF67" s="34">
        <f t="shared" si="8"/>
        <v>6.75</v>
      </c>
      <c r="AG67">
        <f t="shared" si="4"/>
        <v>6.5814298544860499</v>
      </c>
      <c r="AY67" s="2">
        <v>-53.136630295752603</v>
      </c>
      <c r="AZ67" s="3">
        <v>-5.4985271451125301E-3</v>
      </c>
      <c r="BA67" s="3">
        <f t="shared" si="5"/>
        <v>-43.136630295752603</v>
      </c>
      <c r="BB67" s="3">
        <f t="shared" si="6"/>
        <v>-5.4985271451125302</v>
      </c>
      <c r="BM67" s="29">
        <f t="shared" si="7"/>
        <v>64</v>
      </c>
      <c r="BN67" s="29">
        <v>-2.6622384606497707</v>
      </c>
    </row>
    <row r="68" spans="2:66" ht="15" x14ac:dyDescent="0.35">
      <c r="B68" s="2">
        <v>153.25</v>
      </c>
      <c r="C68" s="3">
        <v>-1.31628597089721E-2</v>
      </c>
      <c r="D68" s="3">
        <f t="shared" si="10"/>
        <v>-13.1628597089721</v>
      </c>
      <c r="K68" s="34">
        <f t="shared" si="11"/>
        <v>6.75</v>
      </c>
      <c r="L68">
        <f t="shared" si="12"/>
        <v>13.1628597089721</v>
      </c>
      <c r="M68" s="34">
        <f t="shared" si="13"/>
        <v>6.75</v>
      </c>
      <c r="N68">
        <f t="shared" ref="N68:N131" si="14">L68/2</f>
        <v>6.5814298544860499</v>
      </c>
      <c r="AF68" s="34">
        <f t="shared" ref="AF68:AF131" si="15">M68</f>
        <v>6.75</v>
      </c>
      <c r="AG68">
        <f t="shared" ref="AG68:AG131" si="16">N68</f>
        <v>6.5814298544860499</v>
      </c>
      <c r="AY68" s="2">
        <v>-52.565990038898804</v>
      </c>
      <c r="AZ68" s="3">
        <v>-5.5420263852019704E-3</v>
      </c>
      <c r="BA68" s="3">
        <f t="shared" ref="BA68:BA131" si="17">AY68+10</f>
        <v>-42.565990038898804</v>
      </c>
      <c r="BB68" s="3">
        <f t="shared" ref="BB68:BB131" si="18">AZ68*1000</f>
        <v>-5.5420263852019707</v>
      </c>
      <c r="BM68" s="29">
        <f t="shared" ref="BM68:BM107" si="19">BM67+1</f>
        <v>65</v>
      </c>
      <c r="BN68" s="29">
        <v>-3.0593482684808624</v>
      </c>
    </row>
    <row r="69" spans="2:66" ht="15" x14ac:dyDescent="0.35">
      <c r="B69" s="2">
        <v>153.0625</v>
      </c>
      <c r="C69" s="3">
        <v>-1.33637821430373E-2</v>
      </c>
      <c r="D69" s="3">
        <f t="shared" si="10"/>
        <v>-13.3637821430373</v>
      </c>
      <c r="K69" s="34">
        <f t="shared" si="11"/>
        <v>6.9375</v>
      </c>
      <c r="L69">
        <f t="shared" si="12"/>
        <v>13.3637821430373</v>
      </c>
      <c r="M69" s="34">
        <f t="shared" si="13"/>
        <v>6.9375</v>
      </c>
      <c r="N69">
        <f t="shared" si="14"/>
        <v>6.6818910715186499</v>
      </c>
      <c r="AF69" s="34">
        <f t="shared" si="15"/>
        <v>6.9375</v>
      </c>
      <c r="AG69">
        <f t="shared" si="16"/>
        <v>6.6818910715186499</v>
      </c>
      <c r="AY69" s="2">
        <v>-52.565990038898804</v>
      </c>
      <c r="AZ69" s="3">
        <v>-5.5420263852019704E-3</v>
      </c>
      <c r="BA69" s="3">
        <f t="shared" si="17"/>
        <v>-42.565990038898804</v>
      </c>
      <c r="BB69" s="3">
        <f t="shared" si="18"/>
        <v>-5.5420263852019707</v>
      </c>
      <c r="BM69" s="29">
        <f t="shared" si="19"/>
        <v>66</v>
      </c>
      <c r="BN69" s="29">
        <v>-3.4847566343933125</v>
      </c>
    </row>
    <row r="70" spans="2:66" ht="15" x14ac:dyDescent="0.35">
      <c r="B70" s="2">
        <v>152.875</v>
      </c>
      <c r="C70" s="3">
        <v>-1.3581160670215401E-2</v>
      </c>
      <c r="D70" s="3">
        <f t="shared" si="10"/>
        <v>-13.5811606702154</v>
      </c>
      <c r="K70" s="34">
        <f t="shared" si="11"/>
        <v>7.125</v>
      </c>
      <c r="L70">
        <f t="shared" si="12"/>
        <v>13.5811606702154</v>
      </c>
      <c r="M70" s="34">
        <f t="shared" si="13"/>
        <v>7.125</v>
      </c>
      <c r="N70">
        <f t="shared" si="14"/>
        <v>6.7905803351077001</v>
      </c>
      <c r="AF70" s="34">
        <f t="shared" si="15"/>
        <v>7.125</v>
      </c>
      <c r="AG70">
        <f t="shared" si="16"/>
        <v>6.7905803351077001</v>
      </c>
      <c r="AY70" s="2">
        <v>-51.474926538335303</v>
      </c>
      <c r="AZ70" s="3">
        <v>-5.6325077174061797E-3</v>
      </c>
      <c r="BA70" s="3">
        <f t="shared" si="17"/>
        <v>-41.474926538335303</v>
      </c>
      <c r="BB70" s="3">
        <f t="shared" si="18"/>
        <v>-5.6325077174061802</v>
      </c>
      <c r="BM70" s="29">
        <f t="shared" si="19"/>
        <v>67</v>
      </c>
      <c r="BN70" s="29">
        <v>-3.9383694777435716</v>
      </c>
    </row>
    <row r="71" spans="2:66" ht="15" x14ac:dyDescent="0.35">
      <c r="B71" s="2">
        <v>152.6875</v>
      </c>
      <c r="C71" s="3">
        <v>-1.38149590573723E-2</v>
      </c>
      <c r="D71" s="3">
        <f t="shared" si="10"/>
        <v>-13.814959057372299</v>
      </c>
      <c r="K71" s="34">
        <f t="shared" si="11"/>
        <v>7.3125</v>
      </c>
      <c r="L71">
        <f t="shared" si="12"/>
        <v>13.814959057372299</v>
      </c>
      <c r="M71" s="34">
        <f t="shared" si="13"/>
        <v>7.3125</v>
      </c>
      <c r="N71">
        <f t="shared" si="14"/>
        <v>6.9074795286861495</v>
      </c>
      <c r="AF71" s="34">
        <f t="shared" si="15"/>
        <v>7.3125</v>
      </c>
      <c r="AG71">
        <f t="shared" si="16"/>
        <v>6.9074795286861495</v>
      </c>
      <c r="AY71" s="2">
        <v>-51.474926538335303</v>
      </c>
      <c r="AZ71" s="3">
        <v>-5.6325077174061797E-3</v>
      </c>
      <c r="BA71" s="3">
        <f t="shared" si="17"/>
        <v>-41.474926538335303</v>
      </c>
      <c r="BB71" s="3">
        <f t="shared" si="18"/>
        <v>-5.6325077174061802</v>
      </c>
      <c r="BM71" s="29">
        <f t="shared" si="19"/>
        <v>68</v>
      </c>
      <c r="BN71" s="29">
        <v>-4.4201129144731084</v>
      </c>
    </row>
    <row r="72" spans="2:66" ht="15" x14ac:dyDescent="0.35">
      <c r="B72" s="2">
        <v>152.5</v>
      </c>
      <c r="C72" s="3">
        <v>-1.4065451837371E-2</v>
      </c>
      <c r="D72" s="3">
        <f t="shared" si="10"/>
        <v>-14.065451837371</v>
      </c>
      <c r="K72" s="34">
        <f t="shared" si="11"/>
        <v>7.5</v>
      </c>
      <c r="L72">
        <f t="shared" si="12"/>
        <v>14.065451837371</v>
      </c>
      <c r="M72" s="34">
        <f t="shared" si="13"/>
        <v>7.5</v>
      </c>
      <c r="N72">
        <f t="shared" si="14"/>
        <v>7.0327259186855002</v>
      </c>
      <c r="AF72" s="34">
        <f t="shared" si="15"/>
        <v>7.5</v>
      </c>
      <c r="AG72">
        <f t="shared" si="16"/>
        <v>7.0327259186855002</v>
      </c>
      <c r="AY72" s="2">
        <v>-50.905131745742501</v>
      </c>
      <c r="AZ72" s="3">
        <v>-5.6850569796807896E-3</v>
      </c>
      <c r="BA72" s="3">
        <f t="shared" si="17"/>
        <v>-40.905131745742501</v>
      </c>
      <c r="BB72" s="3">
        <f t="shared" si="18"/>
        <v>-5.6850569796807893</v>
      </c>
      <c r="BM72" s="29">
        <f t="shared" si="19"/>
        <v>69</v>
      </c>
      <c r="BN72" s="29">
        <v>-4.9299292848846941</v>
      </c>
    </row>
    <row r="73" spans="2:66" ht="15" x14ac:dyDescent="0.35">
      <c r="B73" s="2">
        <v>152.5</v>
      </c>
      <c r="C73" s="3">
        <v>-1.4065451837371E-2</v>
      </c>
      <c r="D73" s="3">
        <f t="shared" si="10"/>
        <v>-14.065451837371</v>
      </c>
      <c r="K73" s="34">
        <f t="shared" si="11"/>
        <v>7.5</v>
      </c>
      <c r="L73">
        <f t="shared" si="12"/>
        <v>14.065451837371</v>
      </c>
      <c r="M73" s="34">
        <f t="shared" si="13"/>
        <v>7.5</v>
      </c>
      <c r="N73">
        <f t="shared" si="14"/>
        <v>7.0327259186855002</v>
      </c>
      <c r="AF73" s="34">
        <f t="shared" si="15"/>
        <v>7.5</v>
      </c>
      <c r="AG73">
        <f t="shared" si="16"/>
        <v>7.0327259186855002</v>
      </c>
      <c r="AY73" s="2">
        <v>-50.905131745742501</v>
      </c>
      <c r="AZ73" s="3">
        <v>-5.6850569796808E-3</v>
      </c>
      <c r="BA73" s="3">
        <f t="shared" si="17"/>
        <v>-40.905131745742501</v>
      </c>
      <c r="BB73" s="3">
        <f t="shared" si="18"/>
        <v>-5.6850569796807999</v>
      </c>
      <c r="BM73" s="29">
        <f t="shared" si="19"/>
        <v>70</v>
      </c>
      <c r="BN73" s="29">
        <v>-5.4677738695158409</v>
      </c>
    </row>
    <row r="74" spans="2:66" ht="15" x14ac:dyDescent="0.35">
      <c r="B74" s="2">
        <v>152.375</v>
      </c>
      <c r="C74" s="3">
        <v>-1.4241997835184801E-2</v>
      </c>
      <c r="D74" s="3">
        <f t="shared" si="10"/>
        <v>-14.241997835184801</v>
      </c>
      <c r="K74" s="34">
        <f t="shared" si="11"/>
        <v>7.625</v>
      </c>
      <c r="L74">
        <f t="shared" si="12"/>
        <v>14.241997835184801</v>
      </c>
      <c r="M74" s="34">
        <f t="shared" si="13"/>
        <v>7.625</v>
      </c>
      <c r="N74">
        <f t="shared" si="14"/>
        <v>7.1209989175924004</v>
      </c>
      <c r="AF74" s="34">
        <f t="shared" si="15"/>
        <v>7.625</v>
      </c>
      <c r="AG74">
        <f t="shared" si="16"/>
        <v>7.1209989175924004</v>
      </c>
      <c r="AY74" s="2">
        <v>-50.339316473939498</v>
      </c>
      <c r="AZ74" s="3">
        <v>-5.7446410773097298E-3</v>
      </c>
      <c r="BA74" s="3">
        <f t="shared" si="17"/>
        <v>-40.339316473939498</v>
      </c>
      <c r="BB74" s="3">
        <f t="shared" si="18"/>
        <v>-5.7446410773097298</v>
      </c>
      <c r="BM74" s="29">
        <f t="shared" si="19"/>
        <v>71</v>
      </c>
      <c r="BN74" s="29">
        <v>-6.0336121974790737</v>
      </c>
    </row>
    <row r="75" spans="2:66" ht="15" x14ac:dyDescent="0.35">
      <c r="B75" s="2">
        <v>152.25</v>
      </c>
      <c r="C75" s="3">
        <v>-1.4426469360536801E-2</v>
      </c>
      <c r="D75" s="3">
        <f t="shared" si="10"/>
        <v>-14.426469360536801</v>
      </c>
      <c r="K75" s="34">
        <f t="shared" si="11"/>
        <v>7.75</v>
      </c>
      <c r="L75">
        <f t="shared" si="12"/>
        <v>14.426469360536801</v>
      </c>
      <c r="M75" s="34">
        <f t="shared" si="13"/>
        <v>7.75</v>
      </c>
      <c r="N75">
        <f t="shared" si="14"/>
        <v>7.2132346802684006</v>
      </c>
      <c r="AF75" s="34">
        <f t="shared" si="15"/>
        <v>7.75</v>
      </c>
      <c r="AG75">
        <f t="shared" si="16"/>
        <v>7.2132346802684006</v>
      </c>
      <c r="AY75" s="2">
        <v>-50.339316473939498</v>
      </c>
      <c r="AZ75" s="3">
        <v>-5.7446410773097298E-3</v>
      </c>
      <c r="BA75" s="3">
        <f t="shared" si="17"/>
        <v>-40.339316473939498</v>
      </c>
      <c r="BB75" s="3">
        <f t="shared" si="18"/>
        <v>-5.7446410773097298</v>
      </c>
      <c r="BM75" s="29">
        <f t="shared" si="19"/>
        <v>72</v>
      </c>
      <c r="BN75" s="29">
        <v>-6.627417858862036</v>
      </c>
    </row>
    <row r="76" spans="2:66" ht="15" x14ac:dyDescent="0.35">
      <c r="B76" s="2">
        <v>152.125</v>
      </c>
      <c r="C76" s="3">
        <v>-1.46191933957763E-2</v>
      </c>
      <c r="D76" s="3">
        <f t="shared" si="10"/>
        <v>-14.6191933957763</v>
      </c>
      <c r="K76" s="34">
        <f t="shared" si="11"/>
        <v>7.875</v>
      </c>
      <c r="L76">
        <f t="shared" si="12"/>
        <v>14.6191933957763</v>
      </c>
      <c r="M76" s="34">
        <f t="shared" si="13"/>
        <v>7.875</v>
      </c>
      <c r="N76">
        <f t="shared" si="14"/>
        <v>7.3095966978881499</v>
      </c>
      <c r="AF76" s="34">
        <f t="shared" si="15"/>
        <v>7.875</v>
      </c>
      <c r="AG76">
        <f t="shared" si="16"/>
        <v>7.3095966978881499</v>
      </c>
      <c r="AY76" s="2">
        <v>-49.2630762577271</v>
      </c>
      <c r="AZ76" s="3">
        <v>-5.8746324314041297E-3</v>
      </c>
      <c r="BA76" s="3">
        <f t="shared" si="17"/>
        <v>-39.2630762577271</v>
      </c>
      <c r="BB76" s="3">
        <f t="shared" si="18"/>
        <v>-5.8746324314041294</v>
      </c>
      <c r="BM76" s="29">
        <f t="shared" si="19"/>
        <v>73</v>
      </c>
      <c r="BN76" s="29">
        <v>-7.2491707412104045</v>
      </c>
    </row>
    <row r="77" spans="2:66" ht="15" x14ac:dyDescent="0.35">
      <c r="B77" s="2">
        <v>152</v>
      </c>
      <c r="C77" s="3">
        <v>-1.48205632260947E-2</v>
      </c>
      <c r="D77" s="3">
        <f t="shared" si="10"/>
        <v>-14.8205632260947</v>
      </c>
      <c r="K77" s="34">
        <f t="shared" si="11"/>
        <v>8</v>
      </c>
      <c r="L77">
        <f t="shared" si="12"/>
        <v>14.8205632260947</v>
      </c>
      <c r="M77" s="34">
        <f t="shared" si="13"/>
        <v>8</v>
      </c>
      <c r="N77">
        <f t="shared" si="14"/>
        <v>7.4102816130473501</v>
      </c>
      <c r="AF77" s="34">
        <f t="shared" si="15"/>
        <v>8</v>
      </c>
      <c r="AG77">
        <f t="shared" si="16"/>
        <v>7.4102816130473501</v>
      </c>
      <c r="AY77" s="2">
        <v>-49.2630762577271</v>
      </c>
      <c r="AZ77" s="3">
        <v>-5.8746324314041297E-3</v>
      </c>
      <c r="BA77" s="3">
        <f t="shared" si="17"/>
        <v>-39.2630762577271</v>
      </c>
      <c r="BB77" s="3">
        <f t="shared" si="18"/>
        <v>-5.8746324314041294</v>
      </c>
      <c r="BM77" s="29">
        <f t="shared" si="19"/>
        <v>74</v>
      </c>
      <c r="BN77" s="29">
        <v>-7.8988556190764312</v>
      </c>
    </row>
    <row r="78" spans="2:66" ht="15" x14ac:dyDescent="0.35">
      <c r="B78" s="2">
        <v>152</v>
      </c>
      <c r="C78" s="3">
        <v>-1.48205632260947E-2</v>
      </c>
      <c r="D78" s="3">
        <f t="shared" si="10"/>
        <v>-14.8205632260947</v>
      </c>
      <c r="K78" s="34">
        <f t="shared" si="11"/>
        <v>8</v>
      </c>
      <c r="L78">
        <f t="shared" si="12"/>
        <v>14.8205632260947</v>
      </c>
      <c r="M78" s="34">
        <f t="shared" si="13"/>
        <v>8</v>
      </c>
      <c r="N78">
        <f t="shared" si="14"/>
        <v>7.4102816130473501</v>
      </c>
      <c r="AF78" s="34">
        <f t="shared" si="15"/>
        <v>8</v>
      </c>
      <c r="AG78">
        <f t="shared" si="16"/>
        <v>7.4102816130473501</v>
      </c>
      <c r="AY78" s="2">
        <v>-48.698099954788603</v>
      </c>
      <c r="AZ78" s="3">
        <v>-5.9530324961139802E-3</v>
      </c>
      <c r="BA78" s="3">
        <f t="shared" si="17"/>
        <v>-38.698099954788603</v>
      </c>
      <c r="BB78" s="3">
        <f t="shared" si="18"/>
        <v>-5.9530324961139804</v>
      </c>
      <c r="BM78" s="29">
        <f t="shared" si="19"/>
        <v>75</v>
      </c>
      <c r="BN78" s="29">
        <v>-8.576461034595825</v>
      </c>
    </row>
    <row r="79" spans="2:66" ht="15" x14ac:dyDescent="0.35">
      <c r="B79" s="2">
        <v>151.875</v>
      </c>
      <c r="C79" s="3">
        <v>-1.50310115129477E-2</v>
      </c>
      <c r="D79" s="3">
        <f t="shared" si="10"/>
        <v>-15.0310115129477</v>
      </c>
      <c r="K79" s="34">
        <f t="shared" si="11"/>
        <v>8.125</v>
      </c>
      <c r="L79">
        <f t="shared" si="12"/>
        <v>15.0310115129477</v>
      </c>
      <c r="M79" s="34">
        <f t="shared" si="13"/>
        <v>8.125</v>
      </c>
      <c r="N79">
        <f t="shared" si="14"/>
        <v>7.5155057564738499</v>
      </c>
      <c r="AF79" s="34">
        <f t="shared" si="15"/>
        <v>8.125</v>
      </c>
      <c r="AG79">
        <f t="shared" si="16"/>
        <v>7.5155057564738499</v>
      </c>
      <c r="AY79" s="2">
        <v>-48.698099954788603</v>
      </c>
      <c r="AZ79" s="3">
        <v>-5.9530324961139698E-3</v>
      </c>
      <c r="BA79" s="3">
        <f t="shared" si="17"/>
        <v>-38.698099954788603</v>
      </c>
      <c r="BB79" s="3">
        <f t="shared" si="18"/>
        <v>-5.9530324961139698</v>
      </c>
      <c r="BM79" s="29">
        <f t="shared" si="19"/>
        <v>76</v>
      </c>
      <c r="BN79" s="29">
        <v>-9.2819784156897747</v>
      </c>
    </row>
    <row r="80" spans="2:66" ht="15" x14ac:dyDescent="0.35">
      <c r="B80" s="2">
        <v>151.75</v>
      </c>
      <c r="C80" s="3">
        <v>-1.5251020425220601E-2</v>
      </c>
      <c r="D80" s="3">
        <f t="shared" si="10"/>
        <v>-15.251020425220601</v>
      </c>
      <c r="K80" s="34">
        <f t="shared" si="11"/>
        <v>8.25</v>
      </c>
      <c r="L80">
        <f t="shared" si="12"/>
        <v>15.251020425220601</v>
      </c>
      <c r="M80" s="34">
        <f t="shared" si="13"/>
        <v>8.25</v>
      </c>
      <c r="N80">
        <f t="shared" si="14"/>
        <v>7.6255102126103003</v>
      </c>
      <c r="AF80" s="34">
        <f t="shared" si="15"/>
        <v>8.25</v>
      </c>
      <c r="AG80">
        <f t="shared" si="16"/>
        <v>7.6255102126103003</v>
      </c>
      <c r="AY80" s="2">
        <v>-48.137030345891702</v>
      </c>
      <c r="AZ80" s="3">
        <v>-6.0405220606320996E-3</v>
      </c>
      <c r="BA80" s="3">
        <f t="shared" si="17"/>
        <v>-38.137030345891702</v>
      </c>
      <c r="BB80" s="3">
        <f t="shared" si="18"/>
        <v>-6.0405220606320995</v>
      </c>
      <c r="BM80" s="29">
        <f t="shared" si="19"/>
        <v>77</v>
      </c>
      <c r="BN80" s="29">
        <v>-10.015401386531595</v>
      </c>
    </row>
    <row r="81" spans="2:66" ht="15" x14ac:dyDescent="0.35">
      <c r="B81" s="2">
        <v>151.625</v>
      </c>
      <c r="C81" s="3">
        <v>-1.54811471598308E-2</v>
      </c>
      <c r="D81" s="3">
        <f t="shared" si="10"/>
        <v>-15.481147159830801</v>
      </c>
      <c r="K81" s="34">
        <f t="shared" si="11"/>
        <v>8.375</v>
      </c>
      <c r="L81">
        <f t="shared" si="12"/>
        <v>15.481147159830801</v>
      </c>
      <c r="M81" s="34">
        <f t="shared" si="13"/>
        <v>8.375</v>
      </c>
      <c r="N81">
        <f t="shared" si="14"/>
        <v>7.7405735799154005</v>
      </c>
      <c r="AF81" s="34">
        <f t="shared" si="15"/>
        <v>8.375</v>
      </c>
      <c r="AG81">
        <f t="shared" si="16"/>
        <v>7.7405735799154005</v>
      </c>
      <c r="AY81" s="2">
        <v>-48.137030345891702</v>
      </c>
      <c r="AZ81" s="3">
        <v>-6.04052206063211E-3</v>
      </c>
      <c r="BA81" s="3">
        <f t="shared" si="17"/>
        <v>-38.137030345891702</v>
      </c>
      <c r="BB81" s="3">
        <f t="shared" si="18"/>
        <v>-6.0405220606321102</v>
      </c>
      <c r="BM81" s="29">
        <f t="shared" si="19"/>
        <v>78</v>
      </c>
      <c r="BN81" s="29">
        <v>-10.776725232220894</v>
      </c>
    </row>
    <row r="82" spans="2:66" ht="15" x14ac:dyDescent="0.35">
      <c r="B82" s="2">
        <v>151.5</v>
      </c>
      <c r="C82" s="3">
        <v>-1.5722012211001501E-2</v>
      </c>
      <c r="D82" s="3">
        <f t="shared" si="10"/>
        <v>-15.722012211001502</v>
      </c>
      <c r="K82" s="34">
        <f t="shared" si="11"/>
        <v>8.5</v>
      </c>
      <c r="L82">
        <f t="shared" si="12"/>
        <v>15.722012211001502</v>
      </c>
      <c r="M82" s="34">
        <f t="shared" si="13"/>
        <v>8.5</v>
      </c>
      <c r="N82">
        <f t="shared" si="14"/>
        <v>7.861006105500751</v>
      </c>
      <c r="AF82" s="34">
        <f t="shared" si="15"/>
        <v>8.5</v>
      </c>
      <c r="AG82">
        <f t="shared" si="16"/>
        <v>7.861006105500751</v>
      </c>
      <c r="AY82" s="2">
        <v>-47.075475257605099</v>
      </c>
      <c r="AZ82" s="3">
        <v>-6.2241449737564097E-3</v>
      </c>
      <c r="BA82" s="3">
        <f t="shared" si="17"/>
        <v>-37.075475257605099</v>
      </c>
      <c r="BB82" s="3">
        <f t="shared" si="18"/>
        <v>-6.2241449737564096</v>
      </c>
      <c r="BM82" s="29">
        <f t="shared" si="19"/>
        <v>79</v>
      </c>
      <c r="BN82" s="29">
        <v>-11.56594648610019</v>
      </c>
    </row>
    <row r="83" spans="2:66" ht="15" x14ac:dyDescent="0.35">
      <c r="B83" s="2">
        <v>151.5</v>
      </c>
      <c r="C83" s="3">
        <v>-1.5722012211001501E-2</v>
      </c>
      <c r="D83" s="3">
        <f t="shared" si="10"/>
        <v>-15.722012211001502</v>
      </c>
      <c r="K83" s="34">
        <f t="shared" si="11"/>
        <v>8.5</v>
      </c>
      <c r="L83">
        <f t="shared" si="12"/>
        <v>15.722012211001502</v>
      </c>
      <c r="M83" s="34">
        <f t="shared" si="13"/>
        <v>8.5</v>
      </c>
      <c r="N83">
        <f t="shared" si="14"/>
        <v>7.861006105500751</v>
      </c>
      <c r="AF83" s="34">
        <f t="shared" si="15"/>
        <v>8.5</v>
      </c>
      <c r="AG83">
        <f t="shared" si="16"/>
        <v>7.861006105500751</v>
      </c>
      <c r="AY83" s="2">
        <v>-47.075475257605198</v>
      </c>
      <c r="AZ83" s="3">
        <v>-6.2241449737564002E-3</v>
      </c>
      <c r="BA83" s="3">
        <f t="shared" si="17"/>
        <v>-37.075475257605198</v>
      </c>
      <c r="BB83" s="3">
        <f t="shared" si="18"/>
        <v>-6.2241449737563999</v>
      </c>
      <c r="BM83" s="29">
        <f t="shared" si="19"/>
        <v>80</v>
      </c>
      <c r="BN83" s="29">
        <v>-12.383062613814365</v>
      </c>
    </row>
    <row r="84" spans="2:66" ht="15" x14ac:dyDescent="0.35">
      <c r="B84" s="2">
        <v>151.4375</v>
      </c>
      <c r="C84" s="3">
        <v>-1.58466807612259E-2</v>
      </c>
      <c r="D84" s="3">
        <f t="shared" si="10"/>
        <v>-15.846680761225899</v>
      </c>
      <c r="K84" s="34">
        <f t="shared" si="11"/>
        <v>8.5625</v>
      </c>
      <c r="L84">
        <f t="shared" si="12"/>
        <v>15.846680761225899</v>
      </c>
      <c r="M84" s="34">
        <f t="shared" si="13"/>
        <v>8.5625</v>
      </c>
      <c r="N84">
        <f t="shared" si="14"/>
        <v>7.9233403806129497</v>
      </c>
      <c r="AF84" s="34">
        <f t="shared" si="15"/>
        <v>8.5625</v>
      </c>
      <c r="AG84">
        <f t="shared" si="16"/>
        <v>7.9233403806129497</v>
      </c>
      <c r="AY84" s="2">
        <v>-46.515238097995699</v>
      </c>
      <c r="AZ84" s="3">
        <v>-6.3301731111837199E-3</v>
      </c>
      <c r="BA84" s="3">
        <f t="shared" si="17"/>
        <v>-36.515238097995699</v>
      </c>
      <c r="BB84" s="3">
        <f t="shared" si="18"/>
        <v>-6.3301731111837203</v>
      </c>
      <c r="BM84" s="29">
        <f t="shared" si="19"/>
        <v>81</v>
      </c>
      <c r="BN84" s="29">
        <v>-13.228071773077856</v>
      </c>
    </row>
    <row r="85" spans="2:66" ht="15" x14ac:dyDescent="0.35">
      <c r="B85" s="2">
        <v>151.375</v>
      </c>
      <c r="C85" s="3">
        <v>-1.5974293529207099E-2</v>
      </c>
      <c r="D85" s="3">
        <f t="shared" si="10"/>
        <v>-15.974293529207099</v>
      </c>
      <c r="K85" s="34">
        <f t="shared" si="11"/>
        <v>8.625</v>
      </c>
      <c r="L85">
        <f t="shared" si="12"/>
        <v>15.974293529207099</v>
      </c>
      <c r="M85" s="34">
        <f t="shared" si="13"/>
        <v>8.625</v>
      </c>
      <c r="N85">
        <f t="shared" si="14"/>
        <v>7.9871467646035494</v>
      </c>
      <c r="AF85" s="34">
        <f t="shared" si="15"/>
        <v>8.625</v>
      </c>
      <c r="AG85">
        <f t="shared" si="16"/>
        <v>7.9871467646035494</v>
      </c>
      <c r="AY85" s="2">
        <v>-46.515238097995699</v>
      </c>
      <c r="AZ85" s="3">
        <v>-6.3301731111837303E-3</v>
      </c>
      <c r="BA85" s="3">
        <f t="shared" si="17"/>
        <v>-36.515238097995699</v>
      </c>
      <c r="BB85" s="3">
        <f t="shared" si="18"/>
        <v>-6.3301731111837301</v>
      </c>
      <c r="BM85" s="29">
        <f t="shared" si="19"/>
        <v>82</v>
      </c>
      <c r="BN85" s="29">
        <v>-14.10097263223064</v>
      </c>
    </row>
    <row r="86" spans="2:66" ht="15" x14ac:dyDescent="0.35">
      <c r="B86" s="2">
        <v>151.3125</v>
      </c>
      <c r="C86" s="3">
        <v>-1.6104946169185098E-2</v>
      </c>
      <c r="D86" s="3">
        <f t="shared" si="10"/>
        <v>-16.104946169185098</v>
      </c>
      <c r="K86" s="34">
        <f t="shared" si="11"/>
        <v>8.6875</v>
      </c>
      <c r="L86">
        <f t="shared" si="12"/>
        <v>16.104946169185098</v>
      </c>
      <c r="M86" s="34">
        <f t="shared" si="13"/>
        <v>8.6875</v>
      </c>
      <c r="N86">
        <f t="shared" si="14"/>
        <v>8.052473084592549</v>
      </c>
      <c r="AF86" s="34">
        <f t="shared" si="15"/>
        <v>8.6875</v>
      </c>
      <c r="AG86">
        <f t="shared" si="16"/>
        <v>8.052473084592549</v>
      </c>
      <c r="AY86" s="2">
        <v>-45.918725934558999</v>
      </c>
      <c r="AZ86" s="3">
        <v>-6.45241986965175E-3</v>
      </c>
      <c r="BA86" s="3">
        <f t="shared" si="17"/>
        <v>-35.918725934558999</v>
      </c>
      <c r="BB86" s="3">
        <f t="shared" si="18"/>
        <v>-6.4524198696517496</v>
      </c>
      <c r="BM86" s="29">
        <f t="shared" si="19"/>
        <v>83</v>
      </c>
      <c r="BN86" s="29">
        <v>-15.0017642341009</v>
      </c>
    </row>
    <row r="87" spans="2:66" ht="15" x14ac:dyDescent="0.35">
      <c r="B87" s="2">
        <v>151.25</v>
      </c>
      <c r="C87" s="3">
        <v>-1.6238738874102401E-2</v>
      </c>
      <c r="D87" s="3">
        <f t="shared" si="10"/>
        <v>-16.238738874102399</v>
      </c>
      <c r="K87" s="34">
        <f t="shared" si="11"/>
        <v>8.75</v>
      </c>
      <c r="L87">
        <f t="shared" si="12"/>
        <v>16.238738874102399</v>
      </c>
      <c r="M87" s="34">
        <f t="shared" si="13"/>
        <v>8.75</v>
      </c>
      <c r="N87">
        <f t="shared" si="14"/>
        <v>8.1193694370511995</v>
      </c>
      <c r="AF87" s="34">
        <f t="shared" si="15"/>
        <v>8.75</v>
      </c>
      <c r="AG87">
        <f t="shared" si="16"/>
        <v>8.1193694370511995</v>
      </c>
      <c r="AY87" s="2">
        <v>-45.918725934558999</v>
      </c>
      <c r="AZ87" s="3">
        <v>-6.45241986965175E-3</v>
      </c>
      <c r="BA87" s="3">
        <f t="shared" si="17"/>
        <v>-35.918725934558999</v>
      </c>
      <c r="BB87" s="3">
        <f t="shared" si="18"/>
        <v>-6.4524198696517496</v>
      </c>
      <c r="BM87" s="29">
        <f t="shared" si="19"/>
        <v>84</v>
      </c>
      <c r="BN87" s="29">
        <v>-15.930445894526398</v>
      </c>
    </row>
    <row r="88" spans="2:66" ht="15" x14ac:dyDescent="0.35">
      <c r="B88" s="2">
        <v>151.25</v>
      </c>
      <c r="C88" s="3">
        <v>-1.6238738874102401E-2</v>
      </c>
      <c r="D88" s="3">
        <f t="shared" si="10"/>
        <v>-16.238738874102399</v>
      </c>
      <c r="K88" s="34">
        <f t="shared" si="11"/>
        <v>8.75</v>
      </c>
      <c r="L88">
        <f t="shared" si="12"/>
        <v>16.238738874102399</v>
      </c>
      <c r="M88" s="34">
        <f t="shared" si="13"/>
        <v>8.75</v>
      </c>
      <c r="N88">
        <f t="shared" si="14"/>
        <v>8.1193694370511995</v>
      </c>
      <c r="AF88" s="34">
        <f t="shared" si="15"/>
        <v>8.75</v>
      </c>
      <c r="AG88">
        <f t="shared" si="16"/>
        <v>8.1193694370511995</v>
      </c>
      <c r="AY88" s="2">
        <v>-44.956049697246797</v>
      </c>
      <c r="AZ88" s="3">
        <v>-6.6644412789782902E-3</v>
      </c>
      <c r="BA88" s="3">
        <f t="shared" si="17"/>
        <v>-34.956049697246797</v>
      </c>
      <c r="BB88" s="3">
        <f t="shared" si="18"/>
        <v>-6.6644412789782903</v>
      </c>
      <c r="BM88" s="29">
        <f t="shared" si="19"/>
        <v>85</v>
      </c>
      <c r="BN88" s="29">
        <v>-16.887017127197655</v>
      </c>
    </row>
    <row r="89" spans="2:66" ht="15" x14ac:dyDescent="0.35">
      <c r="B89" s="2">
        <v>151.1875</v>
      </c>
      <c r="C89" s="3">
        <v>-1.6375776328489199E-2</v>
      </c>
      <c r="D89" s="3">
        <f t="shared" si="10"/>
        <v>-16.375776328489199</v>
      </c>
      <c r="K89" s="34">
        <f t="shared" si="11"/>
        <v>8.8125</v>
      </c>
      <c r="L89">
        <f t="shared" si="12"/>
        <v>16.375776328489199</v>
      </c>
      <c r="M89" s="34">
        <f t="shared" si="13"/>
        <v>8.8125</v>
      </c>
      <c r="N89">
        <f t="shared" si="14"/>
        <v>8.1878881642445993</v>
      </c>
      <c r="AF89" s="34">
        <f t="shared" si="15"/>
        <v>8.8125</v>
      </c>
      <c r="AG89">
        <f t="shared" si="16"/>
        <v>8.1878881642445993</v>
      </c>
      <c r="AY89" s="2">
        <v>-44.956049697246797</v>
      </c>
      <c r="AZ89" s="3">
        <v>-6.6644412789782902E-3</v>
      </c>
      <c r="BA89" s="3">
        <f t="shared" si="17"/>
        <v>-34.956049697246797</v>
      </c>
      <c r="BB89" s="3">
        <f t="shared" si="18"/>
        <v>-6.6644412789782903</v>
      </c>
      <c r="BM89" s="29">
        <f t="shared" si="19"/>
        <v>86</v>
      </c>
      <c r="BN89" s="29">
        <v>-17.871477588349318</v>
      </c>
    </row>
    <row r="90" spans="2:66" ht="15" x14ac:dyDescent="0.35">
      <c r="B90" s="2">
        <v>151.125</v>
      </c>
      <c r="C90" s="3">
        <v>-1.6516167853729499E-2</v>
      </c>
      <c r="D90" s="3">
        <f t="shared" si="10"/>
        <v>-16.516167853729499</v>
      </c>
      <c r="K90" s="34">
        <f t="shared" si="11"/>
        <v>8.875</v>
      </c>
      <c r="L90">
        <f t="shared" si="12"/>
        <v>16.516167853729499</v>
      </c>
      <c r="M90" s="34">
        <f t="shared" si="13"/>
        <v>8.875</v>
      </c>
      <c r="N90">
        <f t="shared" si="14"/>
        <v>8.2580839268647495</v>
      </c>
      <c r="AF90" s="34">
        <f t="shared" si="15"/>
        <v>8.875</v>
      </c>
      <c r="AG90">
        <f t="shared" si="16"/>
        <v>8.2580839268647495</v>
      </c>
      <c r="AY90" s="2">
        <v>-44.3567402167834</v>
      </c>
      <c r="AZ90" s="3">
        <v>-6.8074854132762503E-3</v>
      </c>
      <c r="BA90" s="3">
        <f t="shared" si="17"/>
        <v>-34.3567402167834</v>
      </c>
      <c r="BB90" s="3">
        <f t="shared" si="18"/>
        <v>-6.8074854132762503</v>
      </c>
      <c r="BM90" s="29">
        <f t="shared" si="19"/>
        <v>87</v>
      </c>
      <c r="BN90" s="29">
        <v>-18.883827036314155</v>
      </c>
    </row>
    <row r="91" spans="2:66" ht="15" x14ac:dyDescent="0.35">
      <c r="B91" s="2">
        <v>151.0625</v>
      </c>
      <c r="C91" s="3">
        <v>-1.6660027208540401E-2</v>
      </c>
      <c r="D91" s="3">
        <f t="shared" si="10"/>
        <v>-16.660027208540402</v>
      </c>
      <c r="K91" s="34">
        <f t="shared" si="11"/>
        <v>8.9375</v>
      </c>
      <c r="L91">
        <f t="shared" si="12"/>
        <v>16.660027208540402</v>
      </c>
      <c r="M91" s="34">
        <f t="shared" si="13"/>
        <v>8.9375</v>
      </c>
      <c r="N91">
        <f t="shared" si="14"/>
        <v>8.3300136042702011</v>
      </c>
      <c r="AF91" s="34">
        <f t="shared" si="15"/>
        <v>8.9375</v>
      </c>
      <c r="AG91">
        <f t="shared" si="16"/>
        <v>8.3300136042702011</v>
      </c>
      <c r="AY91" s="2">
        <v>-44.3567402167834</v>
      </c>
      <c r="AZ91" s="3">
        <v>-6.8074854132762399E-3</v>
      </c>
      <c r="BA91" s="3">
        <f t="shared" si="17"/>
        <v>-34.3567402167834</v>
      </c>
      <c r="BB91" s="3">
        <f t="shared" si="18"/>
        <v>-6.8074854132762397</v>
      </c>
      <c r="BM91" s="29">
        <f t="shared" si="19"/>
        <v>88</v>
      </c>
      <c r="BN91" s="29">
        <v>-19.924065302129822</v>
      </c>
    </row>
    <row r="92" spans="2:66" ht="15" x14ac:dyDescent="0.35">
      <c r="B92" s="2">
        <v>151</v>
      </c>
      <c r="C92" s="3">
        <v>-1.6807472926282398E-2</v>
      </c>
      <c r="D92" s="3">
        <f t="shared" si="10"/>
        <v>-16.807472926282397</v>
      </c>
      <c r="K92" s="34">
        <f t="shared" si="11"/>
        <v>9</v>
      </c>
      <c r="L92">
        <f t="shared" si="12"/>
        <v>16.807472926282397</v>
      </c>
      <c r="M92" s="34">
        <f t="shared" si="13"/>
        <v>9</v>
      </c>
      <c r="N92">
        <f t="shared" si="14"/>
        <v>8.4037364631411986</v>
      </c>
      <c r="AF92" s="34">
        <f t="shared" si="15"/>
        <v>9</v>
      </c>
      <c r="AG92">
        <f t="shared" si="16"/>
        <v>8.4037364631411986</v>
      </c>
      <c r="AY92" s="2">
        <v>-43.7607747077734</v>
      </c>
      <c r="AZ92" s="3">
        <v>-6.9552720450540301E-3</v>
      </c>
      <c r="BA92" s="3">
        <f t="shared" si="17"/>
        <v>-33.7607747077734</v>
      </c>
      <c r="BB92" s="3">
        <f t="shared" si="18"/>
        <v>-6.9552720450540297</v>
      </c>
      <c r="BM92" s="29">
        <f t="shared" si="19"/>
        <v>89</v>
      </c>
      <c r="BN92" s="29">
        <v>-20.992192268309736</v>
      </c>
    </row>
    <row r="93" spans="2:66" ht="15" x14ac:dyDescent="0.35">
      <c r="B93" s="2">
        <v>151</v>
      </c>
      <c r="C93" s="3">
        <v>-1.6807472926282398E-2</v>
      </c>
      <c r="D93" s="3">
        <f t="shared" si="10"/>
        <v>-16.807472926282397</v>
      </c>
      <c r="K93" s="34">
        <f t="shared" si="11"/>
        <v>9</v>
      </c>
      <c r="L93">
        <f t="shared" si="12"/>
        <v>16.807472926282397</v>
      </c>
      <c r="M93" s="34">
        <f t="shared" si="13"/>
        <v>9</v>
      </c>
      <c r="N93">
        <f t="shared" si="14"/>
        <v>8.4037364631411986</v>
      </c>
      <c r="AF93" s="34">
        <f t="shared" si="15"/>
        <v>9</v>
      </c>
      <c r="AG93">
        <f t="shared" si="16"/>
        <v>8.4037364631411986</v>
      </c>
      <c r="AY93" s="2">
        <v>-43.7607747077734</v>
      </c>
      <c r="AZ93" s="3">
        <v>-6.9552720450540397E-3</v>
      </c>
      <c r="BA93" s="3">
        <f t="shared" si="17"/>
        <v>-33.7607747077734</v>
      </c>
      <c r="BB93" s="3">
        <f t="shared" si="18"/>
        <v>-6.9552720450540395</v>
      </c>
      <c r="BM93" s="29">
        <f t="shared" si="19"/>
        <v>90</v>
      </c>
      <c r="BN93" s="29">
        <v>-22.088207853604221</v>
      </c>
    </row>
    <row r="94" spans="2:66" ht="15" x14ac:dyDescent="0.35">
      <c r="B94" s="2">
        <v>150.91504715512701</v>
      </c>
      <c r="C94" s="3">
        <v>-1.70372799137012E-2</v>
      </c>
      <c r="D94" s="3">
        <f t="shared" si="10"/>
        <v>-17.037279913701202</v>
      </c>
      <c r="K94" s="34">
        <f t="shared" si="11"/>
        <v>9.084952844872987</v>
      </c>
      <c r="L94">
        <f t="shared" si="12"/>
        <v>17.037279913701202</v>
      </c>
      <c r="M94" s="34">
        <f t="shared" si="13"/>
        <v>9.084952844872987</v>
      </c>
      <c r="N94">
        <f t="shared" si="14"/>
        <v>8.5186399568506008</v>
      </c>
      <c r="AF94" s="34">
        <f t="shared" si="15"/>
        <v>9.084952844872987</v>
      </c>
      <c r="AG94">
        <f t="shared" si="16"/>
        <v>8.5186399568506008</v>
      </c>
      <c r="AY94" s="2">
        <v>-42.810857043022999</v>
      </c>
      <c r="AZ94" s="3">
        <v>-7.2072317974664901E-3</v>
      </c>
      <c r="BA94" s="3">
        <f t="shared" si="17"/>
        <v>-32.810857043022999</v>
      </c>
      <c r="BB94" s="3">
        <f t="shared" si="18"/>
        <v>-7.2072317974664903</v>
      </c>
      <c r="BM94" s="29">
        <f t="shared" si="19"/>
        <v>91</v>
      </c>
      <c r="BN94" s="29">
        <v>-23.212112002127757</v>
      </c>
    </row>
    <row r="95" spans="2:66" ht="15" x14ac:dyDescent="0.35">
      <c r="B95" s="2">
        <v>150.830094310254</v>
      </c>
      <c r="C95" s="3">
        <v>-1.7273556709732001E-2</v>
      </c>
      <c r="D95" s="3">
        <f t="shared" si="10"/>
        <v>-17.273556709732002</v>
      </c>
      <c r="K95" s="34">
        <f t="shared" si="11"/>
        <v>9.1699056897460025</v>
      </c>
      <c r="L95">
        <f t="shared" si="12"/>
        <v>17.273556709732002</v>
      </c>
      <c r="M95" s="34">
        <f t="shared" si="13"/>
        <v>9.1699056897460025</v>
      </c>
      <c r="N95">
        <f t="shared" si="14"/>
        <v>8.6367783548660011</v>
      </c>
      <c r="AF95" s="34">
        <f t="shared" si="15"/>
        <v>9.1699056897460025</v>
      </c>
      <c r="AG95">
        <f t="shared" si="16"/>
        <v>8.6367783548660011</v>
      </c>
      <c r="AY95" s="2">
        <v>-42.810857043022899</v>
      </c>
      <c r="AZ95" s="3">
        <v>-7.2072317974664901E-3</v>
      </c>
      <c r="BA95" s="3">
        <f t="shared" si="17"/>
        <v>-32.810857043022899</v>
      </c>
      <c r="BB95" s="3">
        <f t="shared" si="18"/>
        <v>-7.2072317974664903</v>
      </c>
      <c r="BM95" s="29">
        <f t="shared" si="19"/>
        <v>92</v>
      </c>
      <c r="BN95" s="29">
        <v>-24.363904675648158</v>
      </c>
    </row>
    <row r="96" spans="2:66" ht="15" x14ac:dyDescent="0.35">
      <c r="B96" s="2">
        <v>150.74514146538101</v>
      </c>
      <c r="C96" s="3">
        <v>-1.7515936875943799E-2</v>
      </c>
      <c r="D96" s="3">
        <f t="shared" si="10"/>
        <v>-17.515936875943801</v>
      </c>
      <c r="K96" s="34">
        <f t="shared" si="11"/>
        <v>9.2548585346189896</v>
      </c>
      <c r="L96">
        <f t="shared" si="12"/>
        <v>17.515936875943801</v>
      </c>
      <c r="M96" s="34">
        <f t="shared" si="13"/>
        <v>9.2548585346189896</v>
      </c>
      <c r="N96">
        <f t="shared" si="14"/>
        <v>8.7579684379719005</v>
      </c>
      <c r="AF96" s="34">
        <f t="shared" si="15"/>
        <v>9.2548585346189896</v>
      </c>
      <c r="AG96">
        <f t="shared" si="16"/>
        <v>8.7579684379719005</v>
      </c>
      <c r="AY96" s="2">
        <v>-42.220846715373</v>
      </c>
      <c r="AZ96" s="3">
        <v>-7.3711896224244204E-3</v>
      </c>
      <c r="BA96" s="3">
        <f t="shared" si="17"/>
        <v>-32.220846715373</v>
      </c>
      <c r="BB96" s="3">
        <f t="shared" si="18"/>
        <v>-7.3711896224244207</v>
      </c>
      <c r="BM96" s="29">
        <f t="shared" si="19"/>
        <v>93</v>
      </c>
      <c r="BN96" s="29">
        <v>-25.543585848150691</v>
      </c>
    </row>
    <row r="97" spans="2:66" ht="15" x14ac:dyDescent="0.35">
      <c r="B97" s="2">
        <v>150.66018862050899</v>
      </c>
      <c r="C97" s="3">
        <v>-1.7764071322103499E-2</v>
      </c>
      <c r="D97" s="3">
        <f t="shared" si="10"/>
        <v>-17.764071322103501</v>
      </c>
      <c r="K97" s="34">
        <f t="shared" si="11"/>
        <v>9.3398113794910103</v>
      </c>
      <c r="L97">
        <f t="shared" si="12"/>
        <v>17.764071322103501</v>
      </c>
      <c r="M97" s="34">
        <f t="shared" si="13"/>
        <v>9.3398113794910103</v>
      </c>
      <c r="N97">
        <f t="shared" si="14"/>
        <v>8.8820356610517504</v>
      </c>
      <c r="AF97" s="34">
        <f t="shared" si="15"/>
        <v>9.3398113794910103</v>
      </c>
      <c r="AG97">
        <f t="shared" si="16"/>
        <v>8.8820356610517504</v>
      </c>
      <c r="AY97" s="2">
        <v>-42.220846715373</v>
      </c>
      <c r="AZ97" s="3">
        <v>-7.3711896224244204E-3</v>
      </c>
      <c r="BA97" s="3">
        <f t="shared" si="17"/>
        <v>-32.220846715373</v>
      </c>
      <c r="BB97" s="3">
        <f t="shared" si="18"/>
        <v>-7.3711896224244207</v>
      </c>
      <c r="BM97" s="29">
        <f t="shared" si="19"/>
        <v>94</v>
      </c>
      <c r="BN97" s="29">
        <v>-26.75115550202867</v>
      </c>
    </row>
    <row r="98" spans="2:66" ht="15" x14ac:dyDescent="0.35">
      <c r="B98" s="2">
        <v>150.66018862050899</v>
      </c>
      <c r="C98" s="3">
        <v>-1.7764071322103499E-2</v>
      </c>
      <c r="D98" s="3">
        <f t="shared" si="10"/>
        <v>-17.764071322103501</v>
      </c>
      <c r="K98" s="34">
        <f t="shared" si="11"/>
        <v>9.3398113794910103</v>
      </c>
      <c r="L98">
        <f t="shared" si="12"/>
        <v>17.764071322103501</v>
      </c>
      <c r="M98" s="34">
        <f t="shared" si="13"/>
        <v>9.3398113794910103</v>
      </c>
      <c r="N98">
        <f t="shared" si="14"/>
        <v>8.8820356610517504</v>
      </c>
      <c r="AF98" s="34">
        <f t="shared" si="15"/>
        <v>9.3398113794910103</v>
      </c>
      <c r="AG98">
        <f t="shared" si="16"/>
        <v>8.8820356610517504</v>
      </c>
      <c r="AY98" s="2">
        <v>-41.649287641369099</v>
      </c>
      <c r="AZ98" s="3">
        <v>-7.5372003412202499E-3</v>
      </c>
      <c r="BA98" s="3">
        <f t="shared" si="17"/>
        <v>-31.649287641369099</v>
      </c>
      <c r="BB98" s="3">
        <f t="shared" si="18"/>
        <v>-7.5372003412202497</v>
      </c>
      <c r="BM98" s="29">
        <f t="shared" si="19"/>
        <v>95</v>
      </c>
      <c r="BN98" s="29">
        <v>-27.98661362542958</v>
      </c>
    </row>
    <row r="99" spans="2:66" ht="15" x14ac:dyDescent="0.35">
      <c r="B99" s="2">
        <v>150.54004715512701</v>
      </c>
      <c r="C99" s="3">
        <v>-1.8124170938919899E-2</v>
      </c>
      <c r="D99" s="3">
        <f t="shared" si="10"/>
        <v>-18.124170938919899</v>
      </c>
      <c r="K99" s="34">
        <f t="shared" si="11"/>
        <v>9.459952844872987</v>
      </c>
      <c r="L99">
        <f t="shared" si="12"/>
        <v>18.124170938919899</v>
      </c>
      <c r="M99" s="34">
        <f t="shared" si="13"/>
        <v>9.459952844872987</v>
      </c>
      <c r="N99">
        <f t="shared" si="14"/>
        <v>9.0620854694599497</v>
      </c>
      <c r="AF99" s="34">
        <f t="shared" si="15"/>
        <v>9.459952844872987</v>
      </c>
      <c r="AG99">
        <f t="shared" si="16"/>
        <v>9.0620854694599497</v>
      </c>
      <c r="AY99" s="2">
        <v>-41.649287641369199</v>
      </c>
      <c r="AZ99" s="3">
        <v>-7.5372003412202499E-3</v>
      </c>
      <c r="BA99" s="3">
        <f t="shared" si="17"/>
        <v>-31.649287641369199</v>
      </c>
      <c r="BB99" s="3">
        <f t="shared" si="18"/>
        <v>-7.5372003412202497</v>
      </c>
      <c r="BM99" s="29">
        <f t="shared" si="19"/>
        <v>96</v>
      </c>
      <c r="BN99" s="29">
        <v>-29.24996021041698</v>
      </c>
    </row>
    <row r="100" spans="2:66" ht="15" x14ac:dyDescent="0.35">
      <c r="B100" s="2">
        <v>150.419905689746</v>
      </c>
      <c r="C100" s="3">
        <v>-1.8494246928683102E-2</v>
      </c>
      <c r="D100" s="3">
        <f t="shared" si="10"/>
        <v>-18.494246928683101</v>
      </c>
      <c r="K100" s="34">
        <f t="shared" si="11"/>
        <v>9.5800943102539975</v>
      </c>
      <c r="L100">
        <f t="shared" si="12"/>
        <v>18.494246928683101</v>
      </c>
      <c r="M100" s="34">
        <f t="shared" si="13"/>
        <v>9.5800943102539975</v>
      </c>
      <c r="N100">
        <f t="shared" si="14"/>
        <v>9.2471234643415503</v>
      </c>
      <c r="AF100" s="34">
        <f t="shared" si="15"/>
        <v>9.5800943102539975</v>
      </c>
      <c r="AG100">
        <f t="shared" si="16"/>
        <v>9.2471234643415503</v>
      </c>
      <c r="AY100" s="2">
        <v>-40.731105204904402</v>
      </c>
      <c r="AZ100" s="3">
        <v>-7.8164120520096102E-3</v>
      </c>
      <c r="BA100" s="3">
        <f t="shared" si="17"/>
        <v>-30.731105204904402</v>
      </c>
      <c r="BB100" s="3">
        <f t="shared" si="18"/>
        <v>-7.8164120520096105</v>
      </c>
      <c r="BM100" s="29">
        <f t="shared" si="19"/>
        <v>97</v>
      </c>
      <c r="BN100" s="29">
        <v>-30.541195251704814</v>
      </c>
    </row>
    <row r="101" spans="2:66" ht="15" x14ac:dyDescent="0.35">
      <c r="B101" s="2">
        <v>150.299764224364</v>
      </c>
      <c r="C101" s="3">
        <v>-1.8873497696566099E-2</v>
      </c>
      <c r="D101" s="3">
        <f t="shared" si="10"/>
        <v>-18.873497696566098</v>
      </c>
      <c r="K101" s="34">
        <f t="shared" si="11"/>
        <v>9.7002357756360027</v>
      </c>
      <c r="L101">
        <f t="shared" si="12"/>
        <v>18.873497696566098</v>
      </c>
      <c r="M101" s="34">
        <f t="shared" si="13"/>
        <v>9.7002357756360027</v>
      </c>
      <c r="N101">
        <f t="shared" si="14"/>
        <v>9.4367488482830488</v>
      </c>
      <c r="AF101" s="34">
        <f t="shared" si="15"/>
        <v>9.7002357756360027</v>
      </c>
      <c r="AG101">
        <f t="shared" si="16"/>
        <v>9.4367488482830488</v>
      </c>
      <c r="AY101" s="2">
        <v>-40.731105204904402</v>
      </c>
      <c r="AZ101" s="3">
        <v>-7.8164120520096206E-3</v>
      </c>
      <c r="BA101" s="3">
        <f t="shared" si="17"/>
        <v>-30.731105204904402</v>
      </c>
      <c r="BB101" s="3">
        <f t="shared" si="18"/>
        <v>-7.8164120520096203</v>
      </c>
      <c r="BM101" s="29">
        <f t="shared" si="19"/>
        <v>98</v>
      </c>
      <c r="BN101" s="29">
        <v>-31.860318745790991</v>
      </c>
    </row>
    <row r="102" spans="2:66" ht="15" x14ac:dyDescent="0.35">
      <c r="B102" s="2">
        <v>150.17962275898299</v>
      </c>
      <c r="C102" s="3">
        <v>-1.9261191322665901E-2</v>
      </c>
      <c r="D102" s="3">
        <f t="shared" si="10"/>
        <v>-19.261191322665901</v>
      </c>
      <c r="K102" s="34">
        <f t="shared" si="11"/>
        <v>9.8203772410170131</v>
      </c>
      <c r="L102">
        <f t="shared" si="12"/>
        <v>19.261191322665901</v>
      </c>
      <c r="M102" s="34">
        <f t="shared" si="13"/>
        <v>9.8203772410170131</v>
      </c>
      <c r="N102">
        <f t="shared" si="14"/>
        <v>9.6305956613329506</v>
      </c>
      <c r="AF102" s="34">
        <f t="shared" si="15"/>
        <v>9.8203772410170131</v>
      </c>
      <c r="AG102">
        <f t="shared" si="16"/>
        <v>9.6305956613329506</v>
      </c>
      <c r="AY102" s="2">
        <v>-40.234740476268598</v>
      </c>
      <c r="AZ102" s="3">
        <v>-7.9754835585265603E-3</v>
      </c>
      <c r="BA102" s="3">
        <f t="shared" si="17"/>
        <v>-30.234740476268598</v>
      </c>
      <c r="BB102" s="3">
        <f t="shared" si="18"/>
        <v>-7.9754835585265607</v>
      </c>
      <c r="BM102" s="29">
        <f t="shared" si="19"/>
        <v>99</v>
      </c>
      <c r="BN102" s="29">
        <v>-33.207330690367513</v>
      </c>
    </row>
    <row r="103" spans="2:66" ht="15" x14ac:dyDescent="0.35">
      <c r="B103" s="2">
        <v>150.17962275898299</v>
      </c>
      <c r="C103" s="3">
        <v>-1.9261191322665901E-2</v>
      </c>
      <c r="D103" s="3">
        <f t="shared" si="10"/>
        <v>-19.261191322665901</v>
      </c>
      <c r="K103" s="34">
        <f t="shared" si="11"/>
        <v>9.8203772410170131</v>
      </c>
      <c r="L103">
        <f t="shared" si="12"/>
        <v>19.261191322665901</v>
      </c>
      <c r="M103" s="34">
        <f t="shared" si="13"/>
        <v>9.8203772410170131</v>
      </c>
      <c r="N103">
        <f t="shared" si="14"/>
        <v>9.6305956613329506</v>
      </c>
      <c r="AF103" s="34">
        <f t="shared" si="15"/>
        <v>9.8203772410170131</v>
      </c>
      <c r="AG103">
        <f t="shared" si="16"/>
        <v>9.6305956613329506</v>
      </c>
      <c r="AY103" s="2">
        <v>-40.234740476268598</v>
      </c>
      <c r="AZ103" s="3">
        <v>-7.9754835585265395E-3</v>
      </c>
      <c r="BA103" s="3">
        <f t="shared" si="17"/>
        <v>-30.234740476268598</v>
      </c>
      <c r="BB103" s="3">
        <f t="shared" si="18"/>
        <v>-7.9754835585265393</v>
      </c>
      <c r="BM103" s="29">
        <f t="shared" si="19"/>
        <v>100</v>
      </c>
      <c r="BN103" s="29">
        <v>-34.5822310839214</v>
      </c>
    </row>
    <row r="104" spans="2:66" ht="15" x14ac:dyDescent="0.35">
      <c r="B104" s="2">
        <v>150.00971706923701</v>
      </c>
      <c r="C104" s="3">
        <v>-1.9822614871560399E-2</v>
      </c>
      <c r="D104" s="3">
        <f t="shared" si="10"/>
        <v>-19.8226148715604</v>
      </c>
      <c r="K104" s="34">
        <f t="shared" si="11"/>
        <v>9.9902829307629872</v>
      </c>
      <c r="L104">
        <f t="shared" si="12"/>
        <v>19.8226148715604</v>
      </c>
      <c r="M104" s="34">
        <f t="shared" si="13"/>
        <v>9.9902829307629872</v>
      </c>
      <c r="N104">
        <f t="shared" si="14"/>
        <v>9.9113074357802002</v>
      </c>
      <c r="AF104" s="34">
        <f t="shared" si="15"/>
        <v>9.9902829307629872</v>
      </c>
      <c r="AG104">
        <f t="shared" si="16"/>
        <v>9.9113074357802002</v>
      </c>
      <c r="AY104" s="2">
        <v>-39.741109495658598</v>
      </c>
      <c r="AZ104" s="3">
        <v>-8.1360732285100899E-3</v>
      </c>
      <c r="BA104" s="3">
        <f t="shared" si="17"/>
        <v>-29.741109495658598</v>
      </c>
      <c r="BB104" s="3">
        <f t="shared" si="18"/>
        <v>-8.1360732285100905</v>
      </c>
      <c r="BM104" s="29">
        <f t="shared" si="19"/>
        <v>101</v>
      </c>
      <c r="BN104" s="29">
        <v>-35.985019925466005</v>
      </c>
    </row>
    <row r="105" spans="2:66" ht="15" x14ac:dyDescent="0.35">
      <c r="B105" s="2">
        <v>149.83981137949101</v>
      </c>
      <c r="C105" s="3">
        <v>-2.0397976407047502E-2</v>
      </c>
      <c r="D105" s="3">
        <f t="shared" si="10"/>
        <v>-20.397976407047501</v>
      </c>
      <c r="K105" s="34">
        <f t="shared" si="11"/>
        <v>10.16018862050899</v>
      </c>
      <c r="L105">
        <f t="shared" si="12"/>
        <v>20.397976407047501</v>
      </c>
      <c r="M105" s="34">
        <f t="shared" si="13"/>
        <v>10.16018862050899</v>
      </c>
      <c r="N105">
        <f t="shared" si="14"/>
        <v>10.198988203523751</v>
      </c>
      <c r="AF105" s="34">
        <f t="shared" si="15"/>
        <v>10.16018862050899</v>
      </c>
      <c r="AG105">
        <f t="shared" si="16"/>
        <v>10.198988203523751</v>
      </c>
      <c r="AY105" s="2">
        <v>-39.741109495658598</v>
      </c>
      <c r="AZ105" s="3">
        <v>-8.1360732285100899E-3</v>
      </c>
      <c r="BA105" s="3">
        <f t="shared" si="17"/>
        <v>-29.741109495658598</v>
      </c>
      <c r="BB105" s="3">
        <f t="shared" si="18"/>
        <v>-8.1360732285100905</v>
      </c>
      <c r="BM105" s="29">
        <f t="shared" si="19"/>
        <v>102</v>
      </c>
      <c r="BN105" s="29">
        <v>-37.415697214361295</v>
      </c>
    </row>
    <row r="106" spans="2:66" ht="15" x14ac:dyDescent="0.35">
      <c r="B106" s="2">
        <v>149.669905689746</v>
      </c>
      <c r="C106" s="3">
        <v>-2.09859137133169E-2</v>
      </c>
      <c r="D106" s="3">
        <f t="shared" si="10"/>
        <v>-20.985913713316901</v>
      </c>
      <c r="K106" s="34">
        <f t="shared" si="11"/>
        <v>10.330094310253997</v>
      </c>
      <c r="L106">
        <f t="shared" si="12"/>
        <v>20.985913713316901</v>
      </c>
      <c r="M106" s="34">
        <f t="shared" si="13"/>
        <v>10.330094310253997</v>
      </c>
      <c r="N106">
        <f t="shared" si="14"/>
        <v>10.49295685665845</v>
      </c>
      <c r="AF106" s="34">
        <f t="shared" si="15"/>
        <v>10.330094310253997</v>
      </c>
      <c r="AG106">
        <f t="shared" si="16"/>
        <v>10.49295685665845</v>
      </c>
      <c r="AY106" s="2">
        <v>-38.835149747832702</v>
      </c>
      <c r="AZ106" s="3">
        <v>-8.44549791022111E-3</v>
      </c>
      <c r="BA106" s="3">
        <f t="shared" si="17"/>
        <v>-28.835149747832702</v>
      </c>
      <c r="BB106" s="3">
        <f t="shared" si="18"/>
        <v>-8.4454979102211105</v>
      </c>
      <c r="BM106" s="29">
        <f t="shared" si="19"/>
        <v>103</v>
      </c>
      <c r="BN106" s="29">
        <v>-38.874262950194264</v>
      </c>
    </row>
    <row r="107" spans="2:66" ht="15" x14ac:dyDescent="0.35">
      <c r="B107" s="2">
        <v>149.5</v>
      </c>
      <c r="C107" s="3">
        <v>-2.15853320586765E-2</v>
      </c>
      <c r="D107" s="3">
        <f t="shared" si="10"/>
        <v>-21.585332058676499</v>
      </c>
      <c r="K107" s="34">
        <f t="shared" si="11"/>
        <v>10.5</v>
      </c>
      <c r="L107">
        <f t="shared" si="12"/>
        <v>21.585332058676499</v>
      </c>
      <c r="M107" s="34">
        <f t="shared" si="13"/>
        <v>10.5</v>
      </c>
      <c r="N107">
        <f t="shared" si="14"/>
        <v>10.79266602933825</v>
      </c>
      <c r="AF107" s="34">
        <f t="shared" si="15"/>
        <v>10.5</v>
      </c>
      <c r="AG107">
        <f t="shared" si="16"/>
        <v>10.79266602933825</v>
      </c>
      <c r="AY107" s="2">
        <v>-38.835149747832702</v>
      </c>
      <c r="AZ107" s="3">
        <v>-8.4454979102210892E-3</v>
      </c>
      <c r="BA107" s="3">
        <f t="shared" si="17"/>
        <v>-28.835149747832702</v>
      </c>
      <c r="BB107" s="3">
        <f t="shared" si="18"/>
        <v>-8.4454979102210892</v>
      </c>
      <c r="BM107" s="29">
        <f t="shared" si="19"/>
        <v>104</v>
      </c>
      <c r="BN107" s="29">
        <v>-40.360717132699776</v>
      </c>
    </row>
    <row r="108" spans="2:66" x14ac:dyDescent="0.35">
      <c r="B108" s="2">
        <v>149.5</v>
      </c>
      <c r="C108" s="3">
        <v>-2.15853320586765E-2</v>
      </c>
      <c r="D108" s="3">
        <f t="shared" si="10"/>
        <v>-21.585332058676499</v>
      </c>
      <c r="K108" s="34">
        <f t="shared" si="11"/>
        <v>10.5</v>
      </c>
      <c r="L108">
        <f t="shared" si="12"/>
        <v>21.585332058676499</v>
      </c>
      <c r="M108" s="34">
        <f t="shared" si="13"/>
        <v>10.5</v>
      </c>
      <c r="N108">
        <f t="shared" si="14"/>
        <v>10.79266602933825</v>
      </c>
      <c r="AF108" s="34">
        <f t="shared" si="15"/>
        <v>10.5</v>
      </c>
      <c r="AG108">
        <f t="shared" si="16"/>
        <v>10.79266602933825</v>
      </c>
      <c r="AY108" s="2">
        <v>-38.269682504172003</v>
      </c>
      <c r="AZ108" s="3">
        <v>-8.6457969915643106E-3</v>
      </c>
      <c r="BA108" s="3">
        <f t="shared" si="17"/>
        <v>-28.269682504172003</v>
      </c>
      <c r="BB108" s="3">
        <f t="shared" si="18"/>
        <v>-8.6457969915643105</v>
      </c>
    </row>
    <row r="109" spans="2:66" x14ac:dyDescent="0.35">
      <c r="B109" s="2">
        <v>149.375</v>
      </c>
      <c r="C109" s="3">
        <v>-2.2033164136997602E-2</v>
      </c>
      <c r="D109" s="3">
        <f t="shared" si="10"/>
        <v>-22.033164136997602</v>
      </c>
      <c r="K109" s="34">
        <f t="shared" si="11"/>
        <v>10.625</v>
      </c>
      <c r="L109">
        <f t="shared" si="12"/>
        <v>22.033164136997602</v>
      </c>
      <c r="M109" s="34">
        <f t="shared" si="13"/>
        <v>10.625</v>
      </c>
      <c r="N109">
        <f t="shared" si="14"/>
        <v>11.016582068498801</v>
      </c>
      <c r="AF109" s="34">
        <f t="shared" si="15"/>
        <v>10.625</v>
      </c>
      <c r="AG109">
        <f t="shared" si="16"/>
        <v>11.016582068498801</v>
      </c>
      <c r="AY109" s="2">
        <v>-38.269682504172103</v>
      </c>
      <c r="AZ109" s="3">
        <v>-8.6457969915642897E-3</v>
      </c>
      <c r="BA109" s="3">
        <f t="shared" si="17"/>
        <v>-28.269682504172103</v>
      </c>
      <c r="BB109" s="3">
        <f t="shared" si="18"/>
        <v>-8.6457969915642892</v>
      </c>
    </row>
    <row r="110" spans="2:66" x14ac:dyDescent="0.35">
      <c r="B110" s="2">
        <v>149.25</v>
      </c>
      <c r="C110" s="3">
        <v>-2.2486517694528599E-2</v>
      </c>
      <c r="D110" s="3">
        <f t="shared" si="10"/>
        <v>-22.486517694528597</v>
      </c>
      <c r="K110" s="34">
        <f t="shared" si="11"/>
        <v>10.75</v>
      </c>
      <c r="L110">
        <f t="shared" si="12"/>
        <v>22.486517694528597</v>
      </c>
      <c r="M110" s="34">
        <f t="shared" si="13"/>
        <v>10.75</v>
      </c>
      <c r="N110">
        <f t="shared" si="14"/>
        <v>11.243258847264299</v>
      </c>
      <c r="AF110" s="34">
        <f t="shared" si="15"/>
        <v>10.75</v>
      </c>
      <c r="AG110">
        <f t="shared" si="16"/>
        <v>11.243258847264299</v>
      </c>
      <c r="AY110" s="2">
        <v>-37.5853354409792</v>
      </c>
      <c r="AZ110" s="3">
        <v>-8.89635346323993E-3</v>
      </c>
      <c r="BA110" s="3">
        <f t="shared" si="17"/>
        <v>-27.5853354409792</v>
      </c>
      <c r="BB110" s="3">
        <f t="shared" si="18"/>
        <v>-8.8963534632399295</v>
      </c>
    </row>
    <row r="111" spans="2:66" x14ac:dyDescent="0.35">
      <c r="B111" s="2">
        <v>149.125</v>
      </c>
      <c r="C111" s="3">
        <v>-2.29452251108778E-2</v>
      </c>
      <c r="D111" s="3">
        <f t="shared" si="10"/>
        <v>-22.9452251108778</v>
      </c>
      <c r="K111" s="34">
        <f t="shared" si="11"/>
        <v>10.875</v>
      </c>
      <c r="L111">
        <f t="shared" si="12"/>
        <v>22.9452251108778</v>
      </c>
      <c r="M111" s="34">
        <f t="shared" si="13"/>
        <v>10.875</v>
      </c>
      <c r="N111">
        <f t="shared" si="14"/>
        <v>11.4726125554389</v>
      </c>
      <c r="AF111" s="34">
        <f t="shared" si="15"/>
        <v>10.875</v>
      </c>
      <c r="AG111">
        <f t="shared" si="16"/>
        <v>11.4726125554389</v>
      </c>
      <c r="AY111" s="2">
        <v>-37.5853354409792</v>
      </c>
      <c r="AZ111" s="3">
        <v>-8.89635346323993E-3</v>
      </c>
      <c r="BA111" s="3">
        <f t="shared" si="17"/>
        <v>-27.5853354409792</v>
      </c>
      <c r="BB111" s="3">
        <f t="shared" si="18"/>
        <v>-8.8963534632399295</v>
      </c>
    </row>
    <row r="112" spans="2:66" x14ac:dyDescent="0.35">
      <c r="B112" s="2">
        <v>149</v>
      </c>
      <c r="C112" s="3">
        <v>-2.34091926437539E-2</v>
      </c>
      <c r="D112" s="3">
        <f t="shared" si="10"/>
        <v>-23.409192643753901</v>
      </c>
      <c r="K112" s="34">
        <f t="shared" si="11"/>
        <v>11</v>
      </c>
      <c r="L112">
        <f t="shared" si="12"/>
        <v>23.409192643753901</v>
      </c>
      <c r="M112" s="34">
        <f t="shared" si="13"/>
        <v>11</v>
      </c>
      <c r="N112">
        <f t="shared" si="14"/>
        <v>11.70459632187695</v>
      </c>
      <c r="AF112" s="34">
        <f t="shared" si="15"/>
        <v>11</v>
      </c>
      <c r="AG112">
        <f t="shared" si="16"/>
        <v>11.70459632187695</v>
      </c>
      <c r="AY112" s="2">
        <v>-36.605842083908797</v>
      </c>
      <c r="AZ112" s="3">
        <v>-9.2699851959820705E-3</v>
      </c>
      <c r="BA112" s="3">
        <f t="shared" si="17"/>
        <v>-26.605842083908797</v>
      </c>
      <c r="BB112" s="3">
        <f t="shared" si="18"/>
        <v>-9.2699851959820698</v>
      </c>
    </row>
    <row r="113" spans="2:54" x14ac:dyDescent="0.35">
      <c r="B113" s="2">
        <v>149</v>
      </c>
      <c r="C113" s="3">
        <v>-2.34091926437539E-2</v>
      </c>
      <c r="D113" s="3">
        <f t="shared" si="10"/>
        <v>-23.409192643753901</v>
      </c>
      <c r="K113" s="34">
        <f t="shared" si="11"/>
        <v>11</v>
      </c>
      <c r="L113">
        <f t="shared" si="12"/>
        <v>23.409192643753901</v>
      </c>
      <c r="M113" s="34">
        <f t="shared" si="13"/>
        <v>11</v>
      </c>
      <c r="N113">
        <f t="shared" si="14"/>
        <v>11.70459632187695</v>
      </c>
      <c r="AF113" s="34">
        <f t="shared" si="15"/>
        <v>11</v>
      </c>
      <c r="AG113">
        <f t="shared" si="16"/>
        <v>11.70459632187695</v>
      </c>
      <c r="AY113" s="2">
        <v>-36.605842083908797</v>
      </c>
      <c r="AZ113" s="3">
        <v>-9.2699851959820601E-3</v>
      </c>
      <c r="BA113" s="3">
        <f t="shared" si="17"/>
        <v>-26.605842083908797</v>
      </c>
      <c r="BB113" s="3">
        <f t="shared" si="18"/>
        <v>-9.2699851959820609</v>
      </c>
    </row>
    <row r="114" spans="2:54" x14ac:dyDescent="0.35">
      <c r="B114" s="2">
        <v>148.875</v>
      </c>
      <c r="C114" s="3">
        <v>-2.3878392741559E-2</v>
      </c>
      <c r="D114" s="3">
        <f t="shared" si="10"/>
        <v>-23.878392741559001</v>
      </c>
      <c r="K114" s="34">
        <f t="shared" si="11"/>
        <v>11.125</v>
      </c>
      <c r="L114">
        <f t="shared" si="12"/>
        <v>23.878392741559001</v>
      </c>
      <c r="M114" s="34">
        <f t="shared" si="13"/>
        <v>11.125</v>
      </c>
      <c r="N114">
        <f t="shared" si="14"/>
        <v>11.9391963707795</v>
      </c>
      <c r="AF114" s="34">
        <f t="shared" si="15"/>
        <v>11.125</v>
      </c>
      <c r="AG114">
        <f t="shared" si="16"/>
        <v>11.9391963707795</v>
      </c>
      <c r="AY114" s="2">
        <v>-35.732294674170802</v>
      </c>
      <c r="AZ114" s="3">
        <v>-9.6226361047418892E-3</v>
      </c>
      <c r="BA114" s="3">
        <f t="shared" si="17"/>
        <v>-25.732294674170802</v>
      </c>
      <c r="BB114" s="3">
        <f t="shared" si="18"/>
        <v>-9.6226361047418898</v>
      </c>
    </row>
    <row r="115" spans="2:54" x14ac:dyDescent="0.35">
      <c r="B115" s="2">
        <v>148.75</v>
      </c>
      <c r="C115" s="3">
        <v>-2.4352867527478599E-2</v>
      </c>
      <c r="D115" s="3">
        <f t="shared" si="10"/>
        <v>-24.352867527478598</v>
      </c>
      <c r="K115" s="34">
        <f t="shared" si="11"/>
        <v>11.25</v>
      </c>
      <c r="L115">
        <f t="shared" si="12"/>
        <v>24.352867527478598</v>
      </c>
      <c r="M115" s="34">
        <f t="shared" si="13"/>
        <v>11.25</v>
      </c>
      <c r="N115">
        <f t="shared" si="14"/>
        <v>12.176433763739299</v>
      </c>
      <c r="AF115" s="34">
        <f t="shared" si="15"/>
        <v>11.25</v>
      </c>
      <c r="AG115">
        <f t="shared" si="16"/>
        <v>12.176433763739299</v>
      </c>
      <c r="AY115" s="2">
        <v>-35.732294674170802</v>
      </c>
      <c r="AZ115" s="3">
        <v>-9.6226361047418996E-3</v>
      </c>
      <c r="BA115" s="3">
        <f t="shared" si="17"/>
        <v>-25.732294674170802</v>
      </c>
      <c r="BB115" s="3">
        <f t="shared" si="18"/>
        <v>-9.6226361047419005</v>
      </c>
    </row>
    <row r="116" spans="2:54" x14ac:dyDescent="0.35">
      <c r="B116" s="2">
        <v>148.625</v>
      </c>
      <c r="C116" s="3">
        <v>-2.4832727899995199E-2</v>
      </c>
      <c r="D116" s="3">
        <f t="shared" si="10"/>
        <v>-24.832727899995199</v>
      </c>
      <c r="K116" s="34">
        <f t="shared" si="11"/>
        <v>11.375</v>
      </c>
      <c r="L116">
        <f t="shared" si="12"/>
        <v>24.832727899995199</v>
      </c>
      <c r="M116" s="34">
        <f t="shared" si="13"/>
        <v>11.375</v>
      </c>
      <c r="N116">
        <f t="shared" si="14"/>
        <v>12.416363949997599</v>
      </c>
      <c r="AF116" s="34">
        <f t="shared" si="15"/>
        <v>11.375</v>
      </c>
      <c r="AG116">
        <f t="shared" si="16"/>
        <v>12.416363949997599</v>
      </c>
      <c r="AY116" s="2">
        <v>-34.834833428874902</v>
      </c>
      <c r="AZ116" s="3">
        <v>-1.0014393212650701E-2</v>
      </c>
      <c r="BA116" s="3">
        <f t="shared" si="17"/>
        <v>-24.834833428874902</v>
      </c>
      <c r="BB116" s="3">
        <f t="shared" si="18"/>
        <v>-10.014393212650701</v>
      </c>
    </row>
    <row r="117" spans="2:54" x14ac:dyDescent="0.35">
      <c r="B117" s="2">
        <v>148.5</v>
      </c>
      <c r="C117" s="3">
        <v>-2.5318160508236799E-2</v>
      </c>
      <c r="D117" s="3">
        <f t="shared" si="10"/>
        <v>-25.318160508236801</v>
      </c>
      <c r="K117" s="34">
        <f t="shared" si="11"/>
        <v>11.5</v>
      </c>
      <c r="L117">
        <f t="shared" si="12"/>
        <v>25.318160508236801</v>
      </c>
      <c r="M117" s="34">
        <f t="shared" si="13"/>
        <v>11.5</v>
      </c>
      <c r="N117">
        <f t="shared" si="14"/>
        <v>12.6590802541184</v>
      </c>
      <c r="AF117" s="34">
        <f t="shared" si="15"/>
        <v>11.5</v>
      </c>
      <c r="AG117">
        <f t="shared" si="16"/>
        <v>12.6590802541184</v>
      </c>
      <c r="AY117" s="2">
        <v>-34.834833428874902</v>
      </c>
      <c r="AZ117" s="3">
        <v>-1.0014393212650701E-2</v>
      </c>
      <c r="BA117" s="3">
        <f t="shared" si="17"/>
        <v>-24.834833428874902</v>
      </c>
      <c r="BB117" s="3">
        <f t="shared" si="18"/>
        <v>-10.014393212650701</v>
      </c>
    </row>
    <row r="118" spans="2:54" x14ac:dyDescent="0.35">
      <c r="B118" s="2">
        <v>148.5</v>
      </c>
      <c r="C118" s="3">
        <v>-2.5318160508236799E-2</v>
      </c>
      <c r="D118" s="3">
        <f t="shared" si="10"/>
        <v>-25.318160508236801</v>
      </c>
      <c r="K118" s="34">
        <f t="shared" si="11"/>
        <v>11.5</v>
      </c>
      <c r="L118">
        <f t="shared" si="12"/>
        <v>25.318160508236801</v>
      </c>
      <c r="M118" s="34">
        <f t="shared" si="13"/>
        <v>11.5</v>
      </c>
      <c r="N118">
        <f t="shared" si="14"/>
        <v>12.6590802541184</v>
      </c>
      <c r="AF118" s="34">
        <f t="shared" si="15"/>
        <v>11.5</v>
      </c>
      <c r="AG118">
        <f t="shared" si="16"/>
        <v>12.6590802541184</v>
      </c>
      <c r="AY118" s="2">
        <v>-33.865154814902098</v>
      </c>
      <c r="AZ118" s="3">
        <v>-1.04859520372139E-2</v>
      </c>
      <c r="BA118" s="3">
        <f t="shared" si="17"/>
        <v>-23.865154814902098</v>
      </c>
      <c r="BB118" s="3">
        <f t="shared" si="18"/>
        <v>-10.485952037213901</v>
      </c>
    </row>
    <row r="119" spans="2:54" x14ac:dyDescent="0.35">
      <c r="B119" s="2">
        <v>148.375</v>
      </c>
      <c r="C119" s="3">
        <v>-2.5809427207762699E-2</v>
      </c>
      <c r="D119" s="3">
        <f t="shared" si="10"/>
        <v>-25.809427207762699</v>
      </c>
      <c r="K119" s="34">
        <f t="shared" si="11"/>
        <v>11.625</v>
      </c>
      <c r="L119">
        <f t="shared" si="12"/>
        <v>25.809427207762699</v>
      </c>
      <c r="M119" s="34">
        <f t="shared" si="13"/>
        <v>11.625</v>
      </c>
      <c r="N119">
        <f t="shared" si="14"/>
        <v>12.904713603881349</v>
      </c>
      <c r="AF119" s="34">
        <f t="shared" si="15"/>
        <v>11.625</v>
      </c>
      <c r="AG119">
        <f t="shared" si="16"/>
        <v>12.904713603881349</v>
      </c>
      <c r="AY119" s="2">
        <v>-33.865154814902098</v>
      </c>
      <c r="AZ119" s="3">
        <v>-1.04859520372139E-2</v>
      </c>
      <c r="BA119" s="3">
        <f t="shared" si="17"/>
        <v>-23.865154814902098</v>
      </c>
      <c r="BB119" s="3">
        <f t="shared" si="18"/>
        <v>-10.485952037213901</v>
      </c>
    </row>
    <row r="120" spans="2:54" x14ac:dyDescent="0.35">
      <c r="B120" s="2">
        <v>148.25</v>
      </c>
      <c r="C120" s="3">
        <v>-2.63068682070835E-2</v>
      </c>
      <c r="D120" s="3">
        <f t="shared" si="10"/>
        <v>-26.3068682070835</v>
      </c>
      <c r="K120" s="34">
        <f t="shared" si="11"/>
        <v>11.75</v>
      </c>
      <c r="L120">
        <f t="shared" si="12"/>
        <v>26.3068682070835</v>
      </c>
      <c r="M120" s="34">
        <f t="shared" si="13"/>
        <v>11.75</v>
      </c>
      <c r="N120">
        <f t="shared" si="14"/>
        <v>13.15343410354175</v>
      </c>
      <c r="AF120" s="34">
        <f t="shared" si="15"/>
        <v>11.75</v>
      </c>
      <c r="AG120">
        <f t="shared" si="16"/>
        <v>13.15343410354175</v>
      </c>
      <c r="AY120" s="2">
        <v>-32.920833101311601</v>
      </c>
      <c r="AZ120" s="3">
        <v>-1.10037049153369E-2</v>
      </c>
      <c r="BA120" s="3">
        <f t="shared" si="17"/>
        <v>-22.920833101311601</v>
      </c>
      <c r="BB120" s="3">
        <f t="shared" si="18"/>
        <v>-11.0037049153369</v>
      </c>
    </row>
    <row r="121" spans="2:54" x14ac:dyDescent="0.35">
      <c r="B121" s="2">
        <v>148.125</v>
      </c>
      <c r="C121" s="3">
        <v>-2.6810899382312198E-2</v>
      </c>
      <c r="D121" s="3">
        <f t="shared" si="10"/>
        <v>-26.810899382312197</v>
      </c>
      <c r="K121" s="34">
        <f t="shared" si="11"/>
        <v>11.875</v>
      </c>
      <c r="L121">
        <f t="shared" si="12"/>
        <v>26.810899382312197</v>
      </c>
      <c r="M121" s="34">
        <f t="shared" si="13"/>
        <v>11.875</v>
      </c>
      <c r="N121">
        <f t="shared" si="14"/>
        <v>13.405449691156099</v>
      </c>
      <c r="AF121" s="34">
        <f t="shared" si="15"/>
        <v>11.875</v>
      </c>
      <c r="AG121">
        <f t="shared" si="16"/>
        <v>13.405449691156099</v>
      </c>
      <c r="AY121" s="2">
        <v>-32.920833101311601</v>
      </c>
      <c r="AZ121" s="3">
        <v>-1.10037049153369E-2</v>
      </c>
      <c r="BA121" s="3">
        <f t="shared" si="17"/>
        <v>-22.920833101311601</v>
      </c>
      <c r="BB121" s="3">
        <f t="shared" si="18"/>
        <v>-11.0037049153369</v>
      </c>
    </row>
    <row r="122" spans="2:54" x14ac:dyDescent="0.35">
      <c r="B122" s="2">
        <v>148</v>
      </c>
      <c r="C122" s="3">
        <v>-2.7322016453730901E-2</v>
      </c>
      <c r="D122" s="3">
        <f t="shared" si="10"/>
        <v>-27.3220164537309</v>
      </c>
      <c r="K122" s="34">
        <f t="shared" si="11"/>
        <v>12</v>
      </c>
      <c r="L122">
        <f t="shared" si="12"/>
        <v>27.3220164537309</v>
      </c>
      <c r="M122" s="34">
        <f t="shared" si="13"/>
        <v>12</v>
      </c>
      <c r="N122">
        <f t="shared" si="14"/>
        <v>13.66100822686545</v>
      </c>
      <c r="AF122" s="34">
        <f t="shared" si="15"/>
        <v>12</v>
      </c>
      <c r="AG122">
        <f t="shared" si="16"/>
        <v>13.66100822686545</v>
      </c>
      <c r="AY122" s="2">
        <v>-31.942831527392901</v>
      </c>
      <c r="AZ122" s="3">
        <v>-1.16053506949734E-2</v>
      </c>
      <c r="BA122" s="3">
        <f t="shared" si="17"/>
        <v>-21.942831527392901</v>
      </c>
      <c r="BB122" s="3">
        <f t="shared" si="18"/>
        <v>-11.605350694973401</v>
      </c>
    </row>
    <row r="123" spans="2:54" x14ac:dyDescent="0.35">
      <c r="B123" s="2">
        <v>148</v>
      </c>
      <c r="C123" s="3">
        <v>-2.7322016453730901E-2</v>
      </c>
      <c r="D123" s="3">
        <f t="shared" si="10"/>
        <v>-27.3220164537309</v>
      </c>
      <c r="K123" s="34">
        <f t="shared" si="11"/>
        <v>12</v>
      </c>
      <c r="L123">
        <f t="shared" si="12"/>
        <v>27.3220164537309</v>
      </c>
      <c r="M123" s="34">
        <f t="shared" si="13"/>
        <v>12</v>
      </c>
      <c r="N123">
        <f t="shared" si="14"/>
        <v>13.66100822686545</v>
      </c>
      <c r="AF123" s="34">
        <f t="shared" si="15"/>
        <v>12</v>
      </c>
      <c r="AG123">
        <f t="shared" si="16"/>
        <v>13.66100822686545</v>
      </c>
      <c r="AY123" s="2">
        <v>-31.942831527392901</v>
      </c>
      <c r="AZ123" s="3">
        <v>-1.16053506949734E-2</v>
      </c>
      <c r="BA123" s="3">
        <f t="shared" si="17"/>
        <v>-21.942831527392901</v>
      </c>
      <c r="BB123" s="3">
        <f t="shared" si="18"/>
        <v>-11.605350694973401</v>
      </c>
    </row>
    <row r="124" spans="2:54" x14ac:dyDescent="0.35">
      <c r="B124" s="2">
        <v>147.83250000000001</v>
      </c>
      <c r="C124" s="3">
        <v>-2.80664657188694E-2</v>
      </c>
      <c r="D124" s="3">
        <f t="shared" si="10"/>
        <v>-28.066465718869399</v>
      </c>
      <c r="K124" s="34">
        <f t="shared" si="11"/>
        <v>12.16749999999999</v>
      </c>
      <c r="L124">
        <f t="shared" si="12"/>
        <v>28.066465718869399</v>
      </c>
      <c r="M124" s="34">
        <f t="shared" si="13"/>
        <v>12.16749999999999</v>
      </c>
      <c r="N124">
        <f t="shared" si="14"/>
        <v>14.033232859434699</v>
      </c>
      <c r="AF124" s="34">
        <f t="shared" si="15"/>
        <v>12.16749999999999</v>
      </c>
      <c r="AG124">
        <f t="shared" si="16"/>
        <v>14.033232859434699</v>
      </c>
      <c r="AY124" s="2">
        <v>-31.0709295548263</v>
      </c>
      <c r="AZ124" s="3">
        <v>-1.22371809597494E-2</v>
      </c>
      <c r="BA124" s="3">
        <f t="shared" si="17"/>
        <v>-21.0709295548263</v>
      </c>
      <c r="BB124" s="3">
        <f t="shared" si="18"/>
        <v>-12.2371809597494</v>
      </c>
    </row>
    <row r="125" spans="2:54" x14ac:dyDescent="0.35">
      <c r="B125" s="2">
        <v>147.66499999999999</v>
      </c>
      <c r="C125" s="3">
        <v>-2.88205994015917E-2</v>
      </c>
      <c r="D125" s="3">
        <f t="shared" si="10"/>
        <v>-28.8205994015917</v>
      </c>
      <c r="K125" s="34">
        <f t="shared" si="11"/>
        <v>12.335000000000008</v>
      </c>
      <c r="L125">
        <f t="shared" si="12"/>
        <v>28.8205994015917</v>
      </c>
      <c r="M125" s="34">
        <f t="shared" si="13"/>
        <v>12.335000000000008</v>
      </c>
      <c r="N125">
        <f t="shared" si="14"/>
        <v>14.41029970079585</v>
      </c>
      <c r="AF125" s="34">
        <f t="shared" si="15"/>
        <v>12.335000000000008</v>
      </c>
      <c r="AG125">
        <f t="shared" si="16"/>
        <v>14.41029970079585</v>
      </c>
      <c r="AY125" s="2">
        <v>-31.0709295548263</v>
      </c>
      <c r="AZ125" s="3">
        <v>-1.22371809597494E-2</v>
      </c>
      <c r="BA125" s="3">
        <f t="shared" si="17"/>
        <v>-21.0709295548263</v>
      </c>
      <c r="BB125" s="3">
        <f t="shared" si="18"/>
        <v>-12.2371809597494</v>
      </c>
    </row>
    <row r="126" spans="2:54" x14ac:dyDescent="0.35">
      <c r="B126" s="2">
        <v>147.4975</v>
      </c>
      <c r="C126" s="3">
        <v>-2.9580624577642801E-2</v>
      </c>
      <c r="D126" s="3">
        <f t="shared" si="10"/>
        <v>-29.580624577642801</v>
      </c>
      <c r="K126" s="34">
        <f t="shared" si="11"/>
        <v>12.502499999999998</v>
      </c>
      <c r="L126">
        <f t="shared" si="12"/>
        <v>29.580624577642801</v>
      </c>
      <c r="M126" s="34">
        <f t="shared" si="13"/>
        <v>12.502499999999998</v>
      </c>
      <c r="N126">
        <f t="shared" si="14"/>
        <v>14.790312288821401</v>
      </c>
      <c r="AF126" s="34">
        <f t="shared" si="15"/>
        <v>12.502499999999998</v>
      </c>
      <c r="AG126">
        <f t="shared" si="16"/>
        <v>14.790312288821401</v>
      </c>
      <c r="AY126" s="2">
        <v>-30.098704468539299</v>
      </c>
      <c r="AZ126" s="3">
        <v>-1.31780730688366E-2</v>
      </c>
      <c r="BA126" s="3">
        <f t="shared" si="17"/>
        <v>-20.098704468539299</v>
      </c>
      <c r="BB126" s="3">
        <f t="shared" si="18"/>
        <v>-13.1780730688366</v>
      </c>
    </row>
    <row r="127" spans="2:54" x14ac:dyDescent="0.35">
      <c r="B127" s="2">
        <v>147.33000000000001</v>
      </c>
      <c r="C127" s="3">
        <v>-3.03430244949758E-2</v>
      </c>
      <c r="D127" s="3">
        <f t="shared" si="10"/>
        <v>-30.343024494975801</v>
      </c>
      <c r="K127" s="34">
        <f t="shared" si="11"/>
        <v>12.669999999999987</v>
      </c>
      <c r="L127">
        <f t="shared" si="12"/>
        <v>30.343024494975801</v>
      </c>
      <c r="M127" s="34">
        <f t="shared" si="13"/>
        <v>12.669999999999987</v>
      </c>
      <c r="N127">
        <f t="shared" si="14"/>
        <v>15.1715122474879</v>
      </c>
      <c r="AF127" s="34">
        <f t="shared" si="15"/>
        <v>12.669999999999987</v>
      </c>
      <c r="AG127">
        <f t="shared" si="16"/>
        <v>15.1715122474879</v>
      </c>
      <c r="AY127" s="2">
        <v>-30.098704468539299</v>
      </c>
      <c r="AZ127" s="3">
        <v>-1.31780730688366E-2</v>
      </c>
      <c r="BA127" s="3">
        <f t="shared" si="17"/>
        <v>-20.098704468539299</v>
      </c>
      <c r="BB127" s="3">
        <f t="shared" si="18"/>
        <v>-13.1780730688366</v>
      </c>
    </row>
    <row r="128" spans="2:54" x14ac:dyDescent="0.35">
      <c r="B128" s="2">
        <v>147.33000000000001</v>
      </c>
      <c r="C128" s="3">
        <v>-3.03430244949758E-2</v>
      </c>
      <c r="D128" s="3">
        <f t="shared" si="10"/>
        <v>-30.343024494975801</v>
      </c>
      <c r="K128" s="34">
        <f t="shared" si="11"/>
        <v>12.669999999999987</v>
      </c>
      <c r="L128">
        <f t="shared" si="12"/>
        <v>30.343024494975801</v>
      </c>
      <c r="M128" s="34">
        <f t="shared" si="13"/>
        <v>12.669999999999987</v>
      </c>
      <c r="N128">
        <f t="shared" si="14"/>
        <v>15.1715122474879</v>
      </c>
      <c r="AF128" s="34">
        <f t="shared" si="15"/>
        <v>12.669999999999987</v>
      </c>
      <c r="AG128">
        <f t="shared" si="16"/>
        <v>15.1715122474879</v>
      </c>
      <c r="AY128" s="2">
        <v>-29.1808042409073</v>
      </c>
      <c r="AZ128" s="3">
        <v>-1.4257213895829301E-2</v>
      </c>
      <c r="BA128" s="3">
        <f t="shared" si="17"/>
        <v>-19.1808042409073</v>
      </c>
      <c r="BB128" s="3">
        <f t="shared" si="18"/>
        <v>-14.257213895829301</v>
      </c>
    </row>
    <row r="129" spans="2:54" x14ac:dyDescent="0.35">
      <c r="B129" s="2">
        <v>147.1225</v>
      </c>
      <c r="C129" s="3">
        <v>-3.1285965301838803E-2</v>
      </c>
      <c r="D129" s="3">
        <f t="shared" si="10"/>
        <v>-31.285965301838804</v>
      </c>
      <c r="K129" s="34">
        <f t="shared" si="11"/>
        <v>12.877499999999998</v>
      </c>
      <c r="L129">
        <f t="shared" si="12"/>
        <v>31.285965301838804</v>
      </c>
      <c r="M129" s="34">
        <f t="shared" si="13"/>
        <v>12.877499999999998</v>
      </c>
      <c r="N129">
        <f t="shared" si="14"/>
        <v>15.642982650919402</v>
      </c>
      <c r="AF129" s="34">
        <f t="shared" si="15"/>
        <v>12.877499999999998</v>
      </c>
      <c r="AG129">
        <f t="shared" si="16"/>
        <v>15.642982650919402</v>
      </c>
      <c r="AY129" s="2">
        <v>-29.1808042409073</v>
      </c>
      <c r="AZ129" s="3">
        <v>-1.4257213895829301E-2</v>
      </c>
      <c r="BA129" s="3">
        <f t="shared" si="17"/>
        <v>-19.1808042409073</v>
      </c>
      <c r="BB129" s="3">
        <f t="shared" si="18"/>
        <v>-14.257213895829301</v>
      </c>
    </row>
    <row r="130" spans="2:54" x14ac:dyDescent="0.35">
      <c r="B130" s="2">
        <v>146.91499999999999</v>
      </c>
      <c r="C130" s="3">
        <v>-3.2222051484379503E-2</v>
      </c>
      <c r="D130" s="3">
        <f t="shared" si="10"/>
        <v>-32.222051484379506</v>
      </c>
      <c r="K130" s="34">
        <f t="shared" si="11"/>
        <v>13.085000000000008</v>
      </c>
      <c r="L130">
        <f t="shared" si="12"/>
        <v>32.222051484379506</v>
      </c>
      <c r="M130" s="34">
        <f t="shared" si="13"/>
        <v>13.085000000000008</v>
      </c>
      <c r="N130">
        <f t="shared" si="14"/>
        <v>16.111025742189753</v>
      </c>
      <c r="AF130" s="34">
        <f t="shared" si="15"/>
        <v>13.085000000000008</v>
      </c>
      <c r="AG130">
        <f t="shared" si="16"/>
        <v>16.111025742189753</v>
      </c>
      <c r="AY130" s="2">
        <v>-28.2175620798644</v>
      </c>
      <c r="AZ130" s="3">
        <v>-1.55846192274717E-2</v>
      </c>
      <c r="BA130" s="3">
        <f t="shared" si="17"/>
        <v>-18.2175620798644</v>
      </c>
      <c r="BB130" s="3">
        <f t="shared" si="18"/>
        <v>-15.5846192274717</v>
      </c>
    </row>
    <row r="131" spans="2:54" x14ac:dyDescent="0.35">
      <c r="B131" s="2">
        <v>146.70750000000001</v>
      </c>
      <c r="C131" s="3">
        <v>-3.3146384821732398E-2</v>
      </c>
      <c r="D131" s="3">
        <f t="shared" ref="D131:D194" si="20">C131*1000</f>
        <v>-33.146384821732397</v>
      </c>
      <c r="K131" s="34">
        <f t="shared" ref="K131:K194" si="21">(MAX($B$3:$B$257)-B131)</f>
        <v>13.29249999999999</v>
      </c>
      <c r="L131">
        <f t="shared" ref="L131:L194" si="22">D131*-1</f>
        <v>33.146384821732397</v>
      </c>
      <c r="M131" s="34">
        <f t="shared" ref="M131:M194" si="23">K131</f>
        <v>13.29249999999999</v>
      </c>
      <c r="N131">
        <f t="shared" si="14"/>
        <v>16.573192410866199</v>
      </c>
      <c r="AF131" s="34">
        <f t="shared" si="15"/>
        <v>13.29249999999999</v>
      </c>
      <c r="AG131">
        <f t="shared" si="16"/>
        <v>16.573192410866199</v>
      </c>
      <c r="AY131" s="2">
        <v>-28.2175620798644</v>
      </c>
      <c r="AZ131" s="3">
        <v>-1.55846192274717E-2</v>
      </c>
      <c r="BA131" s="3">
        <f t="shared" si="17"/>
        <v>-18.2175620798644</v>
      </c>
      <c r="BB131" s="3">
        <f t="shared" si="18"/>
        <v>-15.5846192274717</v>
      </c>
    </row>
    <row r="132" spans="2:54" x14ac:dyDescent="0.35">
      <c r="B132" s="2">
        <v>146.5</v>
      </c>
      <c r="C132" s="3">
        <v>-3.40547070866353E-2</v>
      </c>
      <c r="D132" s="3">
        <f t="shared" si="20"/>
        <v>-34.054707086635297</v>
      </c>
      <c r="K132" s="34">
        <f t="shared" si="21"/>
        <v>13.5</v>
      </c>
      <c r="L132">
        <f t="shared" si="22"/>
        <v>34.054707086635297</v>
      </c>
      <c r="M132" s="34">
        <f t="shared" si="23"/>
        <v>13.5</v>
      </c>
      <c r="N132">
        <f t="shared" ref="N132:N195" si="24">L132/2</f>
        <v>17.027353543317648</v>
      </c>
      <c r="AF132" s="34">
        <f t="shared" ref="AF132:AF195" si="25">M132</f>
        <v>13.5</v>
      </c>
      <c r="AG132">
        <f t="shared" ref="AG132:AG195" si="26">N132</f>
        <v>17.027353543317648</v>
      </c>
      <c r="AY132" s="2">
        <v>-27.369630227644802</v>
      </c>
      <c r="AZ132" s="3">
        <v>-1.68793545882522E-2</v>
      </c>
      <c r="BA132" s="3">
        <f t="shared" ref="BA132:BA195" si="27">AY132+10</f>
        <v>-17.369630227644802</v>
      </c>
      <c r="BB132" s="3">
        <f t="shared" ref="BB132:BB181" si="28">AZ132*1000</f>
        <v>-16.879354588252198</v>
      </c>
    </row>
    <row r="133" spans="2:54" x14ac:dyDescent="0.35">
      <c r="B133" s="2">
        <v>146.5</v>
      </c>
      <c r="C133" s="3">
        <v>-3.40547070866353E-2</v>
      </c>
      <c r="D133" s="3">
        <f t="shared" si="20"/>
        <v>-34.054707086635297</v>
      </c>
      <c r="K133" s="34">
        <f t="shared" si="21"/>
        <v>13.5</v>
      </c>
      <c r="L133">
        <f t="shared" si="22"/>
        <v>34.054707086635297</v>
      </c>
      <c r="M133" s="34">
        <f t="shared" si="23"/>
        <v>13.5</v>
      </c>
      <c r="N133">
        <f t="shared" si="24"/>
        <v>17.027353543317648</v>
      </c>
      <c r="AF133" s="34">
        <f t="shared" si="25"/>
        <v>13.5</v>
      </c>
      <c r="AG133">
        <f t="shared" si="26"/>
        <v>17.027353543317648</v>
      </c>
      <c r="AY133" s="2">
        <v>-27.369630227644802</v>
      </c>
      <c r="AZ133" s="3">
        <v>-1.68793545882522E-2</v>
      </c>
      <c r="BA133" s="3">
        <f t="shared" si="27"/>
        <v>-17.369630227644802</v>
      </c>
      <c r="BB133" s="3">
        <f t="shared" si="28"/>
        <v>-16.879354588252198</v>
      </c>
    </row>
    <row r="134" spans="2:54" x14ac:dyDescent="0.35">
      <c r="B134" s="2">
        <v>146.375</v>
      </c>
      <c r="C134" s="3">
        <v>-3.4592617392579697E-2</v>
      </c>
      <c r="D134" s="3">
        <f t="shared" si="20"/>
        <v>-34.592617392579697</v>
      </c>
      <c r="K134" s="34">
        <f t="shared" si="21"/>
        <v>13.625</v>
      </c>
      <c r="L134">
        <f t="shared" si="22"/>
        <v>34.592617392579697</v>
      </c>
      <c r="M134" s="34">
        <f t="shared" si="23"/>
        <v>13.625</v>
      </c>
      <c r="N134">
        <f t="shared" si="24"/>
        <v>17.296308696289849</v>
      </c>
      <c r="AF134" s="34">
        <f t="shared" si="25"/>
        <v>13.625</v>
      </c>
      <c r="AG134">
        <f t="shared" si="26"/>
        <v>17.296308696289849</v>
      </c>
      <c r="AY134" s="2">
        <v>-26.4147271891493</v>
      </c>
      <c r="AZ134" s="3">
        <v>-1.84112515915625E-2</v>
      </c>
      <c r="BA134" s="3">
        <f t="shared" si="27"/>
        <v>-16.4147271891493</v>
      </c>
      <c r="BB134" s="3">
        <f t="shared" si="28"/>
        <v>-18.4112515915625</v>
      </c>
    </row>
    <row r="135" spans="2:54" x14ac:dyDescent="0.35">
      <c r="B135" s="2">
        <v>146.25</v>
      </c>
      <c r="C135" s="3">
        <v>-3.5122705864846802E-2</v>
      </c>
      <c r="D135" s="3">
        <f t="shared" si="20"/>
        <v>-35.1227058648468</v>
      </c>
      <c r="K135" s="34">
        <f t="shared" si="21"/>
        <v>13.75</v>
      </c>
      <c r="L135">
        <f t="shared" si="22"/>
        <v>35.1227058648468</v>
      </c>
      <c r="M135" s="34">
        <f t="shared" si="23"/>
        <v>13.75</v>
      </c>
      <c r="N135">
        <f t="shared" si="24"/>
        <v>17.5613529324234</v>
      </c>
      <c r="AF135" s="34">
        <f t="shared" si="25"/>
        <v>13.75</v>
      </c>
      <c r="AG135">
        <f t="shared" si="26"/>
        <v>17.5613529324234</v>
      </c>
      <c r="AY135" s="2">
        <v>-26.4147271891493</v>
      </c>
      <c r="AZ135" s="3">
        <v>-1.84112515915625E-2</v>
      </c>
      <c r="BA135" s="3">
        <f t="shared" si="27"/>
        <v>-16.4147271891493</v>
      </c>
      <c r="BB135" s="3">
        <f t="shared" si="28"/>
        <v>-18.4112515915625</v>
      </c>
    </row>
    <row r="136" spans="2:54" x14ac:dyDescent="0.35">
      <c r="B136" s="2">
        <v>146.125</v>
      </c>
      <c r="C136" s="3">
        <v>-3.5644366886777697E-2</v>
      </c>
      <c r="D136" s="3">
        <f t="shared" si="20"/>
        <v>-35.644366886777696</v>
      </c>
      <c r="K136" s="34">
        <f t="shared" si="21"/>
        <v>13.875</v>
      </c>
      <c r="L136">
        <f t="shared" si="22"/>
        <v>35.644366886777696</v>
      </c>
      <c r="M136" s="34">
        <f t="shared" si="23"/>
        <v>13.875</v>
      </c>
      <c r="N136">
        <f t="shared" si="24"/>
        <v>17.822183443388848</v>
      </c>
      <c r="AF136" s="34">
        <f t="shared" si="25"/>
        <v>13.875</v>
      </c>
      <c r="AG136">
        <f t="shared" si="26"/>
        <v>17.822183443388848</v>
      </c>
      <c r="AY136" s="2">
        <v>-25.523806554143999</v>
      </c>
      <c r="AZ136" s="3">
        <v>-1.98630977410383E-2</v>
      </c>
      <c r="BA136" s="3">
        <f t="shared" si="27"/>
        <v>-15.523806554143999</v>
      </c>
      <c r="BB136" s="3">
        <f t="shared" si="28"/>
        <v>-19.863097741038299</v>
      </c>
    </row>
    <row r="137" spans="2:54" x14ac:dyDescent="0.35">
      <c r="B137" s="2">
        <v>146</v>
      </c>
      <c r="C137" s="3">
        <v>-3.6157076878550402E-2</v>
      </c>
      <c r="D137" s="3">
        <f t="shared" si="20"/>
        <v>-36.157076878550406</v>
      </c>
      <c r="K137" s="34">
        <f t="shared" si="21"/>
        <v>14</v>
      </c>
      <c r="L137">
        <f t="shared" si="22"/>
        <v>36.157076878550406</v>
      </c>
      <c r="M137" s="34">
        <f t="shared" si="23"/>
        <v>14</v>
      </c>
      <c r="N137">
        <f t="shared" si="24"/>
        <v>18.078538439275203</v>
      </c>
      <c r="AF137" s="34">
        <f t="shared" si="25"/>
        <v>14</v>
      </c>
      <c r="AG137">
        <f t="shared" si="26"/>
        <v>18.078538439275203</v>
      </c>
      <c r="AY137" s="2">
        <v>-25.523806554143899</v>
      </c>
      <c r="AZ137" s="3">
        <v>-1.98630977410383E-2</v>
      </c>
      <c r="BA137" s="3">
        <f t="shared" si="27"/>
        <v>-15.523806554143899</v>
      </c>
      <c r="BB137" s="3">
        <f t="shared" si="28"/>
        <v>-19.863097741038299</v>
      </c>
    </row>
    <row r="138" spans="2:54" x14ac:dyDescent="0.35">
      <c r="B138" s="2">
        <v>146</v>
      </c>
      <c r="C138" s="3">
        <v>-3.6157076878550402E-2</v>
      </c>
      <c r="D138" s="3">
        <f t="shared" si="20"/>
        <v>-36.157076878550406</v>
      </c>
      <c r="K138" s="34">
        <f t="shared" si="21"/>
        <v>14</v>
      </c>
      <c r="L138">
        <f t="shared" si="22"/>
        <v>36.157076878550406</v>
      </c>
      <c r="M138" s="34">
        <f t="shared" si="23"/>
        <v>14</v>
      </c>
      <c r="N138">
        <f t="shared" si="24"/>
        <v>18.078538439275203</v>
      </c>
      <c r="AF138" s="34">
        <f t="shared" si="25"/>
        <v>14</v>
      </c>
      <c r="AG138">
        <f t="shared" si="26"/>
        <v>18.078538439275203</v>
      </c>
      <c r="AY138" s="2">
        <v>-24.5862858850141</v>
      </c>
      <c r="AZ138" s="3">
        <v>-2.1407494560163099E-2</v>
      </c>
      <c r="BA138" s="3">
        <f t="shared" si="27"/>
        <v>-14.5862858850141</v>
      </c>
      <c r="BB138" s="3">
        <f t="shared" si="28"/>
        <v>-21.407494560163098</v>
      </c>
    </row>
    <row r="139" spans="2:54" x14ac:dyDescent="0.35">
      <c r="B139" s="2">
        <v>145.865253291974</v>
      </c>
      <c r="C139" s="3">
        <v>-3.6699224873793602E-2</v>
      </c>
      <c r="D139" s="3">
        <f t="shared" si="20"/>
        <v>-36.699224873793604</v>
      </c>
      <c r="K139" s="34">
        <f t="shared" si="21"/>
        <v>14.134746708026</v>
      </c>
      <c r="L139">
        <f t="shared" si="22"/>
        <v>36.699224873793604</v>
      </c>
      <c r="M139" s="34">
        <f t="shared" si="23"/>
        <v>14.134746708026</v>
      </c>
      <c r="N139">
        <f t="shared" si="24"/>
        <v>18.349612436896802</v>
      </c>
      <c r="AF139" s="34">
        <f t="shared" si="25"/>
        <v>14.134746708026</v>
      </c>
      <c r="AG139">
        <f t="shared" si="26"/>
        <v>18.349612436896802</v>
      </c>
      <c r="AY139" s="2">
        <v>-24.5862858850141</v>
      </c>
      <c r="AZ139" s="3">
        <v>-2.1407494560163099E-2</v>
      </c>
      <c r="BA139" s="3">
        <f t="shared" si="27"/>
        <v>-14.5862858850141</v>
      </c>
      <c r="BB139" s="3">
        <f t="shared" si="28"/>
        <v>-21.407494560163098</v>
      </c>
    </row>
    <row r="140" spans="2:54" x14ac:dyDescent="0.35">
      <c r="B140" s="2">
        <v>145.73050658394899</v>
      </c>
      <c r="C140" s="3">
        <v>-3.7229993119072498E-2</v>
      </c>
      <c r="D140" s="3">
        <f t="shared" si="20"/>
        <v>-37.229993119072496</v>
      </c>
      <c r="K140" s="34">
        <f t="shared" si="21"/>
        <v>14.269493416051006</v>
      </c>
      <c r="L140">
        <f t="shared" si="22"/>
        <v>37.229993119072496</v>
      </c>
      <c r="M140" s="34">
        <f t="shared" si="23"/>
        <v>14.269493416051006</v>
      </c>
      <c r="N140">
        <f t="shared" si="24"/>
        <v>18.614996559536248</v>
      </c>
      <c r="AF140" s="34">
        <f t="shared" si="25"/>
        <v>14.269493416051006</v>
      </c>
      <c r="AG140">
        <f t="shared" si="26"/>
        <v>18.614996559536248</v>
      </c>
      <c r="AY140" s="2">
        <v>-23.772899448330101</v>
      </c>
      <c r="AZ140" s="3">
        <v>-2.28012853502918E-2</v>
      </c>
      <c r="BA140" s="3">
        <f t="shared" si="27"/>
        <v>-13.772899448330101</v>
      </c>
      <c r="BB140" s="3">
        <f t="shared" si="28"/>
        <v>-22.801285350291799</v>
      </c>
    </row>
    <row r="141" spans="2:54" x14ac:dyDescent="0.35">
      <c r="B141" s="2">
        <v>145.59575987592399</v>
      </c>
      <c r="C141" s="3">
        <v>-3.7749031722920899E-2</v>
      </c>
      <c r="D141" s="3">
        <f t="shared" si="20"/>
        <v>-37.749031722920897</v>
      </c>
      <c r="K141" s="34">
        <f t="shared" si="21"/>
        <v>14.404240124076011</v>
      </c>
      <c r="L141">
        <f t="shared" si="22"/>
        <v>37.749031722920897</v>
      </c>
      <c r="M141" s="34">
        <f t="shared" si="23"/>
        <v>14.404240124076011</v>
      </c>
      <c r="N141">
        <f t="shared" si="24"/>
        <v>18.874515861460448</v>
      </c>
      <c r="AF141" s="34">
        <f t="shared" si="25"/>
        <v>14.404240124076011</v>
      </c>
      <c r="AG141">
        <f t="shared" si="26"/>
        <v>18.874515861460448</v>
      </c>
      <c r="AY141" s="2">
        <v>-23.772899448330101</v>
      </c>
      <c r="AZ141" s="3">
        <v>-2.2801285350291901E-2</v>
      </c>
      <c r="BA141" s="3">
        <f t="shared" si="27"/>
        <v>-13.772899448330101</v>
      </c>
      <c r="BB141" s="3">
        <f t="shared" si="28"/>
        <v>-22.801285350291902</v>
      </c>
    </row>
    <row r="142" spans="2:54" x14ac:dyDescent="0.35">
      <c r="B142" s="2">
        <v>145.46101316789799</v>
      </c>
      <c r="C142" s="3">
        <v>-3.8256106086609801E-2</v>
      </c>
      <c r="D142" s="3">
        <f t="shared" si="20"/>
        <v>-38.256106086609798</v>
      </c>
      <c r="K142" s="34">
        <f t="shared" si="21"/>
        <v>14.538986832102012</v>
      </c>
      <c r="L142">
        <f t="shared" si="22"/>
        <v>38.256106086609798</v>
      </c>
      <c r="M142" s="34">
        <f t="shared" si="23"/>
        <v>14.538986832102012</v>
      </c>
      <c r="N142">
        <f t="shared" si="24"/>
        <v>19.128053043304899</v>
      </c>
      <c r="AF142" s="34">
        <f t="shared" si="25"/>
        <v>14.538986832102012</v>
      </c>
      <c r="AG142">
        <f t="shared" si="26"/>
        <v>19.128053043304899</v>
      </c>
      <c r="AY142" s="2">
        <v>-22.8947464400527</v>
      </c>
      <c r="AZ142" s="3">
        <v>-2.4269344594966699E-2</v>
      </c>
      <c r="BA142" s="3">
        <f t="shared" si="27"/>
        <v>-12.8947464400527</v>
      </c>
      <c r="BB142" s="3">
        <f t="shared" si="28"/>
        <v>-24.2693445949667</v>
      </c>
    </row>
    <row r="143" spans="2:54" x14ac:dyDescent="0.35">
      <c r="B143" s="2">
        <v>145.46101316789799</v>
      </c>
      <c r="C143" s="3">
        <v>-3.8256106086609801E-2</v>
      </c>
      <c r="D143" s="3">
        <f t="shared" si="20"/>
        <v>-38.256106086609798</v>
      </c>
      <c r="K143" s="34">
        <f t="shared" si="21"/>
        <v>14.538986832102012</v>
      </c>
      <c r="L143">
        <f t="shared" si="22"/>
        <v>38.256106086609798</v>
      </c>
      <c r="M143" s="34">
        <f t="shared" si="23"/>
        <v>14.538986832102012</v>
      </c>
      <c r="N143">
        <f t="shared" si="24"/>
        <v>19.128053043304899</v>
      </c>
      <c r="AF143" s="34">
        <f t="shared" si="25"/>
        <v>14.538986832102012</v>
      </c>
      <c r="AG143">
        <f t="shared" si="26"/>
        <v>19.128053043304899</v>
      </c>
      <c r="AY143" s="2">
        <v>-22.8947464400527</v>
      </c>
      <c r="AZ143" s="3">
        <v>-2.4269344594966699E-2</v>
      </c>
      <c r="BA143" s="3">
        <f t="shared" si="27"/>
        <v>-12.8947464400527</v>
      </c>
      <c r="BB143" s="3">
        <f t="shared" si="28"/>
        <v>-24.2693445949667</v>
      </c>
    </row>
    <row r="144" spans="2:54" x14ac:dyDescent="0.35">
      <c r="B144" s="2">
        <v>145.17075987592301</v>
      </c>
      <c r="C144" s="3">
        <v>-3.9307362506957898E-2</v>
      </c>
      <c r="D144" s="3">
        <f t="shared" si="20"/>
        <v>-39.307362506957901</v>
      </c>
      <c r="K144" s="34">
        <f t="shared" si="21"/>
        <v>14.829240124076989</v>
      </c>
      <c r="L144">
        <f t="shared" si="22"/>
        <v>39.307362506957901</v>
      </c>
      <c r="M144" s="34">
        <f t="shared" si="23"/>
        <v>14.829240124076989</v>
      </c>
      <c r="N144">
        <f t="shared" si="24"/>
        <v>19.65368125347895</v>
      </c>
      <c r="AF144" s="34">
        <f t="shared" si="25"/>
        <v>14.829240124076989</v>
      </c>
      <c r="AG144">
        <f t="shared" si="26"/>
        <v>19.65368125347895</v>
      </c>
      <c r="AY144" s="2">
        <v>-22.101301695355598</v>
      </c>
      <c r="AZ144" s="3">
        <v>-2.5567820470064999E-2</v>
      </c>
      <c r="BA144" s="3">
        <f t="shared" si="27"/>
        <v>-12.101301695355598</v>
      </c>
      <c r="BB144" s="3">
        <f t="shared" si="28"/>
        <v>-25.567820470064998</v>
      </c>
    </row>
    <row r="145" spans="2:54" x14ac:dyDescent="0.35">
      <c r="B145" s="2">
        <v>144.880506583949</v>
      </c>
      <c r="C145" s="3">
        <v>-4.0303561709559697E-2</v>
      </c>
      <c r="D145" s="3">
        <f t="shared" si="20"/>
        <v>-40.303561709559695</v>
      </c>
      <c r="K145" s="34">
        <f t="shared" si="21"/>
        <v>15.119493416051</v>
      </c>
      <c r="L145">
        <f t="shared" si="22"/>
        <v>40.303561709559695</v>
      </c>
      <c r="M145" s="34">
        <f t="shared" si="23"/>
        <v>15.119493416051</v>
      </c>
      <c r="N145">
        <f t="shared" si="24"/>
        <v>20.151780854779847</v>
      </c>
      <c r="AF145" s="34">
        <f t="shared" si="25"/>
        <v>15.119493416051</v>
      </c>
      <c r="AG145">
        <f t="shared" si="26"/>
        <v>20.151780854779847</v>
      </c>
      <c r="AY145" s="2">
        <v>-22.101301695355598</v>
      </c>
      <c r="AZ145" s="3">
        <v>-2.5567820470064999E-2</v>
      </c>
      <c r="BA145" s="3">
        <f t="shared" si="27"/>
        <v>-12.101301695355598</v>
      </c>
      <c r="BB145" s="3">
        <f t="shared" si="28"/>
        <v>-25.567820470064998</v>
      </c>
    </row>
    <row r="146" spans="2:54" x14ac:dyDescent="0.35">
      <c r="B146" s="2">
        <v>144.59025329197399</v>
      </c>
      <c r="C146" s="3">
        <v>-4.1248239174976102E-2</v>
      </c>
      <c r="D146" s="3">
        <f t="shared" si="20"/>
        <v>-41.248239174976099</v>
      </c>
      <c r="K146" s="34">
        <f t="shared" si="21"/>
        <v>15.409746708026006</v>
      </c>
      <c r="L146">
        <f t="shared" si="22"/>
        <v>41.248239174976099</v>
      </c>
      <c r="M146" s="34">
        <f t="shared" si="23"/>
        <v>15.409746708026006</v>
      </c>
      <c r="N146">
        <f t="shared" si="24"/>
        <v>20.62411958748805</v>
      </c>
      <c r="AF146" s="34">
        <f t="shared" si="25"/>
        <v>15.409746708026006</v>
      </c>
      <c r="AG146">
        <f t="shared" si="26"/>
        <v>20.62411958748805</v>
      </c>
      <c r="AY146" s="2">
        <v>-21.231234909400399</v>
      </c>
      <c r="AZ146" s="3">
        <v>-2.6971495880345898E-2</v>
      </c>
      <c r="BA146" s="3">
        <f t="shared" si="27"/>
        <v>-11.231234909400399</v>
      </c>
      <c r="BB146" s="3">
        <f t="shared" si="28"/>
        <v>-26.971495880345898</v>
      </c>
    </row>
    <row r="147" spans="2:54" x14ac:dyDescent="0.35">
      <c r="B147" s="2">
        <v>144.30000000000001</v>
      </c>
      <c r="C147" s="3">
        <v>-4.21477435843675E-2</v>
      </c>
      <c r="D147" s="3">
        <f t="shared" si="20"/>
        <v>-42.147743584367497</v>
      </c>
      <c r="K147" s="34">
        <f t="shared" si="21"/>
        <v>15.699999999999989</v>
      </c>
      <c r="L147">
        <f t="shared" si="22"/>
        <v>42.147743584367497</v>
      </c>
      <c r="M147" s="34">
        <f t="shared" si="23"/>
        <v>15.699999999999989</v>
      </c>
      <c r="N147">
        <f t="shared" si="24"/>
        <v>21.073871792183748</v>
      </c>
      <c r="AF147" s="34">
        <f t="shared" si="25"/>
        <v>15.699999999999989</v>
      </c>
      <c r="AG147">
        <f t="shared" si="26"/>
        <v>21.073871792183748</v>
      </c>
      <c r="AY147" s="2">
        <v>-21.231234909400399</v>
      </c>
      <c r="AZ147" s="3">
        <v>-2.6971495880345898E-2</v>
      </c>
      <c r="BA147" s="3">
        <f t="shared" si="27"/>
        <v>-11.231234909400399</v>
      </c>
      <c r="BB147" s="3">
        <f t="shared" si="28"/>
        <v>-26.971495880345898</v>
      </c>
    </row>
    <row r="148" spans="2:54" x14ac:dyDescent="0.35">
      <c r="B148" s="2">
        <v>144.30000000000001</v>
      </c>
      <c r="C148" s="3">
        <v>-4.21477435843675E-2</v>
      </c>
      <c r="D148" s="3">
        <f t="shared" si="20"/>
        <v>-42.147743584367497</v>
      </c>
      <c r="K148" s="34">
        <f t="shared" si="21"/>
        <v>15.699999999999989</v>
      </c>
      <c r="L148">
        <f t="shared" si="22"/>
        <v>42.147743584367497</v>
      </c>
      <c r="M148" s="34">
        <f t="shared" si="23"/>
        <v>15.699999999999989</v>
      </c>
      <c r="N148">
        <f t="shared" si="24"/>
        <v>21.073871792183748</v>
      </c>
      <c r="AF148" s="34">
        <f t="shared" si="25"/>
        <v>15.699999999999989</v>
      </c>
      <c r="AG148">
        <f t="shared" si="26"/>
        <v>21.073871792183748</v>
      </c>
      <c r="AY148" s="2">
        <v>-20.440665121515899</v>
      </c>
      <c r="AZ148" s="3">
        <v>-2.8147776915171001E-2</v>
      </c>
      <c r="BA148" s="3">
        <f t="shared" si="27"/>
        <v>-10.440665121515899</v>
      </c>
      <c r="BB148" s="3">
        <f t="shared" si="28"/>
        <v>-28.147776915171001</v>
      </c>
    </row>
    <row r="149" spans="2:54" x14ac:dyDescent="0.35">
      <c r="B149" s="2">
        <v>143.97499999999999</v>
      </c>
      <c r="C149" s="3">
        <v>-4.3112908728218102E-2</v>
      </c>
      <c r="D149" s="3">
        <f t="shared" si="20"/>
        <v>-43.112908728218102</v>
      </c>
      <c r="K149" s="34">
        <f t="shared" si="21"/>
        <v>16.025000000000006</v>
      </c>
      <c r="L149">
        <f t="shared" si="22"/>
        <v>43.112908728218102</v>
      </c>
      <c r="M149" s="34">
        <f t="shared" si="23"/>
        <v>16.025000000000006</v>
      </c>
      <c r="N149">
        <f t="shared" si="24"/>
        <v>21.556454364109051</v>
      </c>
      <c r="AF149" s="34">
        <f t="shared" si="25"/>
        <v>16.025000000000006</v>
      </c>
      <c r="AG149">
        <f t="shared" si="26"/>
        <v>21.556454364109051</v>
      </c>
      <c r="AY149" s="2">
        <v>-20.440665121515899</v>
      </c>
      <c r="AZ149" s="3">
        <v>-2.8147776915171001E-2</v>
      </c>
      <c r="BA149" s="3">
        <f t="shared" si="27"/>
        <v>-10.440665121515899</v>
      </c>
      <c r="BB149" s="3">
        <f t="shared" si="28"/>
        <v>-28.147776915171001</v>
      </c>
    </row>
    <row r="150" spans="2:54" x14ac:dyDescent="0.35">
      <c r="B150" s="2">
        <v>143.65</v>
      </c>
      <c r="C150" s="3">
        <v>-4.4050815697146001E-2</v>
      </c>
      <c r="D150" s="3">
        <f t="shared" si="20"/>
        <v>-44.050815697146</v>
      </c>
      <c r="K150" s="34">
        <f t="shared" si="21"/>
        <v>16.349999999999994</v>
      </c>
      <c r="L150">
        <f t="shared" si="22"/>
        <v>44.050815697146</v>
      </c>
      <c r="M150" s="34">
        <f t="shared" si="23"/>
        <v>16.349999999999994</v>
      </c>
      <c r="N150">
        <f t="shared" si="24"/>
        <v>22.025407848573</v>
      </c>
      <c r="AF150" s="34">
        <f t="shared" si="25"/>
        <v>16.349999999999994</v>
      </c>
      <c r="AG150">
        <f t="shared" si="26"/>
        <v>22.025407848573</v>
      </c>
      <c r="AY150" s="2">
        <v>-19.5279833732525</v>
      </c>
      <c r="AZ150" s="3">
        <v>-2.9354961265834801E-2</v>
      </c>
      <c r="BA150" s="3">
        <f t="shared" si="27"/>
        <v>-9.5279833732524999</v>
      </c>
      <c r="BB150" s="3">
        <f t="shared" si="28"/>
        <v>-29.354961265834802</v>
      </c>
    </row>
    <row r="151" spans="2:54" x14ac:dyDescent="0.35">
      <c r="B151" s="2">
        <v>143.32499999999999</v>
      </c>
      <c r="C151" s="3">
        <v>-4.4984434420104698E-2</v>
      </c>
      <c r="D151" s="3">
        <f t="shared" si="20"/>
        <v>-44.984434420104698</v>
      </c>
      <c r="K151" s="34">
        <f t="shared" si="21"/>
        <v>16.675000000000011</v>
      </c>
      <c r="L151">
        <f t="shared" si="22"/>
        <v>44.984434420104698</v>
      </c>
      <c r="M151" s="34">
        <f t="shared" si="23"/>
        <v>16.675000000000011</v>
      </c>
      <c r="N151">
        <f t="shared" si="24"/>
        <v>22.492217210052349</v>
      </c>
      <c r="AF151" s="34">
        <f t="shared" si="25"/>
        <v>16.675000000000011</v>
      </c>
      <c r="AG151">
        <f t="shared" si="26"/>
        <v>22.492217210052349</v>
      </c>
      <c r="AY151" s="2">
        <v>-19.5279833732525</v>
      </c>
      <c r="AZ151" s="3">
        <v>-2.9354961265834801E-2</v>
      </c>
      <c r="BA151" s="3">
        <f t="shared" si="27"/>
        <v>-9.5279833732524999</v>
      </c>
      <c r="BB151" s="3">
        <f t="shared" si="28"/>
        <v>-29.354961265834802</v>
      </c>
    </row>
    <row r="152" spans="2:54" x14ac:dyDescent="0.35">
      <c r="B152" s="2">
        <v>143</v>
      </c>
      <c r="C152" s="3">
        <v>-4.5941721156514598E-2</v>
      </c>
      <c r="D152" s="3">
        <f t="shared" si="20"/>
        <v>-45.941721156514596</v>
      </c>
      <c r="K152" s="34">
        <f t="shared" si="21"/>
        <v>17</v>
      </c>
      <c r="L152">
        <f t="shared" si="22"/>
        <v>45.941721156514596</v>
      </c>
      <c r="M152" s="34">
        <f t="shared" si="23"/>
        <v>17</v>
      </c>
      <c r="N152">
        <f t="shared" si="24"/>
        <v>22.970860578257298</v>
      </c>
      <c r="AF152" s="34">
        <f t="shared" si="25"/>
        <v>17</v>
      </c>
      <c r="AG152">
        <f t="shared" si="26"/>
        <v>22.970860578257298</v>
      </c>
      <c r="AY152" s="2">
        <v>-18.689207578411299</v>
      </c>
      <c r="AZ152" s="3">
        <v>-3.0288219240061701E-2</v>
      </c>
      <c r="BA152" s="3">
        <f t="shared" si="27"/>
        <v>-8.689207578411299</v>
      </c>
      <c r="BB152" s="3">
        <f t="shared" si="28"/>
        <v>-30.2882192400617</v>
      </c>
    </row>
    <row r="153" spans="2:54" x14ac:dyDescent="0.35">
      <c r="B153" s="2">
        <v>143</v>
      </c>
      <c r="C153" s="3">
        <v>-4.5941721156514598E-2</v>
      </c>
      <c r="D153" s="3">
        <f t="shared" si="20"/>
        <v>-45.941721156514596</v>
      </c>
      <c r="K153" s="34">
        <f t="shared" si="21"/>
        <v>17</v>
      </c>
      <c r="L153">
        <f t="shared" si="22"/>
        <v>45.941721156514596</v>
      </c>
      <c r="M153" s="34">
        <f t="shared" si="23"/>
        <v>17</v>
      </c>
      <c r="N153">
        <f t="shared" si="24"/>
        <v>22.970860578257298</v>
      </c>
      <c r="AF153" s="34">
        <f t="shared" si="25"/>
        <v>17</v>
      </c>
      <c r="AG153">
        <f t="shared" si="26"/>
        <v>22.970860578257298</v>
      </c>
      <c r="AY153" s="2">
        <v>-18.689207578411299</v>
      </c>
      <c r="AZ153" s="3">
        <v>-3.0288219240061701E-2</v>
      </c>
      <c r="BA153" s="3">
        <f t="shared" si="27"/>
        <v>-8.689207578411299</v>
      </c>
      <c r="BB153" s="3">
        <f t="shared" si="28"/>
        <v>-30.2882192400617</v>
      </c>
    </row>
    <row r="154" spans="2:54" x14ac:dyDescent="0.35">
      <c r="B154" s="2">
        <v>142.82499999999999</v>
      </c>
      <c r="C154" s="3">
        <v>-4.6478386293332903E-2</v>
      </c>
      <c r="D154" s="3">
        <f t="shared" si="20"/>
        <v>-46.478386293332903</v>
      </c>
      <c r="K154" s="34">
        <f t="shared" si="21"/>
        <v>17.175000000000011</v>
      </c>
      <c r="L154">
        <f t="shared" si="22"/>
        <v>46.478386293332903</v>
      </c>
      <c r="M154" s="34">
        <f t="shared" si="23"/>
        <v>17.175000000000011</v>
      </c>
      <c r="N154">
        <f t="shared" si="24"/>
        <v>23.239193146666452</v>
      </c>
      <c r="AF154" s="34">
        <f t="shared" si="25"/>
        <v>17.175000000000011</v>
      </c>
      <c r="AG154">
        <f t="shared" si="26"/>
        <v>23.239193146666452</v>
      </c>
      <c r="AY154" s="2">
        <v>-17.7954582280442</v>
      </c>
      <c r="AZ154" s="3">
        <v>-3.1014208918173199E-2</v>
      </c>
      <c r="BA154" s="3">
        <f t="shared" si="27"/>
        <v>-7.7954582280442004</v>
      </c>
      <c r="BB154" s="3">
        <f t="shared" si="28"/>
        <v>-31.0142089181732</v>
      </c>
    </row>
    <row r="155" spans="2:54" x14ac:dyDescent="0.35">
      <c r="B155" s="2">
        <v>142.65</v>
      </c>
      <c r="C155" s="3">
        <v>-4.7036970916922799E-2</v>
      </c>
      <c r="D155" s="3">
        <f t="shared" si="20"/>
        <v>-47.036970916922797</v>
      </c>
      <c r="K155" s="34">
        <f t="shared" si="21"/>
        <v>17.349999999999994</v>
      </c>
      <c r="L155">
        <f t="shared" si="22"/>
        <v>47.036970916922797</v>
      </c>
      <c r="M155" s="34">
        <f t="shared" si="23"/>
        <v>17.349999999999994</v>
      </c>
      <c r="N155">
        <f t="shared" si="24"/>
        <v>23.518485458461399</v>
      </c>
      <c r="AF155" s="34">
        <f t="shared" si="25"/>
        <v>17.349999999999994</v>
      </c>
      <c r="AG155">
        <f t="shared" si="26"/>
        <v>23.518485458461399</v>
      </c>
      <c r="AY155" s="2">
        <v>-17.7954582280442</v>
      </c>
      <c r="AZ155" s="3">
        <v>-3.1014208918173199E-2</v>
      </c>
      <c r="BA155" s="3">
        <f t="shared" si="27"/>
        <v>-7.7954582280442004</v>
      </c>
      <c r="BB155" s="3">
        <f t="shared" si="28"/>
        <v>-31.0142089181732</v>
      </c>
    </row>
    <row r="156" spans="2:54" x14ac:dyDescent="0.35">
      <c r="B156" s="2">
        <v>142.47499999999999</v>
      </c>
      <c r="C156" s="3">
        <v>-4.7623481776391599E-2</v>
      </c>
      <c r="D156" s="3">
        <f t="shared" si="20"/>
        <v>-47.6234817763916</v>
      </c>
      <c r="K156" s="34">
        <f t="shared" si="21"/>
        <v>17.525000000000006</v>
      </c>
      <c r="L156">
        <f t="shared" si="22"/>
        <v>47.6234817763916</v>
      </c>
      <c r="M156" s="34">
        <f t="shared" si="23"/>
        <v>17.525000000000006</v>
      </c>
      <c r="N156">
        <f t="shared" si="24"/>
        <v>23.8117408881958</v>
      </c>
      <c r="AF156" s="34">
        <f t="shared" si="25"/>
        <v>17.525000000000006</v>
      </c>
      <c r="AG156">
        <f t="shared" si="26"/>
        <v>23.8117408881958</v>
      </c>
      <c r="AY156" s="2">
        <v>-17.038238352344699</v>
      </c>
      <c r="AZ156" s="3">
        <v>-3.1385445755962103E-2</v>
      </c>
      <c r="BA156" s="3">
        <f t="shared" si="27"/>
        <v>-7.038238352344699</v>
      </c>
      <c r="BB156" s="3">
        <f t="shared" si="28"/>
        <v>-31.385445755962103</v>
      </c>
    </row>
    <row r="157" spans="2:54" x14ac:dyDescent="0.35">
      <c r="B157" s="2">
        <v>142.30000000000001</v>
      </c>
      <c r="C157" s="3">
        <v>-4.8244250720227401E-2</v>
      </c>
      <c r="D157" s="3">
        <f t="shared" si="20"/>
        <v>-48.244250720227399</v>
      </c>
      <c r="K157" s="34">
        <f t="shared" si="21"/>
        <v>17.699999999999989</v>
      </c>
      <c r="L157">
        <f t="shared" si="22"/>
        <v>48.244250720227399</v>
      </c>
      <c r="M157" s="34">
        <f t="shared" si="23"/>
        <v>17.699999999999989</v>
      </c>
      <c r="N157">
        <f t="shared" si="24"/>
        <v>24.122125360113699</v>
      </c>
      <c r="AF157" s="34">
        <f t="shared" si="25"/>
        <v>17.699999999999989</v>
      </c>
      <c r="AG157">
        <f t="shared" si="26"/>
        <v>24.122125360113699</v>
      </c>
      <c r="AY157" s="2">
        <v>-17.038238352344699</v>
      </c>
      <c r="AZ157" s="3">
        <v>-3.1385445755962103E-2</v>
      </c>
      <c r="BA157" s="3">
        <f t="shared" si="27"/>
        <v>-7.038238352344699</v>
      </c>
      <c r="BB157" s="3">
        <f t="shared" si="28"/>
        <v>-31.385445755962103</v>
      </c>
    </row>
    <row r="158" spans="2:54" x14ac:dyDescent="0.35">
      <c r="B158" s="2">
        <v>142.30000000000001</v>
      </c>
      <c r="C158" s="3">
        <v>-4.8244250720227401E-2</v>
      </c>
      <c r="D158" s="3">
        <f t="shared" si="20"/>
        <v>-48.244250720227399</v>
      </c>
      <c r="K158" s="34">
        <f t="shared" si="21"/>
        <v>17.699999999999989</v>
      </c>
      <c r="L158">
        <f t="shared" si="22"/>
        <v>48.244250720227399</v>
      </c>
      <c r="M158" s="34">
        <f t="shared" si="23"/>
        <v>17.699999999999989</v>
      </c>
      <c r="N158">
        <f t="shared" si="24"/>
        <v>24.122125360113699</v>
      </c>
      <c r="AF158" s="34">
        <f t="shared" si="25"/>
        <v>17.699999999999989</v>
      </c>
      <c r="AG158">
        <f t="shared" si="26"/>
        <v>24.122125360113699</v>
      </c>
      <c r="AY158" s="2">
        <v>-16.278901946782501</v>
      </c>
      <c r="AZ158" s="3">
        <v>-3.1565755712874802E-2</v>
      </c>
      <c r="BA158" s="3">
        <f t="shared" si="27"/>
        <v>-6.2789019467825007</v>
      </c>
      <c r="BB158" s="3">
        <f t="shared" si="28"/>
        <v>-31.5657557128748</v>
      </c>
    </row>
    <row r="159" spans="2:54" x14ac:dyDescent="0.35">
      <c r="B159" s="2">
        <v>142.06136363636401</v>
      </c>
      <c r="C159" s="3">
        <v>-4.9315185932279897E-2</v>
      </c>
      <c r="D159" s="3">
        <f t="shared" si="20"/>
        <v>-49.315185932279896</v>
      </c>
      <c r="K159" s="34">
        <f t="shared" si="21"/>
        <v>17.938636363635993</v>
      </c>
      <c r="L159">
        <f t="shared" si="22"/>
        <v>49.315185932279896</v>
      </c>
      <c r="M159" s="34">
        <f t="shared" si="23"/>
        <v>17.938636363635993</v>
      </c>
      <c r="N159">
        <f t="shared" si="24"/>
        <v>24.657592966139948</v>
      </c>
      <c r="AF159" s="34">
        <f t="shared" si="25"/>
        <v>17.938636363635993</v>
      </c>
      <c r="AG159">
        <f t="shared" si="26"/>
        <v>24.657592966139948</v>
      </c>
      <c r="AY159" s="2">
        <v>-16.2789019467826</v>
      </c>
      <c r="AZ159" s="3">
        <v>-3.1565755712874802E-2</v>
      </c>
      <c r="BA159" s="3">
        <f t="shared" si="27"/>
        <v>-6.2789019467826002</v>
      </c>
      <c r="BB159" s="3">
        <f t="shared" si="28"/>
        <v>-31.5657557128748</v>
      </c>
    </row>
    <row r="160" spans="2:54" x14ac:dyDescent="0.35">
      <c r="B160" s="2">
        <v>141.82272727272701</v>
      </c>
      <c r="C160" s="3">
        <v>-5.0441117385031903E-2</v>
      </c>
      <c r="D160" s="3">
        <f t="shared" si="20"/>
        <v>-50.441117385031902</v>
      </c>
      <c r="K160" s="34">
        <f t="shared" si="21"/>
        <v>18.177272727272992</v>
      </c>
      <c r="L160">
        <f t="shared" si="22"/>
        <v>50.441117385031902</v>
      </c>
      <c r="M160" s="34">
        <f t="shared" si="23"/>
        <v>18.177272727272992</v>
      </c>
      <c r="N160">
        <f t="shared" si="24"/>
        <v>25.220558692515951</v>
      </c>
      <c r="AF160" s="34">
        <f t="shared" si="25"/>
        <v>18.177272727272992</v>
      </c>
      <c r="AG160">
        <f t="shared" si="26"/>
        <v>25.220558692515951</v>
      </c>
      <c r="AY160" s="2">
        <v>-15.6157267874515</v>
      </c>
      <c r="AZ160" s="3">
        <v>-3.1562804445821498E-2</v>
      </c>
      <c r="BA160" s="3">
        <f t="shared" si="27"/>
        <v>-5.6157267874515</v>
      </c>
      <c r="BB160" s="3">
        <f t="shared" si="28"/>
        <v>-31.562804445821499</v>
      </c>
    </row>
    <row r="161" spans="2:54" x14ac:dyDescent="0.35">
      <c r="B161" s="2">
        <v>141.584090909091</v>
      </c>
      <c r="C161" s="3">
        <v>-5.1602252357106498E-2</v>
      </c>
      <c r="D161" s="3">
        <f t="shared" si="20"/>
        <v>-51.602252357106501</v>
      </c>
      <c r="K161" s="34">
        <f t="shared" si="21"/>
        <v>18.415909090908997</v>
      </c>
      <c r="L161">
        <f t="shared" si="22"/>
        <v>51.602252357106501</v>
      </c>
      <c r="M161" s="34">
        <f t="shared" si="23"/>
        <v>18.415909090908997</v>
      </c>
      <c r="N161">
        <f t="shared" si="24"/>
        <v>25.80112617855325</v>
      </c>
      <c r="AF161" s="34">
        <f t="shared" si="25"/>
        <v>18.415909090908997</v>
      </c>
      <c r="AG161">
        <f t="shared" si="26"/>
        <v>25.80112617855325</v>
      </c>
      <c r="AY161" s="2">
        <v>-15.615726787451401</v>
      </c>
      <c r="AZ161" s="3">
        <v>-3.1562804445821498E-2</v>
      </c>
      <c r="BA161" s="3">
        <f t="shared" si="27"/>
        <v>-5.6157267874514005</v>
      </c>
      <c r="BB161" s="3">
        <f t="shared" si="28"/>
        <v>-31.562804445821499</v>
      </c>
    </row>
    <row r="162" spans="2:54" x14ac:dyDescent="0.35">
      <c r="B162" s="2">
        <v>141.345454545455</v>
      </c>
      <c r="C162" s="3">
        <v>-5.2780056042396398E-2</v>
      </c>
      <c r="D162" s="3">
        <f t="shared" si="20"/>
        <v>-52.780056042396396</v>
      </c>
      <c r="K162" s="34">
        <f t="shared" si="21"/>
        <v>18.654545454545001</v>
      </c>
      <c r="L162">
        <f t="shared" si="22"/>
        <v>52.780056042396396</v>
      </c>
      <c r="M162" s="34">
        <f t="shared" si="23"/>
        <v>18.654545454545001</v>
      </c>
      <c r="N162">
        <f t="shared" si="24"/>
        <v>26.390028021198198</v>
      </c>
      <c r="AF162" s="34">
        <f t="shared" si="25"/>
        <v>18.654545454545001</v>
      </c>
      <c r="AG162">
        <f t="shared" si="26"/>
        <v>26.390028021198198</v>
      </c>
      <c r="AY162" s="2">
        <v>-15</v>
      </c>
      <c r="AZ162" s="3">
        <v>-3.1434339347982697E-2</v>
      </c>
      <c r="BA162" s="3">
        <f t="shared" si="27"/>
        <v>-5</v>
      </c>
      <c r="BB162" s="3">
        <f t="shared" si="28"/>
        <v>-31.434339347982696</v>
      </c>
    </row>
    <row r="163" spans="2:54" x14ac:dyDescent="0.35">
      <c r="B163" s="2">
        <v>141.345454545455</v>
      </c>
      <c r="C163" s="3">
        <v>-5.2780056042396398E-2</v>
      </c>
      <c r="D163" s="3">
        <f t="shared" si="20"/>
        <v>-52.780056042396396</v>
      </c>
      <c r="K163" s="34">
        <f t="shared" si="21"/>
        <v>18.654545454545001</v>
      </c>
      <c r="L163">
        <f t="shared" si="22"/>
        <v>52.780056042396396</v>
      </c>
      <c r="M163" s="34">
        <f t="shared" si="23"/>
        <v>18.654545454545001</v>
      </c>
      <c r="N163">
        <f t="shared" si="24"/>
        <v>26.390028021198198</v>
      </c>
      <c r="AF163" s="34">
        <f t="shared" si="25"/>
        <v>18.654545454545001</v>
      </c>
      <c r="AG163">
        <f t="shared" si="26"/>
        <v>26.390028021198198</v>
      </c>
      <c r="AY163" s="2">
        <v>-15</v>
      </c>
      <c r="AZ163" s="3">
        <v>-3.1434339347982697E-2</v>
      </c>
      <c r="BA163" s="3">
        <f t="shared" si="27"/>
        <v>-5</v>
      </c>
      <c r="BB163" s="3">
        <f t="shared" si="28"/>
        <v>-31.434339347982696</v>
      </c>
    </row>
    <row r="164" spans="2:54" x14ac:dyDescent="0.35">
      <c r="B164" s="2">
        <v>141.209090909091</v>
      </c>
      <c r="C164" s="3">
        <v>-5.3453857556784397E-2</v>
      </c>
      <c r="D164" s="3">
        <f t="shared" si="20"/>
        <v>-53.453857556784399</v>
      </c>
      <c r="K164" s="34">
        <f t="shared" si="21"/>
        <v>18.790909090908997</v>
      </c>
      <c r="L164">
        <f t="shared" si="22"/>
        <v>53.453857556784399</v>
      </c>
      <c r="M164" s="34">
        <f t="shared" si="23"/>
        <v>18.790909090908997</v>
      </c>
      <c r="N164">
        <f t="shared" si="24"/>
        <v>26.7269287783922</v>
      </c>
      <c r="AF164" s="34">
        <f t="shared" si="25"/>
        <v>18.790909090908997</v>
      </c>
      <c r="AG164">
        <f t="shared" si="26"/>
        <v>26.7269287783922</v>
      </c>
      <c r="AY164" s="2">
        <v>-14.417618936624001</v>
      </c>
      <c r="AZ164" s="3">
        <v>-3.1178164824800299E-2</v>
      </c>
      <c r="BA164" s="3">
        <f t="shared" si="27"/>
        <v>-4.4176189366240006</v>
      </c>
      <c r="BB164" s="3">
        <f t="shared" si="28"/>
        <v>-31.178164824800298</v>
      </c>
    </row>
    <row r="165" spans="2:54" x14ac:dyDescent="0.35">
      <c r="B165" s="2">
        <v>141.07272727272701</v>
      </c>
      <c r="C165" s="3">
        <v>-5.4124365463420698E-2</v>
      </c>
      <c r="D165" s="3">
        <f t="shared" si="20"/>
        <v>-54.124365463420702</v>
      </c>
      <c r="K165" s="34">
        <f t="shared" si="21"/>
        <v>18.927272727272992</v>
      </c>
      <c r="L165">
        <f t="shared" si="22"/>
        <v>54.124365463420702</v>
      </c>
      <c r="M165" s="34">
        <f t="shared" si="23"/>
        <v>18.927272727272992</v>
      </c>
      <c r="N165">
        <f t="shared" si="24"/>
        <v>27.062182731710351</v>
      </c>
      <c r="AF165" s="34">
        <f t="shared" si="25"/>
        <v>18.927272727272992</v>
      </c>
      <c r="AG165">
        <f t="shared" si="26"/>
        <v>27.062182731710351</v>
      </c>
      <c r="AY165" s="2">
        <v>-14.417618936624001</v>
      </c>
      <c r="AZ165" s="3">
        <v>-3.1178164824800299E-2</v>
      </c>
      <c r="BA165" s="3">
        <f t="shared" si="27"/>
        <v>-4.4176189366240006</v>
      </c>
      <c r="BB165" s="3">
        <f t="shared" si="28"/>
        <v>-31.178164824800298</v>
      </c>
    </row>
    <row r="166" spans="2:54" x14ac:dyDescent="0.35">
      <c r="B166" s="2">
        <v>140.93636363636401</v>
      </c>
      <c r="C166" s="3">
        <v>-5.4788635203741297E-2</v>
      </c>
      <c r="D166" s="3">
        <f t="shared" si="20"/>
        <v>-54.788635203741293</v>
      </c>
      <c r="K166" s="34">
        <f t="shared" si="21"/>
        <v>19.063636363635993</v>
      </c>
      <c r="L166">
        <f t="shared" si="22"/>
        <v>54.788635203741293</v>
      </c>
      <c r="M166" s="34">
        <f t="shared" si="23"/>
        <v>19.063636363635993</v>
      </c>
      <c r="N166">
        <f t="shared" si="24"/>
        <v>27.394317601870647</v>
      </c>
      <c r="AF166" s="34">
        <f t="shared" si="25"/>
        <v>19.063636363635993</v>
      </c>
      <c r="AG166">
        <f t="shared" si="26"/>
        <v>27.394317601870647</v>
      </c>
      <c r="AY166" s="2">
        <v>-13.859347679904401</v>
      </c>
      <c r="AZ166" s="3">
        <v>-3.08697203404062E-2</v>
      </c>
      <c r="BA166" s="3">
        <f t="shared" si="27"/>
        <v>-3.8593476799044009</v>
      </c>
      <c r="BB166" s="3">
        <f t="shared" si="28"/>
        <v>-30.8697203404062</v>
      </c>
    </row>
    <row r="167" spans="2:54" x14ac:dyDescent="0.35">
      <c r="B167" s="2">
        <v>140.80000000000001</v>
      </c>
      <c r="C167" s="3">
        <v>-5.5443839441679001E-2</v>
      </c>
      <c r="D167" s="3">
        <f t="shared" si="20"/>
        <v>-55.443839441679003</v>
      </c>
      <c r="K167" s="34">
        <f t="shared" si="21"/>
        <v>19.199999999999989</v>
      </c>
      <c r="L167">
        <f t="shared" si="22"/>
        <v>55.443839441679003</v>
      </c>
      <c r="M167" s="34">
        <f t="shared" si="23"/>
        <v>19.199999999999989</v>
      </c>
      <c r="N167">
        <f t="shared" si="24"/>
        <v>27.721919720839502</v>
      </c>
      <c r="AF167" s="34">
        <f t="shared" si="25"/>
        <v>19.199999999999989</v>
      </c>
      <c r="AG167">
        <f t="shared" si="26"/>
        <v>27.721919720839502</v>
      </c>
      <c r="AY167" s="2">
        <v>-13.8593476799043</v>
      </c>
      <c r="AZ167" s="3">
        <v>-3.08697203404062E-2</v>
      </c>
      <c r="BA167" s="3">
        <f t="shared" si="27"/>
        <v>-3.8593476799042996</v>
      </c>
      <c r="BB167" s="3">
        <f t="shared" si="28"/>
        <v>-30.8697203404062</v>
      </c>
    </row>
    <row r="168" spans="2:54" x14ac:dyDescent="0.35">
      <c r="B168" s="2">
        <v>140.80000000000001</v>
      </c>
      <c r="C168" s="3">
        <v>-5.5443839441679001E-2</v>
      </c>
      <c r="D168" s="3">
        <f t="shared" si="20"/>
        <v>-55.443839441679003</v>
      </c>
      <c r="K168" s="34">
        <f t="shared" si="21"/>
        <v>19.199999999999989</v>
      </c>
      <c r="L168">
        <f t="shared" si="22"/>
        <v>55.443839441679003</v>
      </c>
      <c r="M168" s="34">
        <f t="shared" si="23"/>
        <v>19.199999999999989</v>
      </c>
      <c r="N168">
        <f t="shared" si="24"/>
        <v>27.721919720839502</v>
      </c>
      <c r="AF168" s="34">
        <f t="shared" si="25"/>
        <v>19.199999999999989</v>
      </c>
      <c r="AG168">
        <f t="shared" si="26"/>
        <v>27.721919720839502</v>
      </c>
      <c r="AY168" s="2">
        <v>-13.191827183884</v>
      </c>
      <c r="AZ168" s="3">
        <v>-3.04248463477205E-2</v>
      </c>
      <c r="BA168" s="3">
        <f t="shared" si="27"/>
        <v>-3.1918271838839996</v>
      </c>
      <c r="BB168" s="3">
        <f t="shared" si="28"/>
        <v>-30.4248463477205</v>
      </c>
    </row>
    <row r="169" spans="2:54" x14ac:dyDescent="0.35">
      <c r="B169" s="2">
        <v>140.69999999999999</v>
      </c>
      <c r="C169" s="3">
        <v>-5.5916983529301703E-2</v>
      </c>
      <c r="D169" s="3">
        <f t="shared" si="20"/>
        <v>-55.916983529301703</v>
      </c>
      <c r="K169" s="34">
        <f t="shared" si="21"/>
        <v>19.300000000000011</v>
      </c>
      <c r="L169">
        <f t="shared" si="22"/>
        <v>55.916983529301703</v>
      </c>
      <c r="M169" s="34">
        <f t="shared" si="23"/>
        <v>19.300000000000011</v>
      </c>
      <c r="N169">
        <f t="shared" si="24"/>
        <v>27.958491764650852</v>
      </c>
      <c r="AF169" s="34">
        <f t="shared" si="25"/>
        <v>19.300000000000011</v>
      </c>
      <c r="AG169">
        <f t="shared" si="26"/>
        <v>27.958491764650852</v>
      </c>
      <c r="AY169" s="2">
        <v>-13.191827183884</v>
      </c>
      <c r="AZ169" s="3">
        <v>-3.04248463477205E-2</v>
      </c>
      <c r="BA169" s="3">
        <f t="shared" si="27"/>
        <v>-3.1918271838839996</v>
      </c>
      <c r="BB169" s="3">
        <f t="shared" si="28"/>
        <v>-30.4248463477205</v>
      </c>
    </row>
    <row r="170" spans="2:54" x14ac:dyDescent="0.35">
      <c r="B170" s="2">
        <v>140.6</v>
      </c>
      <c r="C170" s="3">
        <v>-5.6382756994747901E-2</v>
      </c>
      <c r="D170" s="3">
        <f t="shared" si="20"/>
        <v>-56.382756994747901</v>
      </c>
      <c r="K170" s="34">
        <f t="shared" si="21"/>
        <v>19.400000000000006</v>
      </c>
      <c r="L170">
        <f t="shared" si="22"/>
        <v>56.382756994747901</v>
      </c>
      <c r="M170" s="34">
        <f t="shared" si="23"/>
        <v>19.400000000000006</v>
      </c>
      <c r="N170">
        <f t="shared" si="24"/>
        <v>28.19137849737395</v>
      </c>
      <c r="AF170" s="34">
        <f t="shared" si="25"/>
        <v>19.400000000000006</v>
      </c>
      <c r="AG170">
        <f t="shared" si="26"/>
        <v>28.19137849737395</v>
      </c>
      <c r="AY170" s="2">
        <v>-12.633088459801201</v>
      </c>
      <c r="AZ170" s="3">
        <v>-3.0046160288458801E-2</v>
      </c>
      <c r="BA170" s="3">
        <f t="shared" si="27"/>
        <v>-2.6330884598012005</v>
      </c>
      <c r="BB170" s="3">
        <f t="shared" si="28"/>
        <v>-30.0461602884588</v>
      </c>
    </row>
    <row r="171" spans="2:54" x14ac:dyDescent="0.35">
      <c r="B171" s="2">
        <v>140.5</v>
      </c>
      <c r="C171" s="3">
        <v>-5.6840160591773797E-2</v>
      </c>
      <c r="D171" s="3">
        <f t="shared" si="20"/>
        <v>-56.840160591773795</v>
      </c>
      <c r="K171" s="34">
        <f t="shared" si="21"/>
        <v>19.5</v>
      </c>
      <c r="L171">
        <f t="shared" si="22"/>
        <v>56.840160591773795</v>
      </c>
      <c r="M171" s="34">
        <f t="shared" si="23"/>
        <v>19.5</v>
      </c>
      <c r="N171">
        <f t="shared" si="24"/>
        <v>28.420080295886898</v>
      </c>
      <c r="AF171" s="34">
        <f t="shared" si="25"/>
        <v>19.5</v>
      </c>
      <c r="AG171">
        <f t="shared" si="26"/>
        <v>28.420080295886898</v>
      </c>
      <c r="AY171" s="2">
        <v>-12.633088459801201</v>
      </c>
      <c r="AZ171" s="3">
        <v>-3.00461602884587E-2</v>
      </c>
      <c r="BA171" s="3">
        <f t="shared" si="27"/>
        <v>-2.6330884598012005</v>
      </c>
      <c r="BB171" s="3">
        <f t="shared" si="28"/>
        <v>-30.046160288458701</v>
      </c>
    </row>
    <row r="172" spans="2:54" x14ac:dyDescent="0.35">
      <c r="B172" s="2">
        <v>140.4</v>
      </c>
      <c r="C172" s="3">
        <v>-5.7288228455084703E-2</v>
      </c>
      <c r="D172" s="3">
        <f t="shared" si="20"/>
        <v>-57.288228455084706</v>
      </c>
      <c r="K172" s="34">
        <f t="shared" si="21"/>
        <v>19.599999999999994</v>
      </c>
      <c r="L172">
        <f t="shared" si="22"/>
        <v>57.288228455084706</v>
      </c>
      <c r="M172" s="34">
        <f t="shared" si="23"/>
        <v>19.599999999999994</v>
      </c>
      <c r="N172">
        <f t="shared" si="24"/>
        <v>28.644114227542353</v>
      </c>
      <c r="AF172" s="34">
        <f t="shared" si="25"/>
        <v>19.599999999999994</v>
      </c>
      <c r="AG172">
        <f t="shared" si="26"/>
        <v>28.644114227542353</v>
      </c>
      <c r="AY172" s="2">
        <v>-12.002242370412301</v>
      </c>
      <c r="AZ172" s="3">
        <v>-2.9611090285549601E-2</v>
      </c>
      <c r="BA172" s="3">
        <f t="shared" si="27"/>
        <v>-2.0022423704123007</v>
      </c>
      <c r="BB172" s="3">
        <f t="shared" si="28"/>
        <v>-29.611090285549601</v>
      </c>
    </row>
    <row r="173" spans="2:54" x14ac:dyDescent="0.35">
      <c r="B173" s="2">
        <v>140.4</v>
      </c>
      <c r="C173" s="3">
        <v>-5.7288228455084703E-2</v>
      </c>
      <c r="D173" s="3">
        <f t="shared" si="20"/>
        <v>-57.288228455084706</v>
      </c>
      <c r="K173" s="34">
        <f t="shared" si="21"/>
        <v>19.599999999999994</v>
      </c>
      <c r="L173">
        <f t="shared" si="22"/>
        <v>57.288228455084706</v>
      </c>
      <c r="M173" s="34">
        <f t="shared" si="23"/>
        <v>19.599999999999994</v>
      </c>
      <c r="N173">
        <f t="shared" si="24"/>
        <v>28.644114227542353</v>
      </c>
      <c r="AF173" s="34">
        <f t="shared" si="25"/>
        <v>19.599999999999994</v>
      </c>
      <c r="AG173">
        <f t="shared" si="26"/>
        <v>28.644114227542353</v>
      </c>
      <c r="AY173" s="2">
        <v>-12.002242370412301</v>
      </c>
      <c r="AZ173" s="3">
        <v>-2.9611090285549702E-2</v>
      </c>
      <c r="BA173" s="3">
        <f t="shared" si="27"/>
        <v>-2.0022423704123007</v>
      </c>
      <c r="BB173" s="3">
        <f t="shared" si="28"/>
        <v>-29.6110902855497</v>
      </c>
    </row>
    <row r="174" spans="2:54" x14ac:dyDescent="0.35">
      <c r="B174" s="2">
        <v>140.30000000000001</v>
      </c>
      <c r="C174" s="3">
        <v>-5.7726027950488097E-2</v>
      </c>
      <c r="D174" s="3">
        <f t="shared" si="20"/>
        <v>-57.726027950488096</v>
      </c>
      <c r="K174" s="34">
        <f t="shared" si="21"/>
        <v>19.699999999999989</v>
      </c>
      <c r="L174">
        <f t="shared" si="22"/>
        <v>57.726027950488096</v>
      </c>
      <c r="M174" s="34">
        <f t="shared" si="23"/>
        <v>19.699999999999989</v>
      </c>
      <c r="N174">
        <f t="shared" si="24"/>
        <v>28.863013975244048</v>
      </c>
      <c r="AF174" s="34">
        <f t="shared" si="25"/>
        <v>19.699999999999989</v>
      </c>
      <c r="AG174">
        <f t="shared" si="26"/>
        <v>28.863013975244048</v>
      </c>
      <c r="AY174" s="2">
        <v>-11.4616128564594</v>
      </c>
      <c r="AZ174" s="3">
        <v>-2.90856774809506E-2</v>
      </c>
      <c r="BA174" s="3">
        <f t="shared" si="27"/>
        <v>-1.4616128564594</v>
      </c>
      <c r="BB174" s="3">
        <f t="shared" si="28"/>
        <v>-29.085677480950601</v>
      </c>
    </row>
    <row r="175" spans="2:54" x14ac:dyDescent="0.35">
      <c r="B175" s="2">
        <v>140.19999999999999</v>
      </c>
      <c r="C175" s="3">
        <v>-5.8152657860009803E-2</v>
      </c>
      <c r="D175" s="3">
        <f t="shared" si="20"/>
        <v>-58.152657860009803</v>
      </c>
      <c r="K175" s="34">
        <f t="shared" si="21"/>
        <v>19.800000000000011</v>
      </c>
      <c r="L175">
        <f t="shared" si="22"/>
        <v>58.152657860009803</v>
      </c>
      <c r="M175" s="34">
        <f t="shared" si="23"/>
        <v>19.800000000000011</v>
      </c>
      <c r="N175">
        <f t="shared" si="24"/>
        <v>29.076328930004902</v>
      </c>
      <c r="AF175" s="34">
        <f t="shared" si="25"/>
        <v>19.800000000000011</v>
      </c>
      <c r="AG175">
        <f t="shared" si="26"/>
        <v>29.076328930004902</v>
      </c>
      <c r="AY175" s="2">
        <v>-11.4616128564594</v>
      </c>
      <c r="AZ175" s="3">
        <v>-2.9085677480950499E-2</v>
      </c>
      <c r="BA175" s="3">
        <f t="shared" si="27"/>
        <v>-1.4616128564594</v>
      </c>
      <c r="BB175" s="3">
        <f t="shared" si="28"/>
        <v>-29.085677480950498</v>
      </c>
    </row>
    <row r="176" spans="2:54" x14ac:dyDescent="0.35">
      <c r="B176" s="2">
        <v>140.1</v>
      </c>
      <c r="C176" s="3">
        <v>-5.8567248233040499E-2</v>
      </c>
      <c r="D176" s="3">
        <f t="shared" si="20"/>
        <v>-58.567248233040502</v>
      </c>
      <c r="K176" s="34">
        <f t="shared" si="21"/>
        <v>19.900000000000006</v>
      </c>
      <c r="L176">
        <f t="shared" si="22"/>
        <v>58.567248233040502</v>
      </c>
      <c r="M176" s="34">
        <f t="shared" si="23"/>
        <v>19.900000000000006</v>
      </c>
      <c r="N176">
        <f t="shared" si="24"/>
        <v>29.283624116520251</v>
      </c>
      <c r="AF176" s="34">
        <f t="shared" si="25"/>
        <v>19.900000000000006</v>
      </c>
      <c r="AG176">
        <f t="shared" si="26"/>
        <v>29.283624116520251</v>
      </c>
      <c r="AY176" s="2">
        <v>-10.8758933542706</v>
      </c>
      <c r="AZ176" s="3">
        <v>-2.8469360553779601E-2</v>
      </c>
      <c r="BA176" s="3">
        <f t="shared" si="27"/>
        <v>-0.8758933542706</v>
      </c>
      <c r="BB176" s="3">
        <f t="shared" si="28"/>
        <v>-28.469360553779602</v>
      </c>
    </row>
    <row r="177" spans="2:54" x14ac:dyDescent="0.35">
      <c r="B177" s="2">
        <v>140</v>
      </c>
      <c r="C177" s="3">
        <v>-5.89689612114912E-2</v>
      </c>
      <c r="D177" s="3">
        <f t="shared" si="20"/>
        <v>-58.968961211491198</v>
      </c>
      <c r="K177" s="34">
        <f t="shared" si="21"/>
        <v>20</v>
      </c>
      <c r="L177">
        <f t="shared" si="22"/>
        <v>58.968961211491198</v>
      </c>
      <c r="M177" s="34">
        <f t="shared" si="23"/>
        <v>20</v>
      </c>
      <c r="N177">
        <f t="shared" si="24"/>
        <v>29.484480605745599</v>
      </c>
      <c r="AF177" s="34">
        <f t="shared" si="25"/>
        <v>20</v>
      </c>
      <c r="AG177">
        <f t="shared" si="26"/>
        <v>29.484480605745599</v>
      </c>
      <c r="AY177" s="2">
        <v>-10.8758933542706</v>
      </c>
      <c r="AZ177" s="3">
        <v>-2.8469360553779601E-2</v>
      </c>
      <c r="BA177" s="3">
        <f t="shared" si="27"/>
        <v>-0.8758933542706</v>
      </c>
      <c r="BB177" s="3">
        <f t="shared" si="28"/>
        <v>-28.469360553779602</v>
      </c>
    </row>
    <row r="178" spans="2:54" x14ac:dyDescent="0.35">
      <c r="B178" s="2">
        <v>140</v>
      </c>
      <c r="C178" s="3">
        <v>-5.89689612114912E-2</v>
      </c>
      <c r="D178" s="3">
        <f t="shared" si="20"/>
        <v>-58.968961211491198</v>
      </c>
      <c r="K178" s="34">
        <f t="shared" si="21"/>
        <v>20</v>
      </c>
      <c r="L178">
        <f t="shared" si="22"/>
        <v>58.968961211491198</v>
      </c>
      <c r="M178" s="34">
        <f t="shared" si="23"/>
        <v>20</v>
      </c>
      <c r="N178">
        <f t="shared" si="24"/>
        <v>29.484480605745599</v>
      </c>
      <c r="AF178" s="34">
        <f t="shared" si="25"/>
        <v>20</v>
      </c>
      <c r="AG178">
        <f t="shared" si="26"/>
        <v>29.484480605745599</v>
      </c>
      <c r="AY178" s="2">
        <v>-10.463321771552501</v>
      </c>
      <c r="AZ178" s="3">
        <v>-2.81459950962769E-2</v>
      </c>
      <c r="BA178" s="3">
        <f t="shared" si="27"/>
        <v>-0.46332177155250065</v>
      </c>
      <c r="BB178" s="3">
        <f t="shared" si="28"/>
        <v>-28.145995096276899</v>
      </c>
    </row>
    <row r="179" spans="2:54" x14ac:dyDescent="0.35">
      <c r="B179" s="2">
        <v>139.94999999999999</v>
      </c>
      <c r="C179" s="3">
        <v>-5.91647360505516E-2</v>
      </c>
      <c r="D179" s="3">
        <f t="shared" si="20"/>
        <v>-59.164736050551603</v>
      </c>
      <c r="K179" s="34">
        <f t="shared" si="21"/>
        <v>20.050000000000011</v>
      </c>
      <c r="L179">
        <f t="shared" si="22"/>
        <v>59.164736050551603</v>
      </c>
      <c r="M179" s="34">
        <f t="shared" si="23"/>
        <v>20.050000000000011</v>
      </c>
      <c r="N179">
        <f t="shared" si="24"/>
        <v>29.582368025275802</v>
      </c>
      <c r="AF179" s="34">
        <f t="shared" si="25"/>
        <v>20.050000000000011</v>
      </c>
      <c r="AG179">
        <f t="shared" si="26"/>
        <v>29.582368025275802</v>
      </c>
      <c r="AY179" s="2">
        <v>-10.463321771552501</v>
      </c>
      <c r="AZ179" s="3">
        <v>-2.81459950962769E-2</v>
      </c>
      <c r="BA179" s="3">
        <f t="shared" si="27"/>
        <v>-0.46332177155250065</v>
      </c>
      <c r="BB179" s="3">
        <f t="shared" si="28"/>
        <v>-28.145995096276899</v>
      </c>
    </row>
    <row r="180" spans="2:54" x14ac:dyDescent="0.35">
      <c r="B180" s="2">
        <v>139.9</v>
      </c>
      <c r="C180" s="3">
        <v>-5.93569925205467E-2</v>
      </c>
      <c r="D180" s="3">
        <f t="shared" si="20"/>
        <v>-59.356992520546697</v>
      </c>
      <c r="K180" s="34">
        <f t="shared" si="21"/>
        <v>20.099999999999994</v>
      </c>
      <c r="L180">
        <f t="shared" si="22"/>
        <v>59.356992520546697</v>
      </c>
      <c r="M180" s="34">
        <f t="shared" si="23"/>
        <v>20.099999999999994</v>
      </c>
      <c r="N180">
        <f t="shared" si="24"/>
        <v>29.678496260273349</v>
      </c>
      <c r="AF180" s="34">
        <f t="shared" si="25"/>
        <v>20.099999999999994</v>
      </c>
      <c r="AG180">
        <f t="shared" si="26"/>
        <v>29.678496260273349</v>
      </c>
      <c r="AY180" s="2">
        <v>-10</v>
      </c>
      <c r="AZ180" s="3">
        <v>-2.7213721888919799E-2</v>
      </c>
      <c r="BA180" s="3">
        <f t="shared" si="27"/>
        <v>0</v>
      </c>
      <c r="BB180" s="3">
        <f t="shared" si="28"/>
        <v>-27.2137218889198</v>
      </c>
    </row>
    <row r="181" spans="2:54" x14ac:dyDescent="0.35">
      <c r="B181" s="2">
        <v>139.85</v>
      </c>
      <c r="C181" s="3">
        <v>-5.9545635123140497E-2</v>
      </c>
      <c r="D181" s="3">
        <f t="shared" si="20"/>
        <v>-59.545635123140499</v>
      </c>
      <c r="K181" s="34">
        <f t="shared" si="21"/>
        <v>20.150000000000006</v>
      </c>
      <c r="L181">
        <f t="shared" si="22"/>
        <v>59.545635123140499</v>
      </c>
      <c r="M181" s="34">
        <f t="shared" si="23"/>
        <v>20.150000000000006</v>
      </c>
      <c r="N181">
        <f t="shared" si="24"/>
        <v>29.77281756157025</v>
      </c>
      <c r="AF181" s="34">
        <f t="shared" si="25"/>
        <v>20.150000000000006</v>
      </c>
      <c r="AG181">
        <f t="shared" si="26"/>
        <v>29.77281756157025</v>
      </c>
      <c r="AY181" s="2">
        <v>-10</v>
      </c>
      <c r="AZ181" s="3">
        <v>0</v>
      </c>
      <c r="BA181" s="3">
        <f t="shared" si="27"/>
        <v>0</v>
      </c>
      <c r="BB181" s="3">
        <f t="shared" si="28"/>
        <v>0</v>
      </c>
    </row>
    <row r="182" spans="2:54" x14ac:dyDescent="0.35">
      <c r="B182" s="2">
        <v>139.80000000000001</v>
      </c>
      <c r="C182" s="3">
        <v>-5.97305703492595E-2</v>
      </c>
      <c r="D182" s="3">
        <f t="shared" si="20"/>
        <v>-59.730570349259501</v>
      </c>
      <c r="K182" s="34">
        <f t="shared" si="21"/>
        <v>20.199999999999989</v>
      </c>
      <c r="L182">
        <f t="shared" si="22"/>
        <v>59.730570349259501</v>
      </c>
      <c r="M182" s="34">
        <f t="shared" si="23"/>
        <v>20.199999999999989</v>
      </c>
      <c r="N182">
        <f t="shared" si="24"/>
        <v>29.865285174629751</v>
      </c>
      <c r="AF182" s="34">
        <f t="shared" si="25"/>
        <v>20.199999999999989</v>
      </c>
      <c r="AG182">
        <f t="shared" si="26"/>
        <v>29.865285174629751</v>
      </c>
      <c r="AY182" s="2"/>
      <c r="AZ182" s="3"/>
      <c r="BA182" s="3">
        <f t="shared" si="27"/>
        <v>10</v>
      </c>
      <c r="BB182" s="3"/>
    </row>
    <row r="183" spans="2:54" x14ac:dyDescent="0.35">
      <c r="B183" s="2">
        <v>139.80000000000001</v>
      </c>
      <c r="C183" s="3">
        <v>-5.97305703492595E-2</v>
      </c>
      <c r="D183" s="3">
        <f t="shared" si="20"/>
        <v>-59.730570349259501</v>
      </c>
      <c r="K183" s="34">
        <f t="shared" si="21"/>
        <v>20.199999999999989</v>
      </c>
      <c r="L183">
        <f t="shared" si="22"/>
        <v>59.730570349259501</v>
      </c>
      <c r="M183" s="34">
        <f t="shared" si="23"/>
        <v>20.199999999999989</v>
      </c>
      <c r="N183">
        <f t="shared" si="24"/>
        <v>29.865285174629751</v>
      </c>
      <c r="AF183" s="34">
        <f t="shared" si="25"/>
        <v>20.199999999999989</v>
      </c>
      <c r="AG183">
        <f t="shared" si="26"/>
        <v>29.865285174629751</v>
      </c>
      <c r="AY183" s="2"/>
      <c r="AZ183" s="3"/>
      <c r="BA183" s="3">
        <f t="shared" si="27"/>
        <v>10</v>
      </c>
      <c r="BB183" s="3"/>
    </row>
    <row r="184" spans="2:54" x14ac:dyDescent="0.35">
      <c r="B184" s="2">
        <v>139.715131113849</v>
      </c>
      <c r="C184" s="3">
        <v>-6.0035730819472298E-2</v>
      </c>
      <c r="D184" s="3">
        <f t="shared" si="20"/>
        <v>-60.035730819472299</v>
      </c>
      <c r="K184" s="34">
        <f t="shared" si="21"/>
        <v>20.284868886151003</v>
      </c>
      <c r="L184">
        <f t="shared" si="22"/>
        <v>60.035730819472299</v>
      </c>
      <c r="M184" s="34">
        <f t="shared" si="23"/>
        <v>20.284868886151003</v>
      </c>
      <c r="N184">
        <f t="shared" si="24"/>
        <v>30.017865409736149</v>
      </c>
      <c r="AF184" s="34">
        <f t="shared" si="25"/>
        <v>20.284868886151003</v>
      </c>
      <c r="AG184">
        <f t="shared" si="26"/>
        <v>30.017865409736149</v>
      </c>
      <c r="AY184" s="2"/>
      <c r="AZ184" s="3"/>
      <c r="BA184" s="3">
        <f t="shared" si="27"/>
        <v>10</v>
      </c>
      <c r="BB184" s="3"/>
    </row>
    <row r="185" spans="2:54" x14ac:dyDescent="0.35">
      <c r="B185" s="2">
        <v>139.63026222769901</v>
      </c>
      <c r="C185" s="3">
        <v>-6.0329511977202502E-2</v>
      </c>
      <c r="D185" s="3">
        <f t="shared" si="20"/>
        <v>-60.3295119772025</v>
      </c>
      <c r="K185" s="34">
        <f t="shared" si="21"/>
        <v>20.369737772300994</v>
      </c>
      <c r="L185">
        <f t="shared" si="22"/>
        <v>60.3295119772025</v>
      </c>
      <c r="M185" s="34">
        <f t="shared" si="23"/>
        <v>20.369737772300994</v>
      </c>
      <c r="N185">
        <f t="shared" si="24"/>
        <v>30.16475598860125</v>
      </c>
      <c r="AF185" s="34">
        <f t="shared" si="25"/>
        <v>20.369737772300994</v>
      </c>
      <c r="AG185">
        <f t="shared" si="26"/>
        <v>30.16475598860125</v>
      </c>
      <c r="AY185" s="2"/>
      <c r="AZ185" s="3"/>
      <c r="BA185" s="3">
        <f t="shared" si="27"/>
        <v>10</v>
      </c>
      <c r="BB185" s="3"/>
    </row>
    <row r="186" spans="2:54" x14ac:dyDescent="0.35">
      <c r="B186" s="2">
        <v>139.54539334154799</v>
      </c>
      <c r="C186" s="3">
        <v>-6.0611494379806299E-2</v>
      </c>
      <c r="D186" s="3">
        <f t="shared" si="20"/>
        <v>-60.611494379806302</v>
      </c>
      <c r="K186" s="34">
        <f t="shared" si="21"/>
        <v>20.454606658452008</v>
      </c>
      <c r="L186">
        <f t="shared" si="22"/>
        <v>60.611494379806302</v>
      </c>
      <c r="M186" s="34">
        <f t="shared" si="23"/>
        <v>20.454606658452008</v>
      </c>
      <c r="N186">
        <f t="shared" si="24"/>
        <v>30.305747189903151</v>
      </c>
      <c r="AF186" s="34">
        <f t="shared" si="25"/>
        <v>20.454606658452008</v>
      </c>
      <c r="AG186">
        <f t="shared" si="26"/>
        <v>30.305747189903151</v>
      </c>
      <c r="AY186" s="2"/>
      <c r="AZ186" s="3"/>
      <c r="BA186" s="3">
        <f t="shared" si="27"/>
        <v>10</v>
      </c>
      <c r="BB186" s="3"/>
    </row>
    <row r="187" spans="2:54" x14ac:dyDescent="0.35">
      <c r="B187" s="2">
        <v>139.46052445539701</v>
      </c>
      <c r="C187" s="3">
        <v>-6.0881274922125403E-2</v>
      </c>
      <c r="D187" s="3">
        <f t="shared" si="20"/>
        <v>-60.881274922125399</v>
      </c>
      <c r="K187" s="34">
        <f t="shared" si="21"/>
        <v>20.539475544602993</v>
      </c>
      <c r="L187">
        <f t="shared" si="22"/>
        <v>60.881274922125399</v>
      </c>
      <c r="M187" s="34">
        <f t="shared" si="23"/>
        <v>20.539475544602993</v>
      </c>
      <c r="N187">
        <f t="shared" si="24"/>
        <v>30.4406374610627</v>
      </c>
      <c r="AF187" s="34">
        <f t="shared" si="25"/>
        <v>20.539475544602993</v>
      </c>
      <c r="AG187">
        <f t="shared" si="26"/>
        <v>30.4406374610627</v>
      </c>
      <c r="AY187" s="2"/>
      <c r="AZ187" s="3"/>
      <c r="BA187" s="3">
        <f t="shared" si="27"/>
        <v>10</v>
      </c>
      <c r="BB187" s="3"/>
    </row>
    <row r="188" spans="2:54" x14ac:dyDescent="0.35">
      <c r="B188" s="2">
        <v>139.46052445539701</v>
      </c>
      <c r="C188" s="3">
        <v>-6.0881274922125403E-2</v>
      </c>
      <c r="D188" s="3">
        <f t="shared" si="20"/>
        <v>-60.881274922125399</v>
      </c>
      <c r="K188" s="34">
        <f t="shared" si="21"/>
        <v>20.539475544602993</v>
      </c>
      <c r="L188">
        <f t="shared" si="22"/>
        <v>60.881274922125399</v>
      </c>
      <c r="M188" s="34">
        <f t="shared" si="23"/>
        <v>20.539475544602993</v>
      </c>
      <c r="N188">
        <f t="shared" si="24"/>
        <v>30.4406374610627</v>
      </c>
      <c r="AF188" s="34">
        <f t="shared" si="25"/>
        <v>20.539475544602993</v>
      </c>
      <c r="AG188">
        <f t="shared" si="26"/>
        <v>30.4406374610627</v>
      </c>
      <c r="AY188" s="2"/>
      <c r="AZ188" s="3"/>
      <c r="BA188" s="3">
        <f t="shared" si="27"/>
        <v>10</v>
      </c>
      <c r="BB188" s="3"/>
    </row>
    <row r="189" spans="2:54" x14ac:dyDescent="0.35">
      <c r="B189" s="2">
        <v>139.35620895731299</v>
      </c>
      <c r="C189" s="3">
        <v>-6.1195587110061997E-2</v>
      </c>
      <c r="D189" s="3">
        <f t="shared" si="20"/>
        <v>-61.195587110062</v>
      </c>
      <c r="K189" s="34">
        <f t="shared" si="21"/>
        <v>20.643791042687013</v>
      </c>
      <c r="L189">
        <f t="shared" si="22"/>
        <v>61.195587110062</v>
      </c>
      <c r="M189" s="34">
        <f t="shared" si="23"/>
        <v>20.643791042687013</v>
      </c>
      <c r="N189">
        <f t="shared" si="24"/>
        <v>30.597793555031</v>
      </c>
      <c r="AF189" s="34">
        <f t="shared" si="25"/>
        <v>20.643791042687013</v>
      </c>
      <c r="AG189">
        <f t="shared" si="26"/>
        <v>30.597793555031</v>
      </c>
      <c r="AY189" s="2"/>
      <c r="AZ189" s="3"/>
      <c r="BA189" s="3">
        <f t="shared" si="27"/>
        <v>10</v>
      </c>
      <c r="BB189" s="3"/>
    </row>
    <row r="190" spans="2:54" x14ac:dyDescent="0.35">
      <c r="B190" s="2">
        <v>139.251893459229</v>
      </c>
      <c r="C190" s="3">
        <v>-6.1490197004685297E-2</v>
      </c>
      <c r="D190" s="3">
        <f t="shared" si="20"/>
        <v>-61.490197004685299</v>
      </c>
      <c r="K190" s="34">
        <f t="shared" si="21"/>
        <v>20.748106540771005</v>
      </c>
      <c r="L190">
        <f t="shared" si="22"/>
        <v>61.490197004685299</v>
      </c>
      <c r="M190" s="34">
        <f t="shared" si="23"/>
        <v>20.748106540771005</v>
      </c>
      <c r="N190">
        <f t="shared" si="24"/>
        <v>30.74509850234265</v>
      </c>
      <c r="AF190" s="34">
        <f t="shared" si="25"/>
        <v>20.748106540771005</v>
      </c>
      <c r="AG190">
        <f t="shared" si="26"/>
        <v>30.74509850234265</v>
      </c>
      <c r="AY190" s="2"/>
      <c r="AZ190" s="3"/>
      <c r="BA190" s="3">
        <f t="shared" si="27"/>
        <v>10</v>
      </c>
      <c r="BB190" s="3"/>
    </row>
    <row r="191" spans="2:54" x14ac:dyDescent="0.35">
      <c r="B191" s="2">
        <v>139.14757796114401</v>
      </c>
      <c r="C191" s="3">
        <v>-6.1764456890601102E-2</v>
      </c>
      <c r="D191" s="3">
        <f t="shared" si="20"/>
        <v>-61.764456890601103</v>
      </c>
      <c r="K191" s="34">
        <f t="shared" si="21"/>
        <v>20.852422038855991</v>
      </c>
      <c r="L191">
        <f t="shared" si="22"/>
        <v>61.764456890601103</v>
      </c>
      <c r="M191" s="34">
        <f t="shared" si="23"/>
        <v>20.852422038855991</v>
      </c>
      <c r="N191">
        <f t="shared" si="24"/>
        <v>30.882228445300552</v>
      </c>
      <c r="AF191" s="34">
        <f t="shared" si="25"/>
        <v>20.852422038855991</v>
      </c>
      <c r="AG191">
        <f t="shared" si="26"/>
        <v>30.882228445300552</v>
      </c>
      <c r="AY191" s="2"/>
      <c r="AZ191" s="3"/>
      <c r="BA191" s="3">
        <f t="shared" si="27"/>
        <v>10</v>
      </c>
      <c r="BB191" s="3"/>
    </row>
    <row r="192" spans="2:54" x14ac:dyDescent="0.35">
      <c r="B192" s="2">
        <v>139.04326246305999</v>
      </c>
      <c r="C192" s="3">
        <v>-6.20177565294752E-2</v>
      </c>
      <c r="D192" s="3">
        <f t="shared" si="20"/>
        <v>-62.0177565294752</v>
      </c>
      <c r="K192" s="34">
        <f t="shared" si="21"/>
        <v>20.956737536940011</v>
      </c>
      <c r="L192">
        <f t="shared" si="22"/>
        <v>62.0177565294752</v>
      </c>
      <c r="M192" s="34">
        <f t="shared" si="23"/>
        <v>20.956737536940011</v>
      </c>
      <c r="N192">
        <f t="shared" si="24"/>
        <v>31.0088782647376</v>
      </c>
      <c r="AF192" s="34">
        <f t="shared" si="25"/>
        <v>20.956737536940011</v>
      </c>
      <c r="AG192">
        <f t="shared" si="26"/>
        <v>31.0088782647376</v>
      </c>
      <c r="AY192" s="2"/>
      <c r="AZ192" s="3"/>
      <c r="BA192" s="3">
        <f t="shared" si="27"/>
        <v>10</v>
      </c>
      <c r="BB192" s="3"/>
    </row>
    <row r="193" spans="2:54" x14ac:dyDescent="0.35">
      <c r="B193" s="2">
        <v>139.04326246305999</v>
      </c>
      <c r="C193" s="3">
        <v>-6.20177565294752E-2</v>
      </c>
      <c r="D193" s="3">
        <f t="shared" si="20"/>
        <v>-62.0177565294752</v>
      </c>
      <c r="K193" s="34">
        <f t="shared" si="21"/>
        <v>20.956737536940011</v>
      </c>
      <c r="L193">
        <f t="shared" si="22"/>
        <v>62.0177565294752</v>
      </c>
      <c r="M193" s="34">
        <f t="shared" si="23"/>
        <v>20.956737536940011</v>
      </c>
      <c r="N193">
        <f t="shared" si="24"/>
        <v>31.0088782647376</v>
      </c>
      <c r="AF193" s="34">
        <f t="shared" si="25"/>
        <v>20.956737536940011</v>
      </c>
      <c r="AG193">
        <f t="shared" si="26"/>
        <v>31.0088782647376</v>
      </c>
      <c r="AY193" s="2"/>
      <c r="AZ193" s="3"/>
      <c r="BA193" s="3">
        <f t="shared" si="27"/>
        <v>10</v>
      </c>
      <c r="BB193" s="3"/>
    </row>
    <row r="194" spans="2:54" x14ac:dyDescent="0.35">
      <c r="B194" s="2">
        <v>138.91504441244001</v>
      </c>
      <c r="C194" s="3">
        <v>-6.2299541404172903E-2</v>
      </c>
      <c r="D194" s="3">
        <f t="shared" si="20"/>
        <v>-62.299541404172906</v>
      </c>
      <c r="K194" s="34">
        <f t="shared" si="21"/>
        <v>21.084955587559989</v>
      </c>
      <c r="L194">
        <f t="shared" si="22"/>
        <v>62.299541404172906</v>
      </c>
      <c r="M194" s="34">
        <f t="shared" si="23"/>
        <v>21.084955587559989</v>
      </c>
      <c r="N194">
        <f t="shared" si="24"/>
        <v>31.149770702086453</v>
      </c>
      <c r="AF194" s="34">
        <f t="shared" si="25"/>
        <v>21.084955587559989</v>
      </c>
      <c r="AG194">
        <f t="shared" si="26"/>
        <v>31.149770702086453</v>
      </c>
      <c r="AY194" s="2"/>
      <c r="AZ194" s="3"/>
      <c r="BA194" s="3">
        <f t="shared" si="27"/>
        <v>10</v>
      </c>
      <c r="BB194" s="3"/>
    </row>
    <row r="195" spans="2:54" x14ac:dyDescent="0.35">
      <c r="B195" s="2">
        <v>138.78682636181901</v>
      </c>
      <c r="C195" s="3">
        <v>-6.2547815727988801E-2</v>
      </c>
      <c r="D195" s="3">
        <f t="shared" ref="D195:D258" si="29">C195*1000</f>
        <v>-62.547815727988798</v>
      </c>
      <c r="K195" s="34">
        <f t="shared" ref="K195:K257" si="30">(MAX($B$3:$B$257)-B195)</f>
        <v>21.21317363818099</v>
      </c>
      <c r="L195">
        <f t="shared" ref="L195:L257" si="31">D195*-1</f>
        <v>62.547815727988798</v>
      </c>
      <c r="M195" s="34">
        <f t="shared" ref="M195:M234" si="32">K195</f>
        <v>21.21317363818099</v>
      </c>
      <c r="N195">
        <f t="shared" si="24"/>
        <v>31.273907863994399</v>
      </c>
      <c r="AF195" s="34">
        <f t="shared" si="25"/>
        <v>21.21317363818099</v>
      </c>
      <c r="AG195">
        <f t="shared" si="26"/>
        <v>31.273907863994399</v>
      </c>
      <c r="AY195" s="2"/>
      <c r="AZ195" s="3"/>
      <c r="BA195" s="3">
        <f t="shared" si="27"/>
        <v>10</v>
      </c>
      <c r="BB195" s="3"/>
    </row>
    <row r="196" spans="2:54" x14ac:dyDescent="0.35">
      <c r="B196" s="2">
        <v>138.658608311199</v>
      </c>
      <c r="C196" s="3">
        <v>-6.2761683548251401E-2</v>
      </c>
      <c r="D196" s="3">
        <f t="shared" si="29"/>
        <v>-62.761683548251398</v>
      </c>
      <c r="K196" s="34">
        <f t="shared" si="30"/>
        <v>21.341391688800996</v>
      </c>
      <c r="L196">
        <f t="shared" si="31"/>
        <v>62.761683548251398</v>
      </c>
      <c r="M196" s="34">
        <f t="shared" si="32"/>
        <v>21.341391688800996</v>
      </c>
      <c r="N196">
        <f t="shared" ref="N196:N258" si="33">L196/2</f>
        <v>31.380841774125699</v>
      </c>
      <c r="AF196" s="34">
        <f t="shared" ref="AF196:AF225" si="34">M196</f>
        <v>21.341391688800996</v>
      </c>
      <c r="AG196">
        <f t="shared" ref="AG196:AG225" si="35">N196</f>
        <v>31.380841774125699</v>
      </c>
      <c r="AY196" s="2"/>
      <c r="AZ196" s="3"/>
      <c r="BA196" s="3">
        <f t="shared" ref="BA196:BA259" si="36">AY196+10</f>
        <v>10</v>
      </c>
      <c r="BB196" s="3"/>
    </row>
    <row r="197" spans="2:54" x14ac:dyDescent="0.35">
      <c r="B197" s="2">
        <v>138.530390260578</v>
      </c>
      <c r="C197" s="3">
        <v>-6.2940337910336805E-2</v>
      </c>
      <c r="D197" s="3">
        <f t="shared" si="29"/>
        <v>-62.940337910336808</v>
      </c>
      <c r="K197" s="34">
        <f t="shared" si="30"/>
        <v>21.469609739421998</v>
      </c>
      <c r="L197">
        <f t="shared" si="31"/>
        <v>62.940337910336808</v>
      </c>
      <c r="M197" s="34">
        <f t="shared" si="32"/>
        <v>21.469609739421998</v>
      </c>
      <c r="N197">
        <f t="shared" si="33"/>
        <v>31.470168955168404</v>
      </c>
      <c r="AF197" s="34">
        <f t="shared" si="34"/>
        <v>21.469609739421998</v>
      </c>
      <c r="AG197">
        <f t="shared" si="35"/>
        <v>31.470168955168404</v>
      </c>
      <c r="AY197" s="2"/>
      <c r="AZ197" s="3"/>
      <c r="BA197" s="3">
        <f t="shared" si="36"/>
        <v>10</v>
      </c>
      <c r="BB197" s="3"/>
    </row>
    <row r="198" spans="2:54" x14ac:dyDescent="0.35">
      <c r="B198" s="2">
        <v>138.530390260578</v>
      </c>
      <c r="C198" s="3">
        <v>-6.2940337910336805E-2</v>
      </c>
      <c r="D198" s="3">
        <f t="shared" si="29"/>
        <v>-62.940337910336808</v>
      </c>
      <c r="K198" s="34">
        <f t="shared" si="30"/>
        <v>21.469609739421998</v>
      </c>
      <c r="L198">
        <f t="shared" si="31"/>
        <v>62.940337910336808</v>
      </c>
      <c r="M198" s="34">
        <f t="shared" si="32"/>
        <v>21.469609739421998</v>
      </c>
      <c r="N198">
        <f t="shared" si="33"/>
        <v>31.470168955168404</v>
      </c>
      <c r="AF198" s="34">
        <f t="shared" si="34"/>
        <v>21.469609739421998</v>
      </c>
      <c r="AG198">
        <f t="shared" si="35"/>
        <v>31.470168955168404</v>
      </c>
      <c r="AY198" s="2"/>
      <c r="AZ198" s="3"/>
      <c r="BA198" s="3">
        <f t="shared" si="36"/>
        <v>10</v>
      </c>
      <c r="BB198" s="3"/>
    </row>
    <row r="199" spans="2:54" x14ac:dyDescent="0.35">
      <c r="B199" s="2">
        <v>138.37279269543399</v>
      </c>
      <c r="C199" s="3">
        <v>-6.3110638016507598E-2</v>
      </c>
      <c r="D199" s="3">
        <f t="shared" si="29"/>
        <v>-63.1106380165076</v>
      </c>
      <c r="K199" s="34">
        <f t="shared" si="30"/>
        <v>21.627207304566014</v>
      </c>
      <c r="L199">
        <f t="shared" si="31"/>
        <v>63.1106380165076</v>
      </c>
      <c r="M199" s="34">
        <f t="shared" si="32"/>
        <v>21.627207304566014</v>
      </c>
      <c r="N199">
        <f t="shared" si="33"/>
        <v>31.5553190082538</v>
      </c>
      <c r="AF199" s="34">
        <f t="shared" si="34"/>
        <v>21.627207304566014</v>
      </c>
      <c r="AG199">
        <f t="shared" si="35"/>
        <v>31.5553190082538</v>
      </c>
      <c r="AY199" s="2"/>
      <c r="AZ199" s="3"/>
      <c r="BA199" s="3">
        <f t="shared" si="36"/>
        <v>10</v>
      </c>
      <c r="BB199" s="3"/>
    </row>
    <row r="200" spans="2:54" x14ac:dyDescent="0.35">
      <c r="B200" s="2">
        <v>138.215195130289</v>
      </c>
      <c r="C200" s="3">
        <v>-6.3225514325940299E-2</v>
      </c>
      <c r="D200" s="3">
        <f t="shared" si="29"/>
        <v>-63.225514325940296</v>
      </c>
      <c r="K200" s="34">
        <f t="shared" si="30"/>
        <v>21.784804869710996</v>
      </c>
      <c r="L200">
        <f t="shared" si="31"/>
        <v>63.225514325940296</v>
      </c>
      <c r="M200" s="34">
        <f t="shared" si="32"/>
        <v>21.784804869710996</v>
      </c>
      <c r="N200">
        <f t="shared" si="33"/>
        <v>31.612757162970148</v>
      </c>
      <c r="AF200" s="34">
        <f t="shared" si="34"/>
        <v>21.784804869710996</v>
      </c>
      <c r="AG200">
        <f t="shared" si="35"/>
        <v>31.612757162970148</v>
      </c>
      <c r="AY200" s="2"/>
      <c r="AZ200" s="3"/>
      <c r="BA200" s="3">
        <f t="shared" si="36"/>
        <v>10</v>
      </c>
      <c r="BB200" s="3"/>
    </row>
    <row r="201" spans="2:54" x14ac:dyDescent="0.35">
      <c r="B201" s="2">
        <v>138.05759756514499</v>
      </c>
      <c r="C201" s="3">
        <v>-6.3284022820096E-2</v>
      </c>
      <c r="D201" s="3">
        <f t="shared" si="29"/>
        <v>-63.284022820095998</v>
      </c>
      <c r="K201" s="34">
        <f t="shared" si="30"/>
        <v>21.942402434855012</v>
      </c>
      <c r="L201">
        <f t="shared" si="31"/>
        <v>63.284022820095998</v>
      </c>
      <c r="M201" s="34">
        <f t="shared" si="32"/>
        <v>21.942402434855012</v>
      </c>
      <c r="N201">
        <f t="shared" si="33"/>
        <v>31.642011410047999</v>
      </c>
      <c r="AF201" s="34">
        <f t="shared" si="34"/>
        <v>21.942402434855012</v>
      </c>
      <c r="AG201">
        <f t="shared" si="35"/>
        <v>31.642011410047999</v>
      </c>
      <c r="AY201" s="2"/>
      <c r="AZ201" s="3"/>
      <c r="BA201" s="3">
        <f t="shared" si="36"/>
        <v>10</v>
      </c>
      <c r="BB201" s="3"/>
    </row>
    <row r="202" spans="2:54" x14ac:dyDescent="0.35">
      <c r="B202" s="2">
        <v>137.9</v>
      </c>
      <c r="C202" s="3">
        <v>-6.3285425971372503E-2</v>
      </c>
      <c r="D202" s="3">
        <f t="shared" si="29"/>
        <v>-63.285425971372504</v>
      </c>
      <c r="K202" s="34">
        <f t="shared" si="30"/>
        <v>22.099999999999994</v>
      </c>
      <c r="L202">
        <f t="shared" si="31"/>
        <v>63.285425971372504</v>
      </c>
      <c r="M202" s="34">
        <f t="shared" si="32"/>
        <v>22.099999999999994</v>
      </c>
      <c r="N202">
        <f t="shared" si="33"/>
        <v>31.642712985686252</v>
      </c>
      <c r="AF202" s="34">
        <f t="shared" si="34"/>
        <v>22.099999999999994</v>
      </c>
      <c r="AG202">
        <f t="shared" si="35"/>
        <v>31.642712985686252</v>
      </c>
      <c r="AY202" s="2"/>
      <c r="AZ202" s="3"/>
      <c r="BA202" s="3">
        <f t="shared" si="36"/>
        <v>10</v>
      </c>
      <c r="BB202" s="3"/>
    </row>
    <row r="203" spans="2:54" x14ac:dyDescent="0.35">
      <c r="B203" s="2">
        <v>137.9</v>
      </c>
      <c r="C203" s="3">
        <v>-6.3285425971372503E-2</v>
      </c>
      <c r="D203" s="3">
        <f t="shared" si="29"/>
        <v>-63.285425971372504</v>
      </c>
      <c r="K203" s="34">
        <f t="shared" si="30"/>
        <v>22.099999999999994</v>
      </c>
      <c r="L203">
        <f t="shared" si="31"/>
        <v>63.285425971372504</v>
      </c>
      <c r="M203" s="34">
        <f t="shared" si="32"/>
        <v>22.099999999999994</v>
      </c>
      <c r="N203">
        <f t="shared" si="33"/>
        <v>31.642712985686252</v>
      </c>
      <c r="AF203" s="34">
        <f t="shared" si="34"/>
        <v>22.099999999999994</v>
      </c>
      <c r="AG203">
        <f t="shared" si="35"/>
        <v>31.642712985686252</v>
      </c>
      <c r="AY203" s="2"/>
      <c r="AZ203" s="3"/>
      <c r="BA203" s="3">
        <f t="shared" si="36"/>
        <v>10</v>
      </c>
      <c r="BB203" s="3"/>
    </row>
    <row r="204" spans="2:54" x14ac:dyDescent="0.35">
      <c r="B204" s="2">
        <v>137.80000000000001</v>
      </c>
      <c r="C204" s="3">
        <v>-6.3256451937106897E-2</v>
      </c>
      <c r="D204" s="3">
        <f t="shared" si="29"/>
        <v>-63.256451937106895</v>
      </c>
      <c r="K204" s="34">
        <f t="shared" si="30"/>
        <v>22.199999999999989</v>
      </c>
      <c r="L204">
        <f t="shared" si="31"/>
        <v>63.256451937106895</v>
      </c>
      <c r="M204" s="34">
        <f t="shared" si="32"/>
        <v>22.199999999999989</v>
      </c>
      <c r="N204">
        <f t="shared" si="33"/>
        <v>31.628225968553448</v>
      </c>
      <c r="AF204" s="34">
        <f t="shared" si="34"/>
        <v>22.199999999999989</v>
      </c>
      <c r="AG204">
        <f t="shared" si="35"/>
        <v>31.628225968553448</v>
      </c>
      <c r="AY204" s="2"/>
      <c r="AZ204" s="3"/>
      <c r="BA204" s="3">
        <f t="shared" si="36"/>
        <v>10</v>
      </c>
      <c r="BB204" s="3"/>
    </row>
    <row r="205" spans="2:54" x14ac:dyDescent="0.35">
      <c r="B205" s="2">
        <v>137.69999999999999</v>
      </c>
      <c r="C205" s="3">
        <v>-6.3204175542297805E-2</v>
      </c>
      <c r="D205" s="3">
        <f t="shared" si="29"/>
        <v>-63.204175542297804</v>
      </c>
      <c r="K205" s="34">
        <f t="shared" si="30"/>
        <v>22.300000000000011</v>
      </c>
      <c r="L205">
        <f t="shared" si="31"/>
        <v>63.204175542297804</v>
      </c>
      <c r="M205" s="34">
        <f t="shared" si="32"/>
        <v>22.300000000000011</v>
      </c>
      <c r="N205">
        <f t="shared" si="33"/>
        <v>31.602087771148902</v>
      </c>
      <c r="AF205" s="34">
        <f t="shared" si="34"/>
        <v>22.300000000000011</v>
      </c>
      <c r="AG205">
        <f t="shared" si="35"/>
        <v>31.602087771148902</v>
      </c>
      <c r="AY205" s="2"/>
      <c r="AZ205" s="3"/>
      <c r="BA205" s="3">
        <f t="shared" si="36"/>
        <v>10</v>
      </c>
      <c r="BB205" s="3"/>
    </row>
    <row r="206" spans="2:54" x14ac:dyDescent="0.35">
      <c r="B206" s="2">
        <v>137.6</v>
      </c>
      <c r="C206" s="3">
        <v>-6.3128539274632606E-2</v>
      </c>
      <c r="D206" s="3">
        <f t="shared" si="29"/>
        <v>-63.128539274632608</v>
      </c>
      <c r="K206" s="34">
        <f t="shared" si="30"/>
        <v>22.400000000000006</v>
      </c>
      <c r="L206">
        <f t="shared" si="31"/>
        <v>63.128539274632608</v>
      </c>
      <c r="M206" s="34">
        <f t="shared" si="32"/>
        <v>22.400000000000006</v>
      </c>
      <c r="N206">
        <f t="shared" si="33"/>
        <v>31.564269637316304</v>
      </c>
      <c r="AF206" s="34">
        <f t="shared" si="34"/>
        <v>22.400000000000006</v>
      </c>
      <c r="AG206">
        <f t="shared" si="35"/>
        <v>31.564269637316304</v>
      </c>
      <c r="AY206" s="2"/>
      <c r="AZ206" s="3"/>
      <c r="BA206" s="3">
        <f t="shared" si="36"/>
        <v>10</v>
      </c>
      <c r="BB206" s="3"/>
    </row>
    <row r="207" spans="2:54" x14ac:dyDescent="0.35">
      <c r="B207" s="2">
        <v>137.5</v>
      </c>
      <c r="C207" s="3">
        <v>-6.3029520547520104E-2</v>
      </c>
      <c r="D207" s="3">
        <f t="shared" si="29"/>
        <v>-63.029520547520107</v>
      </c>
      <c r="K207" s="34">
        <f t="shared" si="30"/>
        <v>22.5</v>
      </c>
      <c r="L207">
        <f t="shared" si="31"/>
        <v>63.029520547520107</v>
      </c>
      <c r="M207" s="34">
        <f t="shared" si="32"/>
        <v>22.5</v>
      </c>
      <c r="N207">
        <f t="shared" si="33"/>
        <v>31.514760273760054</v>
      </c>
      <c r="AF207" s="34">
        <f t="shared" si="34"/>
        <v>22.5</v>
      </c>
      <c r="AG207">
        <f t="shared" si="35"/>
        <v>31.514760273760054</v>
      </c>
      <c r="AY207" s="2"/>
      <c r="AZ207" s="3"/>
      <c r="BA207" s="3">
        <f t="shared" si="36"/>
        <v>10</v>
      </c>
      <c r="BB207" s="3"/>
    </row>
    <row r="208" spans="2:54" x14ac:dyDescent="0.35">
      <c r="B208" s="2">
        <v>137.5</v>
      </c>
      <c r="C208" s="3">
        <v>-6.3029520547520104E-2</v>
      </c>
      <c r="D208" s="3">
        <f t="shared" si="29"/>
        <v>-63.029520547520107</v>
      </c>
      <c r="K208" s="34">
        <f t="shared" si="30"/>
        <v>22.5</v>
      </c>
      <c r="L208">
        <f t="shared" si="31"/>
        <v>63.029520547520107</v>
      </c>
      <c r="M208" s="34">
        <f t="shared" si="32"/>
        <v>22.5</v>
      </c>
      <c r="N208">
        <f t="shared" si="33"/>
        <v>31.514760273760054</v>
      </c>
      <c r="AF208" s="34">
        <f t="shared" si="34"/>
        <v>22.5</v>
      </c>
      <c r="AG208">
        <f t="shared" si="35"/>
        <v>31.514760273760054</v>
      </c>
      <c r="AY208" s="2"/>
      <c r="AZ208" s="3"/>
      <c r="BA208" s="3">
        <f t="shared" si="36"/>
        <v>10</v>
      </c>
      <c r="BB208" s="3"/>
    </row>
    <row r="209" spans="2:54" x14ac:dyDescent="0.35">
      <c r="B209" s="2">
        <v>137.15</v>
      </c>
      <c r="C209" s="3">
        <v>-6.2499324883628603E-2</v>
      </c>
      <c r="D209" s="3">
        <f t="shared" si="29"/>
        <v>-62.499324883628603</v>
      </c>
      <c r="K209" s="34">
        <f t="shared" si="30"/>
        <v>22.849999999999994</v>
      </c>
      <c r="L209">
        <f t="shared" si="31"/>
        <v>62.499324883628603</v>
      </c>
      <c r="M209" s="34">
        <f t="shared" si="32"/>
        <v>22.849999999999994</v>
      </c>
      <c r="N209">
        <f t="shared" si="33"/>
        <v>31.249662441814301</v>
      </c>
      <c r="AF209" s="34">
        <f t="shared" si="34"/>
        <v>22.849999999999994</v>
      </c>
      <c r="AG209">
        <f t="shared" si="35"/>
        <v>31.249662441814301</v>
      </c>
      <c r="AY209" s="2"/>
      <c r="AZ209" s="3"/>
      <c r="BA209" s="3">
        <f t="shared" si="36"/>
        <v>10</v>
      </c>
      <c r="BB209" s="3"/>
    </row>
    <row r="210" spans="2:54" x14ac:dyDescent="0.35">
      <c r="B210" s="2">
        <v>136.80000000000001</v>
      </c>
      <c r="C210" s="3">
        <v>-6.16872435433935E-2</v>
      </c>
      <c r="D210" s="3">
        <f t="shared" si="29"/>
        <v>-61.6872435433935</v>
      </c>
      <c r="K210" s="34">
        <f t="shared" si="30"/>
        <v>23.199999999999989</v>
      </c>
      <c r="L210">
        <f t="shared" si="31"/>
        <v>61.6872435433935</v>
      </c>
      <c r="M210" s="34">
        <f t="shared" si="32"/>
        <v>23.199999999999989</v>
      </c>
      <c r="N210">
        <f t="shared" si="33"/>
        <v>30.84362177169675</v>
      </c>
      <c r="AF210" s="34">
        <f t="shared" si="34"/>
        <v>23.199999999999989</v>
      </c>
      <c r="AG210">
        <f t="shared" si="35"/>
        <v>30.84362177169675</v>
      </c>
      <c r="AY210" s="2"/>
      <c r="AZ210" s="3"/>
      <c r="BA210" s="3">
        <f t="shared" si="36"/>
        <v>10</v>
      </c>
      <c r="BB210" s="3"/>
    </row>
    <row r="211" spans="2:54" x14ac:dyDescent="0.35">
      <c r="B211" s="2">
        <v>136.44999999999999</v>
      </c>
      <c r="C211" s="3">
        <v>-6.0602677832781102E-2</v>
      </c>
      <c r="D211" s="3">
        <f t="shared" si="29"/>
        <v>-60.602677832781104</v>
      </c>
      <c r="K211" s="34">
        <f t="shared" si="30"/>
        <v>23.550000000000011</v>
      </c>
      <c r="L211">
        <f t="shared" si="31"/>
        <v>60.602677832781104</v>
      </c>
      <c r="M211" s="34">
        <f t="shared" si="32"/>
        <v>23.550000000000011</v>
      </c>
      <c r="N211">
        <f t="shared" si="33"/>
        <v>30.301338916390552</v>
      </c>
      <c r="AF211" s="34">
        <f t="shared" si="34"/>
        <v>23.550000000000011</v>
      </c>
      <c r="AG211">
        <f t="shared" si="35"/>
        <v>30.301338916390552</v>
      </c>
      <c r="AY211" s="2"/>
      <c r="AZ211" s="3"/>
      <c r="BA211" s="3">
        <f t="shared" si="36"/>
        <v>10</v>
      </c>
      <c r="BB211" s="3"/>
    </row>
    <row r="212" spans="2:54" x14ac:dyDescent="0.35">
      <c r="B212" s="2">
        <v>136.1</v>
      </c>
      <c r="C212" s="3">
        <v>-5.9260503536182403E-2</v>
      </c>
      <c r="D212" s="3">
        <f t="shared" si="29"/>
        <v>-59.260503536182405</v>
      </c>
      <c r="K212" s="34">
        <f t="shared" si="30"/>
        <v>23.900000000000006</v>
      </c>
      <c r="L212">
        <f t="shared" si="31"/>
        <v>59.260503536182405</v>
      </c>
      <c r="M212" s="34">
        <f t="shared" si="32"/>
        <v>23.900000000000006</v>
      </c>
      <c r="N212">
        <f t="shared" si="33"/>
        <v>29.630251768091203</v>
      </c>
      <c r="AF212" s="34">
        <f t="shared" si="34"/>
        <v>23.900000000000006</v>
      </c>
      <c r="AG212">
        <f t="shared" si="35"/>
        <v>29.630251768091203</v>
      </c>
      <c r="AY212" s="2"/>
      <c r="AZ212" s="3"/>
      <c r="BA212" s="3">
        <f t="shared" si="36"/>
        <v>10</v>
      </c>
      <c r="BB212" s="3"/>
    </row>
    <row r="213" spans="2:54" x14ac:dyDescent="0.35">
      <c r="B213" s="2">
        <v>136.1</v>
      </c>
      <c r="C213" s="3">
        <v>-5.9260503536182403E-2</v>
      </c>
      <c r="D213" s="3">
        <f t="shared" si="29"/>
        <v>-59.260503536182405</v>
      </c>
      <c r="K213" s="34">
        <f t="shared" si="30"/>
        <v>23.900000000000006</v>
      </c>
      <c r="L213">
        <f t="shared" si="31"/>
        <v>59.260503536182405</v>
      </c>
      <c r="M213" s="34">
        <f t="shared" si="32"/>
        <v>23.900000000000006</v>
      </c>
      <c r="N213">
        <f t="shared" si="33"/>
        <v>29.630251768091203</v>
      </c>
      <c r="AF213" s="34">
        <f t="shared" si="34"/>
        <v>23.900000000000006</v>
      </c>
      <c r="AG213">
        <f t="shared" si="35"/>
        <v>29.630251768091203</v>
      </c>
      <c r="AY213" s="2"/>
      <c r="AZ213" s="3"/>
      <c r="BA213" s="3">
        <f t="shared" si="36"/>
        <v>10</v>
      </c>
      <c r="BB213" s="3"/>
    </row>
    <row r="214" spans="2:54" x14ac:dyDescent="0.35">
      <c r="B214" s="2">
        <v>135.67500000000001</v>
      </c>
      <c r="C214" s="3">
        <v>-5.7315814164416903E-2</v>
      </c>
      <c r="D214" s="3">
        <f t="shared" si="29"/>
        <v>-57.315814164416906</v>
      </c>
      <c r="K214" s="34">
        <f t="shared" si="30"/>
        <v>24.324999999999989</v>
      </c>
      <c r="L214">
        <f t="shared" si="31"/>
        <v>57.315814164416906</v>
      </c>
      <c r="M214" s="34">
        <f t="shared" si="32"/>
        <v>24.324999999999989</v>
      </c>
      <c r="N214">
        <f t="shared" si="33"/>
        <v>28.657907082208453</v>
      </c>
      <c r="AF214" s="34">
        <f t="shared" si="34"/>
        <v>24.324999999999989</v>
      </c>
      <c r="AG214">
        <f t="shared" si="35"/>
        <v>28.657907082208453</v>
      </c>
      <c r="AY214" s="2"/>
      <c r="AZ214" s="3"/>
      <c r="BA214" s="3">
        <f t="shared" si="36"/>
        <v>10</v>
      </c>
      <c r="BB214" s="3"/>
    </row>
    <row r="215" spans="2:54" x14ac:dyDescent="0.35">
      <c r="B215" s="2">
        <v>135.25</v>
      </c>
      <c r="C215" s="3">
        <v>-5.5075426216837801E-2</v>
      </c>
      <c r="D215" s="3">
        <f t="shared" si="29"/>
        <v>-55.075426216837805</v>
      </c>
      <c r="K215" s="34">
        <f t="shared" si="30"/>
        <v>24.75</v>
      </c>
      <c r="L215">
        <f t="shared" si="31"/>
        <v>55.075426216837805</v>
      </c>
      <c r="M215" s="34">
        <f t="shared" si="32"/>
        <v>24.75</v>
      </c>
      <c r="N215">
        <f t="shared" si="33"/>
        <v>27.537713108418902</v>
      </c>
      <c r="AF215" s="34">
        <f t="shared" si="34"/>
        <v>24.75</v>
      </c>
      <c r="AG215">
        <f t="shared" si="35"/>
        <v>27.537713108418902</v>
      </c>
      <c r="AY215" s="2"/>
      <c r="AZ215" s="3"/>
      <c r="BA215" s="3">
        <f t="shared" si="36"/>
        <v>10</v>
      </c>
      <c r="BB215" s="3"/>
    </row>
    <row r="216" spans="2:54" x14ac:dyDescent="0.35">
      <c r="B216" s="2">
        <v>134.82499999999999</v>
      </c>
      <c r="C216" s="3">
        <v>-5.2598374585427002E-2</v>
      </c>
      <c r="D216" s="3">
        <f t="shared" si="29"/>
        <v>-52.598374585427003</v>
      </c>
      <c r="K216" s="34">
        <f t="shared" si="30"/>
        <v>25.175000000000011</v>
      </c>
      <c r="L216">
        <f t="shared" si="31"/>
        <v>52.598374585427003</v>
      </c>
      <c r="M216" s="34">
        <f t="shared" si="32"/>
        <v>25.175000000000011</v>
      </c>
      <c r="N216">
        <f t="shared" si="33"/>
        <v>26.299187292713501</v>
      </c>
      <c r="AF216" s="34">
        <f t="shared" si="34"/>
        <v>25.175000000000011</v>
      </c>
      <c r="AG216">
        <f t="shared" si="35"/>
        <v>26.299187292713501</v>
      </c>
      <c r="AY216" s="2"/>
      <c r="AZ216" s="3"/>
      <c r="BA216" s="3">
        <f t="shared" si="36"/>
        <v>10</v>
      </c>
      <c r="BB216" s="3"/>
    </row>
    <row r="217" spans="2:54" x14ac:dyDescent="0.35">
      <c r="B217" s="2">
        <v>134.4</v>
      </c>
      <c r="C217" s="3">
        <v>-4.9947164531037098E-2</v>
      </c>
      <c r="D217" s="3">
        <f t="shared" si="29"/>
        <v>-49.947164531037096</v>
      </c>
      <c r="K217" s="34">
        <f t="shared" si="30"/>
        <v>25.599999999999994</v>
      </c>
      <c r="L217">
        <f t="shared" si="31"/>
        <v>49.947164531037096</v>
      </c>
      <c r="M217" s="34">
        <f t="shared" si="32"/>
        <v>25.599999999999994</v>
      </c>
      <c r="N217">
        <f t="shared" si="33"/>
        <v>24.973582265518548</v>
      </c>
      <c r="AF217" s="34">
        <f t="shared" si="34"/>
        <v>25.599999999999994</v>
      </c>
      <c r="AG217">
        <f t="shared" si="35"/>
        <v>24.973582265518548</v>
      </c>
      <c r="AY217" s="2"/>
      <c r="AZ217" s="3"/>
      <c r="BA217" s="3">
        <f t="shared" si="36"/>
        <v>10</v>
      </c>
      <c r="BB217" s="3"/>
    </row>
    <row r="218" spans="2:54" x14ac:dyDescent="0.35">
      <c r="B218" s="2">
        <v>134.4</v>
      </c>
      <c r="C218" s="3">
        <v>-4.9947164531037098E-2</v>
      </c>
      <c r="D218" s="3">
        <f t="shared" si="29"/>
        <v>-49.947164531037096</v>
      </c>
      <c r="K218" s="34">
        <f t="shared" si="30"/>
        <v>25.599999999999994</v>
      </c>
      <c r="L218">
        <f t="shared" si="31"/>
        <v>49.947164531037096</v>
      </c>
      <c r="M218" s="34">
        <f t="shared" si="32"/>
        <v>25.599999999999994</v>
      </c>
      <c r="N218">
        <f t="shared" si="33"/>
        <v>24.973582265518548</v>
      </c>
      <c r="AF218" s="34">
        <f t="shared" si="34"/>
        <v>25.599999999999994</v>
      </c>
      <c r="AG218">
        <f t="shared" si="35"/>
        <v>24.973582265518548</v>
      </c>
      <c r="AY218" s="2"/>
      <c r="AZ218" s="3"/>
      <c r="BA218" s="3">
        <f t="shared" si="36"/>
        <v>10</v>
      </c>
      <c r="BB218" s="3"/>
    </row>
    <row r="219" spans="2:54" x14ac:dyDescent="0.35">
      <c r="B219" s="2">
        <v>134.05000000000001</v>
      </c>
      <c r="C219" s="3">
        <v>-4.7676280646459297E-2</v>
      </c>
      <c r="D219" s="3">
        <f t="shared" si="29"/>
        <v>-47.676280646459297</v>
      </c>
      <c r="K219" s="34">
        <f t="shared" si="30"/>
        <v>25.949999999999989</v>
      </c>
      <c r="L219">
        <f t="shared" si="31"/>
        <v>47.676280646459297</v>
      </c>
      <c r="M219" s="34">
        <f t="shared" si="32"/>
        <v>25.949999999999989</v>
      </c>
      <c r="N219">
        <f t="shared" si="33"/>
        <v>23.838140323229648</v>
      </c>
      <c r="AF219" s="34">
        <f t="shared" si="34"/>
        <v>25.949999999999989</v>
      </c>
      <c r="AG219">
        <f t="shared" si="35"/>
        <v>23.838140323229648</v>
      </c>
      <c r="AY219" s="2"/>
      <c r="AZ219" s="3"/>
      <c r="BA219" s="3">
        <f t="shared" si="36"/>
        <v>10</v>
      </c>
      <c r="BB219" s="3"/>
    </row>
    <row r="220" spans="2:54" x14ac:dyDescent="0.35">
      <c r="B220" s="2">
        <v>133.69999999999999</v>
      </c>
      <c r="C220" s="3">
        <v>-4.5357878461525301E-2</v>
      </c>
      <c r="D220" s="3">
        <f t="shared" si="29"/>
        <v>-45.357878461525303</v>
      </c>
      <c r="K220" s="34">
        <f t="shared" si="30"/>
        <v>26.300000000000011</v>
      </c>
      <c r="L220">
        <f t="shared" si="31"/>
        <v>45.357878461525303</v>
      </c>
      <c r="M220" s="34">
        <f t="shared" si="32"/>
        <v>26.300000000000011</v>
      </c>
      <c r="N220">
        <f t="shared" si="33"/>
        <v>22.678939230762651</v>
      </c>
      <c r="AF220" s="34">
        <f t="shared" si="34"/>
        <v>26.300000000000011</v>
      </c>
      <c r="AG220">
        <f t="shared" si="35"/>
        <v>22.678939230762651</v>
      </c>
      <c r="AY220" s="2"/>
      <c r="AZ220" s="3"/>
      <c r="BA220" s="3">
        <f t="shared" si="36"/>
        <v>10</v>
      </c>
      <c r="BB220" s="3"/>
    </row>
    <row r="221" spans="2:54" x14ac:dyDescent="0.35">
      <c r="B221" s="2">
        <v>133.35</v>
      </c>
      <c r="C221" s="3">
        <v>-4.3018444580343602E-2</v>
      </c>
      <c r="D221" s="3">
        <f t="shared" si="29"/>
        <v>-43.018444580343605</v>
      </c>
      <c r="K221" s="34">
        <f t="shared" si="30"/>
        <v>26.650000000000006</v>
      </c>
      <c r="L221">
        <f t="shared" si="31"/>
        <v>43.018444580343605</v>
      </c>
      <c r="M221" s="34">
        <f t="shared" si="32"/>
        <v>26.650000000000006</v>
      </c>
      <c r="N221">
        <f t="shared" si="33"/>
        <v>21.509222290171802</v>
      </c>
      <c r="AF221" s="34">
        <f t="shared" si="34"/>
        <v>26.650000000000006</v>
      </c>
      <c r="AG221">
        <f t="shared" si="35"/>
        <v>21.509222290171802</v>
      </c>
      <c r="AY221" s="2"/>
      <c r="AZ221" s="3"/>
      <c r="BA221" s="3">
        <f t="shared" si="36"/>
        <v>10</v>
      </c>
      <c r="BB221" s="3"/>
    </row>
    <row r="222" spans="2:54" x14ac:dyDescent="0.35">
      <c r="B222" s="2">
        <v>133</v>
      </c>
      <c r="C222" s="3">
        <v>-4.0680810688824502E-2</v>
      </c>
      <c r="D222" s="3">
        <f t="shared" si="29"/>
        <v>-40.680810688824501</v>
      </c>
      <c r="K222" s="34">
        <f t="shared" si="30"/>
        <v>27</v>
      </c>
      <c r="L222">
        <f t="shared" si="31"/>
        <v>40.680810688824501</v>
      </c>
      <c r="M222" s="34">
        <f t="shared" si="32"/>
        <v>27</v>
      </c>
      <c r="N222">
        <f t="shared" si="33"/>
        <v>20.34040534441225</v>
      </c>
      <c r="AF222" s="34">
        <f t="shared" si="34"/>
        <v>27</v>
      </c>
      <c r="AG222">
        <f t="shared" si="35"/>
        <v>20.34040534441225</v>
      </c>
      <c r="AY222" s="2"/>
      <c r="AZ222" s="3"/>
      <c r="BA222" s="3">
        <f t="shared" si="36"/>
        <v>10</v>
      </c>
      <c r="BB222" s="3"/>
    </row>
    <row r="223" spans="2:54" x14ac:dyDescent="0.35">
      <c r="B223" s="2">
        <v>133</v>
      </c>
      <c r="C223" s="3">
        <v>-4.0680810688824502E-2</v>
      </c>
      <c r="D223" s="3">
        <f t="shared" si="29"/>
        <v>-40.680810688824501</v>
      </c>
      <c r="K223" s="34">
        <f t="shared" si="30"/>
        <v>27</v>
      </c>
      <c r="L223">
        <f t="shared" si="31"/>
        <v>40.680810688824501</v>
      </c>
      <c r="M223" s="34">
        <f t="shared" si="32"/>
        <v>27</v>
      </c>
      <c r="N223">
        <f t="shared" si="33"/>
        <v>20.34040534441225</v>
      </c>
      <c r="AF223" s="34">
        <f t="shared" si="34"/>
        <v>27</v>
      </c>
      <c r="AG223">
        <f t="shared" si="35"/>
        <v>20.34040534441225</v>
      </c>
      <c r="AY223" s="2"/>
      <c r="AZ223" s="3"/>
      <c r="BA223" s="3">
        <f t="shared" si="36"/>
        <v>10</v>
      </c>
      <c r="BB223" s="3"/>
    </row>
    <row r="224" spans="2:54" x14ac:dyDescent="0.35">
      <c r="B224" s="2">
        <v>132.61094924910299</v>
      </c>
      <c r="C224" s="3">
        <v>-3.8107135113001303E-2</v>
      </c>
      <c r="D224" s="3">
        <f t="shared" si="29"/>
        <v>-38.107135113001306</v>
      </c>
      <c r="K224" s="34">
        <f t="shared" si="30"/>
        <v>27.389050750897013</v>
      </c>
      <c r="L224">
        <f t="shared" si="31"/>
        <v>38.107135113001306</v>
      </c>
      <c r="M224" s="34">
        <f t="shared" si="32"/>
        <v>27.389050750897013</v>
      </c>
      <c r="N224">
        <f t="shared" si="33"/>
        <v>19.053567556500653</v>
      </c>
      <c r="AF224" s="34">
        <f t="shared" si="34"/>
        <v>27.389050750897013</v>
      </c>
      <c r="AG224">
        <f t="shared" si="35"/>
        <v>19.053567556500653</v>
      </c>
      <c r="AY224" s="2"/>
      <c r="AZ224" s="3"/>
      <c r="BA224" s="3">
        <f t="shared" si="36"/>
        <v>10</v>
      </c>
      <c r="BB224" s="3"/>
    </row>
    <row r="225" spans="2:54" x14ac:dyDescent="0.35">
      <c r="B225" s="2">
        <v>132.221898498207</v>
      </c>
      <c r="C225" s="3">
        <v>-3.5590000633078503E-2</v>
      </c>
      <c r="D225" s="3">
        <f t="shared" si="29"/>
        <v>-35.590000633078503</v>
      </c>
      <c r="K225" s="34">
        <f t="shared" si="30"/>
        <v>27.778101501793003</v>
      </c>
      <c r="L225">
        <f t="shared" si="31"/>
        <v>35.590000633078503</v>
      </c>
      <c r="M225" s="34">
        <f t="shared" si="32"/>
        <v>27.778101501793003</v>
      </c>
      <c r="N225">
        <f t="shared" si="33"/>
        <v>17.795000316539252</v>
      </c>
      <c r="AF225" s="34">
        <f t="shared" si="34"/>
        <v>27.778101501793003</v>
      </c>
      <c r="AG225">
        <f t="shared" si="35"/>
        <v>17.795000316539252</v>
      </c>
      <c r="AY225" s="2"/>
      <c r="AZ225" s="3"/>
      <c r="BA225" s="3">
        <f t="shared" si="36"/>
        <v>10</v>
      </c>
      <c r="BB225" s="3"/>
    </row>
    <row r="226" spans="2:54" x14ac:dyDescent="0.35">
      <c r="B226" s="2">
        <v>131.83284774731001</v>
      </c>
      <c r="C226" s="3">
        <v>-3.3154582036946302E-2</v>
      </c>
      <c r="D226" s="3">
        <f t="shared" si="29"/>
        <v>-33.154582036946302</v>
      </c>
      <c r="K226" s="34">
        <f t="shared" si="30"/>
        <v>28.167152252689988</v>
      </c>
      <c r="L226">
        <f t="shared" si="31"/>
        <v>33.154582036946302</v>
      </c>
      <c r="M226" s="34">
        <f t="shared" si="32"/>
        <v>28.167152252689988</v>
      </c>
      <c r="N226">
        <f t="shared" si="33"/>
        <v>16.577291018473151</v>
      </c>
      <c r="AE226" t="s">
        <v>47</v>
      </c>
      <c r="AF226" s="48">
        <v>28.167152252689988</v>
      </c>
      <c r="AG226" s="49">
        <v>16.577291018473151</v>
      </c>
      <c r="AY226" s="2"/>
      <c r="AZ226" s="3"/>
      <c r="BA226" s="3">
        <f t="shared" si="36"/>
        <v>10</v>
      </c>
      <c r="BB226" s="3"/>
    </row>
    <row r="227" spans="2:54" x14ac:dyDescent="0.35">
      <c r="B227" s="2">
        <v>131.443796996413</v>
      </c>
      <c r="C227" s="3">
        <v>-3.0821208217707102E-2</v>
      </c>
      <c r="D227" s="3">
        <f t="shared" si="29"/>
        <v>-30.821208217707103</v>
      </c>
      <c r="K227" s="34">
        <f t="shared" si="30"/>
        <v>28.556203003587001</v>
      </c>
      <c r="L227">
        <f t="shared" si="31"/>
        <v>30.821208217707103</v>
      </c>
      <c r="M227" s="34">
        <f t="shared" si="32"/>
        <v>28.556203003587001</v>
      </c>
      <c r="N227">
        <f t="shared" si="33"/>
        <v>15.410604108853551</v>
      </c>
      <c r="AF227" s="48">
        <v>28.556203003587001</v>
      </c>
      <c r="AG227" s="49">
        <v>15.410604108853551</v>
      </c>
      <c r="AY227" s="2"/>
      <c r="AZ227" s="3"/>
      <c r="BA227" s="3">
        <f t="shared" si="36"/>
        <v>10</v>
      </c>
      <c r="BB227" s="3"/>
    </row>
    <row r="228" spans="2:54" x14ac:dyDescent="0.35">
      <c r="B228" s="2">
        <v>131.443796996413</v>
      </c>
      <c r="C228" s="3">
        <v>-3.0821208217707102E-2</v>
      </c>
      <c r="D228" s="3">
        <f t="shared" si="29"/>
        <v>-30.821208217707103</v>
      </c>
      <c r="K228" s="34">
        <f t="shared" si="30"/>
        <v>28.556203003587001</v>
      </c>
      <c r="L228">
        <f t="shared" si="31"/>
        <v>30.821208217707103</v>
      </c>
      <c r="M228" s="34">
        <f t="shared" si="32"/>
        <v>28.556203003587001</v>
      </c>
      <c r="N228">
        <f t="shared" si="33"/>
        <v>15.410604108853551</v>
      </c>
      <c r="AF228" s="48">
        <v>28.556203003587001</v>
      </c>
      <c r="AG228" s="49">
        <v>15.410604108853551</v>
      </c>
      <c r="AY228" s="2"/>
      <c r="AZ228" s="3"/>
      <c r="BA228" s="3">
        <f t="shared" si="36"/>
        <v>10</v>
      </c>
      <c r="BB228" s="3"/>
    </row>
    <row r="229" spans="2:54" x14ac:dyDescent="0.35">
      <c r="B229" s="2">
        <v>131.06047789715601</v>
      </c>
      <c r="C229" s="3">
        <v>-2.86371762318017E-2</v>
      </c>
      <c r="D229" s="3">
        <f t="shared" si="29"/>
        <v>-28.6371762318017</v>
      </c>
      <c r="K229" s="34">
        <f t="shared" si="30"/>
        <v>28.939522102843995</v>
      </c>
      <c r="L229">
        <f t="shared" si="31"/>
        <v>28.6371762318017</v>
      </c>
      <c r="M229" s="34">
        <f t="shared" si="32"/>
        <v>28.939522102843995</v>
      </c>
      <c r="N229">
        <f t="shared" si="33"/>
        <v>14.31858811590085</v>
      </c>
      <c r="AF229" s="48">
        <v>28.939522102843995</v>
      </c>
      <c r="AG229" s="49">
        <v>14.31858811590085</v>
      </c>
      <c r="AY229" s="2"/>
      <c r="AZ229" s="3"/>
      <c r="BA229" s="3">
        <f t="shared" si="36"/>
        <v>10</v>
      </c>
      <c r="BB229" s="3"/>
    </row>
    <row r="230" spans="2:54" x14ac:dyDescent="0.35">
      <c r="B230" s="2">
        <v>130.67715879789901</v>
      </c>
      <c r="C230" s="3">
        <v>-2.6578966644852799E-2</v>
      </c>
      <c r="D230" s="3">
        <f t="shared" si="29"/>
        <v>-26.578966644852798</v>
      </c>
      <c r="K230" s="34">
        <f t="shared" si="30"/>
        <v>29.322841202100989</v>
      </c>
      <c r="L230">
        <f t="shared" si="31"/>
        <v>26.578966644852798</v>
      </c>
      <c r="M230" s="34">
        <f t="shared" si="32"/>
        <v>29.322841202100989</v>
      </c>
      <c r="N230">
        <f t="shared" si="33"/>
        <v>13.289483322426399</v>
      </c>
      <c r="AF230" s="48">
        <v>29.322841202100989</v>
      </c>
      <c r="AG230" s="49">
        <v>13.289483322426399</v>
      </c>
      <c r="AY230" s="2"/>
      <c r="AZ230" s="3"/>
      <c r="BA230" s="3">
        <f t="shared" si="36"/>
        <v>10</v>
      </c>
      <c r="BB230" s="3"/>
    </row>
    <row r="231" spans="2:54" x14ac:dyDescent="0.35">
      <c r="B231" s="2">
        <v>130.29383969864199</v>
      </c>
      <c r="C231" s="3">
        <v>-2.465524492684E-2</v>
      </c>
      <c r="D231" s="3">
        <f t="shared" si="29"/>
        <v>-24.655244926840002</v>
      </c>
      <c r="K231" s="34">
        <f t="shared" si="30"/>
        <v>29.706160301358011</v>
      </c>
      <c r="L231">
        <f t="shared" si="31"/>
        <v>24.655244926840002</v>
      </c>
      <c r="M231" s="34">
        <f t="shared" si="32"/>
        <v>29.706160301358011</v>
      </c>
      <c r="N231">
        <f t="shared" si="33"/>
        <v>12.327622463420001</v>
      </c>
      <c r="AF231" s="48">
        <v>29.706160301358011</v>
      </c>
      <c r="AG231" s="49">
        <v>12.327622463420001</v>
      </c>
      <c r="AY231" s="2"/>
      <c r="AZ231" s="3"/>
      <c r="BA231" s="3">
        <f t="shared" si="36"/>
        <v>10</v>
      </c>
      <c r="BB231" s="3"/>
    </row>
    <row r="232" spans="2:54" x14ac:dyDescent="0.35">
      <c r="B232" s="2">
        <v>129.91052059938499</v>
      </c>
      <c r="C232" s="3">
        <v>-2.2871599955790099E-2</v>
      </c>
      <c r="D232" s="3">
        <f t="shared" si="29"/>
        <v>-22.871599955790099</v>
      </c>
      <c r="K232" s="34">
        <f t="shared" si="30"/>
        <v>30.089479400615005</v>
      </c>
      <c r="L232">
        <f t="shared" si="31"/>
        <v>22.871599955790099</v>
      </c>
      <c r="M232" s="34">
        <f t="shared" si="32"/>
        <v>30.089479400615005</v>
      </c>
      <c r="N232">
        <f t="shared" si="33"/>
        <v>11.43579997789505</v>
      </c>
      <c r="AF232" s="48">
        <v>30.089479400615005</v>
      </c>
      <c r="AG232" s="49">
        <v>11.43579997789505</v>
      </c>
      <c r="AY232" s="2"/>
      <c r="AZ232" s="3"/>
      <c r="BA232" s="3">
        <f t="shared" si="36"/>
        <v>10</v>
      </c>
      <c r="BB232" s="3"/>
    </row>
    <row r="233" spans="2:54" x14ac:dyDescent="0.35">
      <c r="B233" s="2">
        <v>129.91052059938499</v>
      </c>
      <c r="C233" s="3">
        <v>-2.2871599955790099E-2</v>
      </c>
      <c r="D233" s="3">
        <f t="shared" si="29"/>
        <v>-22.871599955790099</v>
      </c>
      <c r="K233" s="34">
        <f t="shared" si="30"/>
        <v>30.089479400615005</v>
      </c>
      <c r="L233">
        <f t="shared" si="31"/>
        <v>22.871599955790099</v>
      </c>
      <c r="M233" s="34">
        <f t="shared" si="32"/>
        <v>30.089479400615005</v>
      </c>
      <c r="N233">
        <f t="shared" si="33"/>
        <v>11.43579997789505</v>
      </c>
      <c r="AF233" s="48">
        <v>30.089479400615005</v>
      </c>
      <c r="AG233" s="49">
        <v>11.43579997789505</v>
      </c>
      <c r="AY233" s="2"/>
      <c r="AZ233" s="3"/>
      <c r="BA233" s="3">
        <f t="shared" si="36"/>
        <v>10</v>
      </c>
      <c r="BB233" s="3"/>
    </row>
    <row r="234" spans="2:54" x14ac:dyDescent="0.35">
      <c r="B234" s="2">
        <v>129.53284871077699</v>
      </c>
      <c r="C234" s="3">
        <v>-2.12535278571837E-2</v>
      </c>
      <c r="D234" s="3">
        <f t="shared" si="29"/>
        <v>-21.253527857183702</v>
      </c>
      <c r="K234" s="34">
        <f t="shared" si="30"/>
        <v>30.467151289223011</v>
      </c>
      <c r="L234">
        <f t="shared" si="31"/>
        <v>21.253527857183702</v>
      </c>
      <c r="M234" s="34">
        <f t="shared" si="32"/>
        <v>30.467151289223011</v>
      </c>
      <c r="N234">
        <f t="shared" si="33"/>
        <v>10.626763928591851</v>
      </c>
      <c r="AF234" s="48">
        <v>30.467151289223011</v>
      </c>
      <c r="AG234" s="49">
        <v>10.626763928591851</v>
      </c>
      <c r="AY234" s="2"/>
      <c r="AZ234" s="3"/>
      <c r="BA234" s="3">
        <f t="shared" si="36"/>
        <v>10</v>
      </c>
      <c r="BB234" s="3"/>
    </row>
    <row r="235" spans="2:54" x14ac:dyDescent="0.35">
      <c r="B235" s="2">
        <v>129.15517682217001</v>
      </c>
      <c r="C235" s="3">
        <v>-1.97732314010623E-2</v>
      </c>
      <c r="D235" s="3">
        <f t="shared" si="29"/>
        <v>-19.773231401062301</v>
      </c>
      <c r="K235" s="34">
        <f t="shared" si="30"/>
        <v>30.844823177829994</v>
      </c>
      <c r="L235">
        <f t="shared" si="31"/>
        <v>19.773231401062301</v>
      </c>
      <c r="M235" s="34">
        <f t="shared" ref="M235:M259" si="37">K235*O235</f>
        <v>32.387064336721494</v>
      </c>
      <c r="N235">
        <f>L235/2</f>
        <v>9.8866157005311504</v>
      </c>
      <c r="O235">
        <v>1.05</v>
      </c>
      <c r="AF235" s="48">
        <v>32.387064336721494</v>
      </c>
      <c r="AG235" s="49">
        <v>9.8866157005311504</v>
      </c>
      <c r="AY235" s="2"/>
      <c r="AZ235" s="3"/>
      <c r="BA235" s="3">
        <f t="shared" si="36"/>
        <v>10</v>
      </c>
      <c r="BB235" s="3"/>
    </row>
    <row r="236" spans="2:54" x14ac:dyDescent="0.35">
      <c r="B236" s="2">
        <v>128.777504933562</v>
      </c>
      <c r="C236" s="3">
        <v>-1.8427704799265698E-2</v>
      </c>
      <c r="D236" s="3">
        <f t="shared" si="29"/>
        <v>-18.427704799265697</v>
      </c>
      <c r="K236" s="34">
        <f t="shared" si="30"/>
        <v>31.222495066438</v>
      </c>
      <c r="L236">
        <f t="shared" si="31"/>
        <v>18.427704799265697</v>
      </c>
      <c r="M236" s="34">
        <f t="shared" si="37"/>
        <v>34.344744573081805</v>
      </c>
      <c r="N236">
        <f t="shared" si="33"/>
        <v>9.2138523996328487</v>
      </c>
      <c r="O236">
        <v>1.1000000000000001</v>
      </c>
      <c r="AF236" s="48">
        <v>34.344744573081805</v>
      </c>
      <c r="AG236" s="49">
        <v>9.2138523996328487</v>
      </c>
      <c r="AY236" s="2"/>
      <c r="AZ236" s="3"/>
      <c r="BA236" s="3">
        <f t="shared" si="36"/>
        <v>10</v>
      </c>
      <c r="BB236" s="3"/>
    </row>
    <row r="237" spans="2:54" x14ac:dyDescent="0.35">
      <c r="B237" s="2">
        <v>128.39983304495499</v>
      </c>
      <c r="C237" s="3">
        <v>-1.72118291437682E-2</v>
      </c>
      <c r="D237" s="3">
        <f t="shared" si="29"/>
        <v>-17.211829143768199</v>
      </c>
      <c r="K237" s="34">
        <f t="shared" si="30"/>
        <v>31.600166955045012</v>
      </c>
      <c r="L237">
        <f t="shared" si="31"/>
        <v>17.211829143768199</v>
      </c>
      <c r="M237" s="34">
        <f t="shared" si="37"/>
        <v>36.340191998301762</v>
      </c>
      <c r="N237">
        <f t="shared" si="33"/>
        <v>8.6059145718840995</v>
      </c>
      <c r="O237">
        <v>1.1499999999999999</v>
      </c>
      <c r="AF237" s="48">
        <v>36.340191998301762</v>
      </c>
      <c r="AG237" s="49">
        <v>8.6059145718840995</v>
      </c>
      <c r="AY237" s="2"/>
      <c r="AZ237" s="3"/>
      <c r="BA237" s="3">
        <f t="shared" si="36"/>
        <v>10</v>
      </c>
      <c r="BB237" s="3"/>
    </row>
    <row r="238" spans="2:54" x14ac:dyDescent="0.35">
      <c r="B238" s="2">
        <v>128.39983304495499</v>
      </c>
      <c r="C238" s="3">
        <v>-1.72118291437682E-2</v>
      </c>
      <c r="D238" s="3">
        <f t="shared" si="29"/>
        <v>-17.211829143768199</v>
      </c>
      <c r="K238" s="34">
        <f t="shared" si="30"/>
        <v>31.600166955045012</v>
      </c>
      <c r="L238">
        <f t="shared" si="31"/>
        <v>17.211829143768199</v>
      </c>
      <c r="M238" s="34">
        <f t="shared" si="37"/>
        <v>37.92020034605401</v>
      </c>
      <c r="N238">
        <f t="shared" si="33"/>
        <v>8.6059145718840995</v>
      </c>
      <c r="O238">
        <v>1.2</v>
      </c>
      <c r="AF238" s="48">
        <v>37.92020034605401</v>
      </c>
      <c r="AG238" s="49">
        <v>8.6059145718840995</v>
      </c>
      <c r="AY238" s="2"/>
      <c r="AZ238" s="3"/>
      <c r="BA238" s="3">
        <f t="shared" si="36"/>
        <v>10</v>
      </c>
      <c r="BB238" s="3"/>
    </row>
    <row r="239" spans="2:54" x14ac:dyDescent="0.35">
      <c r="B239" s="2">
        <v>128.027725170026</v>
      </c>
      <c r="C239" s="3">
        <v>-1.6133987596905701E-2</v>
      </c>
      <c r="D239" s="3">
        <f t="shared" si="29"/>
        <v>-16.133987596905701</v>
      </c>
      <c r="K239" s="34">
        <f t="shared" si="30"/>
        <v>31.972274829973998</v>
      </c>
      <c r="L239">
        <f t="shared" si="31"/>
        <v>16.133987596905701</v>
      </c>
      <c r="M239" s="34">
        <f t="shared" si="37"/>
        <v>39.965343537467497</v>
      </c>
      <c r="N239">
        <f t="shared" si="33"/>
        <v>8.0669937984528506</v>
      </c>
      <c r="O239">
        <v>1.25</v>
      </c>
      <c r="AF239" s="48">
        <v>39.965343537467497</v>
      </c>
      <c r="AG239" s="49">
        <v>8.0669937984528506</v>
      </c>
      <c r="AY239" s="2"/>
      <c r="AZ239" s="3"/>
      <c r="BA239" s="3">
        <f t="shared" si="36"/>
        <v>10</v>
      </c>
      <c r="BB239" s="3"/>
    </row>
    <row r="240" spans="2:54" x14ac:dyDescent="0.35">
      <c r="B240" s="2">
        <v>127.655617295097</v>
      </c>
      <c r="C240" s="3">
        <v>-1.51675019887002E-2</v>
      </c>
      <c r="D240" s="3">
        <f t="shared" si="29"/>
        <v>-15.1675019887002</v>
      </c>
      <c r="K240" s="34">
        <f t="shared" si="30"/>
        <v>32.344382704902998</v>
      </c>
      <c r="L240">
        <f t="shared" si="31"/>
        <v>15.1675019887002</v>
      </c>
      <c r="M240" s="34">
        <f t="shared" si="37"/>
        <v>42.047697516373901</v>
      </c>
      <c r="N240">
        <f t="shared" si="33"/>
        <v>7.5837509943501002</v>
      </c>
      <c r="O240">
        <v>1.3</v>
      </c>
      <c r="AF240" s="48">
        <v>42.047697516373901</v>
      </c>
      <c r="AG240" s="49">
        <v>7.5837509943501002</v>
      </c>
      <c r="AY240" s="2"/>
      <c r="AZ240" s="3"/>
      <c r="BA240" s="3">
        <f t="shared" si="36"/>
        <v>10</v>
      </c>
      <c r="BB240" s="3"/>
    </row>
    <row r="241" spans="2:54" x14ac:dyDescent="0.35">
      <c r="B241" s="2">
        <v>127.283509420168</v>
      </c>
      <c r="C241" s="3">
        <v>-1.4303567856494099E-2</v>
      </c>
      <c r="D241" s="3">
        <f t="shared" si="29"/>
        <v>-14.3035678564941</v>
      </c>
      <c r="K241" s="34">
        <f t="shared" si="30"/>
        <v>32.716490579831998</v>
      </c>
      <c r="L241">
        <f t="shared" si="31"/>
        <v>14.3035678564941</v>
      </c>
      <c r="M241" s="34">
        <f t="shared" si="37"/>
        <v>44.167262282773201</v>
      </c>
      <c r="N241">
        <f t="shared" si="33"/>
        <v>7.1517839282470499</v>
      </c>
      <c r="O241">
        <v>1.35</v>
      </c>
      <c r="AF241" s="48">
        <v>44.167262282773201</v>
      </c>
      <c r="AG241" s="49">
        <v>7.1517839282470499</v>
      </c>
      <c r="AY241" s="2"/>
      <c r="AZ241" s="3"/>
      <c r="BA241" s="3">
        <f t="shared" si="36"/>
        <v>10</v>
      </c>
      <c r="BB241" s="3"/>
    </row>
    <row r="242" spans="2:54" x14ac:dyDescent="0.35">
      <c r="B242" s="2">
        <v>126.911401545239</v>
      </c>
      <c r="C242" s="3">
        <v>-1.35324842018592E-2</v>
      </c>
      <c r="D242" s="3">
        <f t="shared" si="29"/>
        <v>-13.5324842018592</v>
      </c>
      <c r="K242" s="34">
        <f t="shared" si="30"/>
        <v>33.088598454760998</v>
      </c>
      <c r="L242">
        <f t="shared" si="31"/>
        <v>13.5324842018592</v>
      </c>
      <c r="M242" s="34">
        <f t="shared" si="37"/>
        <v>46.324037836665397</v>
      </c>
      <c r="N242">
        <f t="shared" si="33"/>
        <v>6.7662421009295999</v>
      </c>
      <c r="O242">
        <v>1.4</v>
      </c>
      <c r="AF242" s="48">
        <v>46.324037836665397</v>
      </c>
      <c r="AG242" s="49">
        <v>6.7662421009295999</v>
      </c>
      <c r="AY242" s="2"/>
      <c r="AZ242" s="3"/>
      <c r="BA242" s="3">
        <f t="shared" si="36"/>
        <v>10</v>
      </c>
      <c r="BB242" s="3"/>
    </row>
    <row r="243" spans="2:54" x14ac:dyDescent="0.35">
      <c r="B243" s="2">
        <v>126.911401545239</v>
      </c>
      <c r="C243" s="3">
        <v>-1.35324842018592E-2</v>
      </c>
      <c r="D243" s="3">
        <f t="shared" si="29"/>
        <v>-13.5324842018592</v>
      </c>
      <c r="K243" s="34">
        <f t="shared" si="30"/>
        <v>33.088598454760998</v>
      </c>
      <c r="L243">
        <f t="shared" si="31"/>
        <v>13.5324842018592</v>
      </c>
      <c r="M243" s="34">
        <f t="shared" si="37"/>
        <v>47.978467759403443</v>
      </c>
      <c r="N243">
        <f t="shared" si="33"/>
        <v>6.7662421009295999</v>
      </c>
      <c r="O243">
        <v>1.45</v>
      </c>
      <c r="AF243" s="48">
        <v>47.978467759403443</v>
      </c>
      <c r="AG243" s="49">
        <v>6.7662421009295999</v>
      </c>
      <c r="AY243" s="2"/>
      <c r="AZ243" s="3"/>
      <c r="BA243" s="3">
        <f t="shared" si="36"/>
        <v>10</v>
      </c>
      <c r="BB243" s="3"/>
    </row>
    <row r="244" spans="2:54" x14ac:dyDescent="0.35">
      <c r="B244" s="2">
        <v>126.544775712709</v>
      </c>
      <c r="C244" s="3">
        <v>-1.28533460731662E-2</v>
      </c>
      <c r="D244" s="3">
        <f t="shared" si="29"/>
        <v>-12.8533460731662</v>
      </c>
      <c r="K244" s="34">
        <f t="shared" si="30"/>
        <v>33.455224287291003</v>
      </c>
      <c r="L244">
        <f t="shared" si="31"/>
        <v>12.8533460731662</v>
      </c>
      <c r="M244" s="34">
        <f t="shared" si="37"/>
        <v>50.182836430936504</v>
      </c>
      <c r="N244">
        <f t="shared" si="33"/>
        <v>6.4266730365831002</v>
      </c>
      <c r="O244">
        <v>1.5</v>
      </c>
      <c r="AF244" s="48">
        <v>50.182836430936504</v>
      </c>
      <c r="AG244" s="49">
        <v>6.4266730365831002</v>
      </c>
      <c r="AY244" s="2"/>
      <c r="AZ244" s="3"/>
      <c r="BA244" s="3">
        <f t="shared" si="36"/>
        <v>10</v>
      </c>
      <c r="BB244" s="3"/>
    </row>
    <row r="245" spans="2:54" x14ac:dyDescent="0.35">
      <c r="B245" s="2">
        <v>126.178149880178</v>
      </c>
      <c r="C245" s="3">
        <v>-1.2243376052973799E-2</v>
      </c>
      <c r="D245" s="3">
        <f t="shared" si="29"/>
        <v>-12.243376052973799</v>
      </c>
      <c r="K245" s="34">
        <f t="shared" si="30"/>
        <v>33.821850119822003</v>
      </c>
      <c r="L245">
        <f t="shared" si="31"/>
        <v>12.243376052973799</v>
      </c>
      <c r="M245" s="34">
        <f t="shared" si="37"/>
        <v>50.732775179733004</v>
      </c>
      <c r="N245">
        <f t="shared" si="33"/>
        <v>6.1216880264868996</v>
      </c>
      <c r="O245">
        <v>1.5</v>
      </c>
      <c r="AF245" s="48">
        <v>50.732775179733004</v>
      </c>
      <c r="AG245" s="49">
        <v>6.1216880264868996</v>
      </c>
      <c r="AY245" s="2"/>
      <c r="AZ245" s="3"/>
      <c r="BA245" s="3">
        <f t="shared" si="36"/>
        <v>10</v>
      </c>
      <c r="BB245" s="3"/>
    </row>
    <row r="246" spans="2:54" x14ac:dyDescent="0.35">
      <c r="B246" s="2">
        <v>125.811524047647</v>
      </c>
      <c r="C246" s="3">
        <v>-1.1691708411553601E-2</v>
      </c>
      <c r="D246" s="3">
        <f t="shared" si="29"/>
        <v>-11.6917084115536</v>
      </c>
      <c r="K246" s="34">
        <f t="shared" si="30"/>
        <v>34.188475952353002</v>
      </c>
      <c r="L246">
        <f t="shared" si="31"/>
        <v>11.6917084115536</v>
      </c>
      <c r="M246" s="34">
        <f t="shared" si="37"/>
        <v>51.282713928529503</v>
      </c>
      <c r="N246">
        <f t="shared" si="33"/>
        <v>5.8458542057768001</v>
      </c>
      <c r="O246">
        <v>1.5</v>
      </c>
      <c r="AF246" s="48">
        <v>51.282713928529503</v>
      </c>
      <c r="AG246" s="49">
        <v>5.8458542057768001</v>
      </c>
      <c r="AY246" s="2"/>
      <c r="AZ246" s="3"/>
      <c r="BA246" s="3">
        <f t="shared" si="36"/>
        <v>10</v>
      </c>
      <c r="BB246" s="3"/>
    </row>
    <row r="247" spans="2:54" x14ac:dyDescent="0.35">
      <c r="B247" s="2">
        <v>125.444898215116</v>
      </c>
      <c r="C247" s="3">
        <v>-1.1187675219302501E-2</v>
      </c>
      <c r="D247" s="3">
        <f t="shared" si="29"/>
        <v>-11.1876752193025</v>
      </c>
      <c r="K247" s="34">
        <f t="shared" si="30"/>
        <v>34.555101784884002</v>
      </c>
      <c r="L247">
        <f t="shared" si="31"/>
        <v>11.1876752193025</v>
      </c>
      <c r="M247" s="34">
        <f t="shared" si="37"/>
        <v>51.832652677326003</v>
      </c>
      <c r="N247">
        <f t="shared" si="33"/>
        <v>5.5938376096512501</v>
      </c>
      <c r="O247">
        <v>1.5</v>
      </c>
      <c r="AF247" s="48">
        <v>51.832652677326003</v>
      </c>
      <c r="AG247" s="49">
        <v>5.5938376096512501</v>
      </c>
      <c r="AY247" s="2"/>
      <c r="AZ247" s="3"/>
      <c r="BA247" s="3">
        <f t="shared" si="36"/>
        <v>10</v>
      </c>
      <c r="BB247" s="3"/>
    </row>
    <row r="248" spans="2:54" x14ac:dyDescent="0.35">
      <c r="B248" s="2">
        <v>125.444898215116</v>
      </c>
      <c r="C248" s="3">
        <v>-1.1187675219302501E-2</v>
      </c>
      <c r="D248" s="3">
        <f t="shared" si="29"/>
        <v>-11.1876752193025</v>
      </c>
      <c r="K248" s="34">
        <f t="shared" si="30"/>
        <v>34.555101784884002</v>
      </c>
      <c r="L248">
        <f t="shared" si="31"/>
        <v>11.1876752193025</v>
      </c>
      <c r="M248" s="34">
        <f t="shared" si="37"/>
        <v>51.832652677326003</v>
      </c>
      <c r="N248">
        <f t="shared" si="33"/>
        <v>5.5938376096512501</v>
      </c>
      <c r="O248">
        <v>1.5</v>
      </c>
      <c r="AF248" s="34">
        <v>51.832652677326003</v>
      </c>
      <c r="AG248">
        <v>5.5938376096512501</v>
      </c>
      <c r="AY248" s="2"/>
      <c r="AZ248" s="3"/>
      <c r="BA248" s="3">
        <f t="shared" si="36"/>
        <v>10</v>
      </c>
      <c r="BB248" s="3"/>
    </row>
    <row r="249" spans="2:54" x14ac:dyDescent="0.35">
      <c r="B249" s="2">
        <v>125.083673661337</v>
      </c>
      <c r="C249" s="3">
        <v>-1.07277441468912E-2</v>
      </c>
      <c r="D249" s="3">
        <f t="shared" si="29"/>
        <v>-10.727744146891199</v>
      </c>
      <c r="K249" s="34">
        <f t="shared" si="30"/>
        <v>34.916326338662998</v>
      </c>
      <c r="L249">
        <f t="shared" si="31"/>
        <v>10.727744146891199</v>
      </c>
      <c r="M249" s="34">
        <f t="shared" si="37"/>
        <v>52.374489507994497</v>
      </c>
      <c r="N249">
        <f t="shared" si="33"/>
        <v>5.3638720734455996</v>
      </c>
      <c r="O249">
        <v>1.5</v>
      </c>
      <c r="AF249" s="34">
        <v>52.374489507994497</v>
      </c>
      <c r="AG249">
        <v>5.3638720734455996</v>
      </c>
      <c r="AY249" s="2"/>
      <c r="AZ249" s="3"/>
      <c r="BA249" s="3">
        <f t="shared" si="36"/>
        <v>10</v>
      </c>
      <c r="BB249" s="3"/>
    </row>
    <row r="250" spans="2:54" x14ac:dyDescent="0.35">
      <c r="B250" s="2">
        <v>124.72244910755801</v>
      </c>
      <c r="C250" s="3">
        <v>-1.0295091634752999E-2</v>
      </c>
      <c r="D250" s="3">
        <f t="shared" si="29"/>
        <v>-10.295091634753</v>
      </c>
      <c r="K250" s="34">
        <f t="shared" si="30"/>
        <v>35.277550892441994</v>
      </c>
      <c r="L250">
        <f t="shared" si="31"/>
        <v>10.295091634753</v>
      </c>
      <c r="M250" s="34">
        <f t="shared" si="37"/>
        <v>52.916326338662991</v>
      </c>
      <c r="N250">
        <f t="shared" si="33"/>
        <v>5.1475458173764999</v>
      </c>
      <c r="O250">
        <v>1.5</v>
      </c>
      <c r="AF250" s="34">
        <v>52.916326338662991</v>
      </c>
      <c r="AG250">
        <v>5.1475458173764999</v>
      </c>
      <c r="AY250" s="2"/>
      <c r="AZ250" s="3"/>
      <c r="BA250" s="3">
        <f t="shared" si="36"/>
        <v>10</v>
      </c>
      <c r="BB250" s="3"/>
    </row>
    <row r="251" spans="2:54" x14ac:dyDescent="0.35">
      <c r="B251" s="2">
        <v>124.361224553779</v>
      </c>
      <c r="C251" s="3">
        <v>-9.8814069696571607E-3</v>
      </c>
      <c r="D251" s="3">
        <f t="shared" si="29"/>
        <v>-9.88140696965716</v>
      </c>
      <c r="K251" s="34">
        <f t="shared" si="30"/>
        <v>35.638775446221004</v>
      </c>
      <c r="L251">
        <f t="shared" si="31"/>
        <v>9.88140696965716</v>
      </c>
      <c r="M251" s="34">
        <f t="shared" si="37"/>
        <v>53.458163169331506</v>
      </c>
      <c r="N251">
        <f t="shared" si="33"/>
        <v>4.94070348482858</v>
      </c>
      <c r="O251">
        <v>1.5</v>
      </c>
      <c r="AF251" s="34">
        <v>53.458163169331506</v>
      </c>
      <c r="AG251">
        <v>4.94070348482858</v>
      </c>
      <c r="AY251" s="2"/>
      <c r="AZ251" s="3"/>
      <c r="BA251" s="3">
        <f t="shared" si="36"/>
        <v>10</v>
      </c>
      <c r="BB251" s="3"/>
    </row>
    <row r="252" spans="2:54" x14ac:dyDescent="0.35">
      <c r="B252" s="2">
        <v>124</v>
      </c>
      <c r="C252" s="3">
        <v>-9.4793223303482697E-3</v>
      </c>
      <c r="D252" s="3">
        <f t="shared" si="29"/>
        <v>-9.4793223303482694</v>
      </c>
      <c r="K252" s="34">
        <f t="shared" si="30"/>
        <v>36</v>
      </c>
      <c r="L252">
        <f t="shared" si="31"/>
        <v>9.4793223303482694</v>
      </c>
      <c r="M252" s="34">
        <f t="shared" si="37"/>
        <v>54</v>
      </c>
      <c r="N252">
        <f t="shared" si="33"/>
        <v>4.7396611651741347</v>
      </c>
      <c r="O252">
        <v>1.5</v>
      </c>
      <c r="AF252" s="34">
        <v>54</v>
      </c>
      <c r="AG252">
        <v>4.7396611651741347</v>
      </c>
      <c r="AY252" s="2"/>
      <c r="AZ252" s="3"/>
      <c r="BA252" s="3">
        <f t="shared" si="36"/>
        <v>10</v>
      </c>
      <c r="BB252" s="3"/>
    </row>
    <row r="253" spans="2:54" x14ac:dyDescent="0.35">
      <c r="B253" s="2">
        <v>124</v>
      </c>
      <c r="C253" s="3">
        <v>-9.4793223303482697E-3</v>
      </c>
      <c r="D253" s="3">
        <f t="shared" si="29"/>
        <v>-9.4793223303482694</v>
      </c>
      <c r="K253" s="34">
        <f t="shared" si="30"/>
        <v>36</v>
      </c>
      <c r="L253">
        <f t="shared" si="31"/>
        <v>9.4793223303482694</v>
      </c>
      <c r="M253" s="34">
        <f t="shared" si="37"/>
        <v>54</v>
      </c>
      <c r="N253">
        <f t="shared" si="33"/>
        <v>4.7396611651741347</v>
      </c>
      <c r="O253">
        <v>1.5</v>
      </c>
      <c r="AF253" s="34">
        <v>54</v>
      </c>
      <c r="AG253">
        <v>4.7396611651741347</v>
      </c>
      <c r="AY253" s="2"/>
      <c r="AZ253" s="3"/>
      <c r="BA253" s="3">
        <f t="shared" si="36"/>
        <v>10</v>
      </c>
      <c r="BB253" s="3"/>
    </row>
    <row r="254" spans="2:54" x14ac:dyDescent="0.35">
      <c r="B254" s="2">
        <v>123.75</v>
      </c>
      <c r="C254" s="3">
        <v>-9.2042538255934694E-3</v>
      </c>
      <c r="D254" s="3">
        <f t="shared" si="29"/>
        <v>-9.2042538255934687</v>
      </c>
      <c r="K254" s="34">
        <f t="shared" si="30"/>
        <v>36.25</v>
      </c>
      <c r="L254">
        <f t="shared" si="31"/>
        <v>9.2042538255934687</v>
      </c>
      <c r="M254" s="34">
        <f t="shared" si="37"/>
        <v>54.375</v>
      </c>
      <c r="N254">
        <f t="shared" si="33"/>
        <v>4.6021269127967344</v>
      </c>
      <c r="O254">
        <v>1.5</v>
      </c>
      <c r="AF254" s="34">
        <v>54.375</v>
      </c>
      <c r="AG254">
        <v>4.6021269127967344</v>
      </c>
      <c r="AY254" s="2"/>
      <c r="AZ254" s="3"/>
      <c r="BA254" s="3">
        <f t="shared" si="36"/>
        <v>10</v>
      </c>
      <c r="BB254" s="3"/>
    </row>
    <row r="255" spans="2:54" x14ac:dyDescent="0.35">
      <c r="B255" s="2">
        <v>123.5</v>
      </c>
      <c r="C255" s="3">
        <v>-8.9306822372964504E-3</v>
      </c>
      <c r="D255" s="3">
        <f t="shared" si="29"/>
        <v>-8.9306822372964501</v>
      </c>
      <c r="K255" s="34">
        <f t="shared" si="30"/>
        <v>36.5</v>
      </c>
      <c r="L255">
        <f t="shared" si="31"/>
        <v>8.9306822372964501</v>
      </c>
      <c r="M255" s="34">
        <f t="shared" si="37"/>
        <v>54.75</v>
      </c>
      <c r="N255">
        <f t="shared" si="33"/>
        <v>4.465341118648225</v>
      </c>
      <c r="O255">
        <v>1.5</v>
      </c>
      <c r="AF255" s="34">
        <v>54.75</v>
      </c>
      <c r="AG255">
        <v>4.465341118648225</v>
      </c>
      <c r="AY255" s="2"/>
      <c r="AZ255" s="3"/>
      <c r="BA255" s="3">
        <f t="shared" si="36"/>
        <v>10</v>
      </c>
      <c r="BB255" s="3"/>
    </row>
    <row r="256" spans="2:54" x14ac:dyDescent="0.35">
      <c r="B256" s="2">
        <v>123.25</v>
      </c>
      <c r="C256" s="3">
        <v>-8.6574174009849507E-3</v>
      </c>
      <c r="D256" s="3">
        <f t="shared" si="29"/>
        <v>-8.6574174009849507</v>
      </c>
      <c r="K256" s="34">
        <f t="shared" si="30"/>
        <v>36.75</v>
      </c>
      <c r="L256">
        <f t="shared" si="31"/>
        <v>8.6574174009849507</v>
      </c>
      <c r="M256" s="34">
        <f t="shared" si="37"/>
        <v>55.125</v>
      </c>
      <c r="N256">
        <f t="shared" si="33"/>
        <v>4.3287087004924754</v>
      </c>
      <c r="O256">
        <v>1.5</v>
      </c>
      <c r="AF256" s="34">
        <v>55.125</v>
      </c>
      <c r="AG256">
        <v>4.3287087004924754</v>
      </c>
      <c r="AY256" s="2"/>
      <c r="AZ256" s="3"/>
      <c r="BA256" s="3">
        <f t="shared" si="36"/>
        <v>10</v>
      </c>
      <c r="BB256" s="3"/>
    </row>
    <row r="257" spans="2:54" x14ac:dyDescent="0.35">
      <c r="B257" s="2">
        <v>123</v>
      </c>
      <c r="C257" s="3">
        <v>-8.3830122220505902E-3</v>
      </c>
      <c r="D257" s="3">
        <f t="shared" si="29"/>
        <v>-8.3830122220505903</v>
      </c>
      <c r="K257" s="34">
        <f t="shared" si="30"/>
        <v>37</v>
      </c>
      <c r="L257">
        <f t="shared" si="31"/>
        <v>8.3830122220505903</v>
      </c>
      <c r="M257" s="34">
        <f t="shared" si="37"/>
        <v>55.5</v>
      </c>
      <c r="N257">
        <f t="shared" si="33"/>
        <v>4.1915061110252951</v>
      </c>
      <c r="O257">
        <v>1.5</v>
      </c>
      <c r="AF257" s="34">
        <v>55.5</v>
      </c>
      <c r="AG257">
        <v>4.1915061110252951</v>
      </c>
      <c r="AY257" s="2"/>
      <c r="AZ257" s="3"/>
      <c r="BA257" s="3">
        <f t="shared" si="36"/>
        <v>10</v>
      </c>
      <c r="BB257" s="3"/>
    </row>
    <row r="258" spans="2:54" x14ac:dyDescent="0.35">
      <c r="B258" s="1">
        <v>115</v>
      </c>
      <c r="C258" s="1">
        <v>0</v>
      </c>
      <c r="D258" s="3">
        <f t="shared" si="29"/>
        <v>0</v>
      </c>
      <c r="K258" s="34">
        <f>AVERAGE(K259,K257)</f>
        <v>41</v>
      </c>
      <c r="L258" s="4">
        <f>AVERAGE(L259,L257)</f>
        <v>4.1915061110252951</v>
      </c>
      <c r="M258" s="34">
        <f t="shared" si="37"/>
        <v>61.5</v>
      </c>
      <c r="N258">
        <f t="shared" si="33"/>
        <v>2.0957530555126476</v>
      </c>
      <c r="O258">
        <v>1.5</v>
      </c>
      <c r="AF258" s="34">
        <v>61.5</v>
      </c>
      <c r="AG258">
        <v>2.0957530555126476</v>
      </c>
      <c r="AY258" s="2"/>
      <c r="AZ258" s="3"/>
      <c r="BA258" s="3">
        <f t="shared" si="36"/>
        <v>10</v>
      </c>
      <c r="BB258" s="3"/>
    </row>
    <row r="259" spans="2:54" x14ac:dyDescent="0.35">
      <c r="K259" s="34">
        <f>(MAX($B$3:$B$257)-B258)</f>
        <v>45</v>
      </c>
      <c r="L259">
        <f>D258*-1</f>
        <v>0</v>
      </c>
      <c r="M259" s="34">
        <f t="shared" si="37"/>
        <v>67.5</v>
      </c>
      <c r="N259">
        <f>L259/2</f>
        <v>0</v>
      </c>
      <c r="O259">
        <v>1.5</v>
      </c>
      <c r="AF259" s="34">
        <v>67.5</v>
      </c>
      <c r="AG259">
        <v>0</v>
      </c>
      <c r="AY259" s="2"/>
      <c r="AZ259" s="3"/>
      <c r="BA259" s="3">
        <f t="shared" si="36"/>
        <v>10</v>
      </c>
      <c r="BB259" s="3"/>
    </row>
    <row r="260" spans="2:54" x14ac:dyDescent="0.35">
      <c r="AF260" s="34"/>
      <c r="AG260" s="4"/>
      <c r="AH260" s="34"/>
      <c r="AY260" s="2"/>
      <c r="AZ260" s="3"/>
      <c r="BA260" s="3"/>
      <c r="BB260" s="3"/>
    </row>
    <row r="261" spans="2:54" x14ac:dyDescent="0.35">
      <c r="AF261" s="34"/>
      <c r="AH261" s="34"/>
      <c r="AY261" s="2"/>
      <c r="AZ261" s="3"/>
      <c r="BA261" s="3"/>
      <c r="BB261" s="3"/>
    </row>
    <row r="262" spans="2:54" x14ac:dyDescent="0.35">
      <c r="AY262" s="2"/>
      <c r="AZ262" s="3"/>
      <c r="BA262" s="3"/>
      <c r="BB262" s="3"/>
    </row>
    <row r="263" spans="2:54" x14ac:dyDescent="0.35">
      <c r="AY263" s="2"/>
      <c r="AZ263" s="3"/>
      <c r="BA263" s="3"/>
      <c r="BB263" s="3"/>
    </row>
    <row r="264" spans="2:54" x14ac:dyDescent="0.35">
      <c r="AY264" s="2"/>
      <c r="AZ264" s="3"/>
      <c r="BA264" s="3"/>
      <c r="BB264" s="3"/>
    </row>
    <row r="265" spans="2:54" x14ac:dyDescent="0.35">
      <c r="AY265" s="2"/>
      <c r="AZ265" s="3"/>
      <c r="BA265" s="3"/>
      <c r="BB265" s="3"/>
    </row>
    <row r="266" spans="2:54" x14ac:dyDescent="0.35">
      <c r="AY266" s="2"/>
      <c r="AZ266" s="3"/>
      <c r="BA266" s="3"/>
      <c r="BB266" s="3"/>
    </row>
    <row r="267" spans="2:54" x14ac:dyDescent="0.35">
      <c r="AY267" s="2"/>
      <c r="AZ267" s="3"/>
      <c r="BA267" s="3"/>
      <c r="BB267" s="3"/>
    </row>
    <row r="268" spans="2:54" x14ac:dyDescent="0.35">
      <c r="AY268" s="2"/>
      <c r="AZ268" s="3"/>
      <c r="BA268" s="3"/>
      <c r="BB268" s="3"/>
    </row>
    <row r="269" spans="2:54" x14ac:dyDescent="0.35">
      <c r="AY269" s="2"/>
      <c r="AZ269" s="3"/>
      <c r="BA269" s="3"/>
      <c r="BB269" s="3"/>
    </row>
    <row r="270" spans="2:54" x14ac:dyDescent="0.35">
      <c r="AY270" s="2"/>
      <c r="AZ270" s="3"/>
      <c r="BA270" s="3"/>
      <c r="BB270" s="3"/>
    </row>
    <row r="271" spans="2:54" x14ac:dyDescent="0.35">
      <c r="AY271" s="2"/>
      <c r="AZ271" s="3"/>
      <c r="BA271" s="3"/>
      <c r="BB271" s="3"/>
    </row>
    <row r="272" spans="2:54" x14ac:dyDescent="0.35">
      <c r="AY272" s="2"/>
      <c r="AZ272" s="3"/>
      <c r="BA272" s="3"/>
      <c r="BB272" s="3"/>
    </row>
    <row r="273" spans="51:54" x14ac:dyDescent="0.35">
      <c r="AY273" s="2"/>
      <c r="AZ273" s="3"/>
      <c r="BA273" s="3"/>
      <c r="BB273" s="3"/>
    </row>
    <row r="274" spans="51:54" x14ac:dyDescent="0.35">
      <c r="AY274" s="2"/>
      <c r="AZ274" s="3"/>
      <c r="BA274" s="3"/>
      <c r="BB274" s="3"/>
    </row>
    <row r="275" spans="51:54" x14ac:dyDescent="0.35">
      <c r="AY275" s="2"/>
      <c r="AZ275" s="3"/>
      <c r="BA275" s="3"/>
      <c r="BB275" s="3"/>
    </row>
    <row r="276" spans="51:54" x14ac:dyDescent="0.35">
      <c r="AY276" s="2"/>
      <c r="AZ276" s="3"/>
      <c r="BA276" s="3"/>
      <c r="BB276" s="3"/>
    </row>
    <row r="277" spans="51:54" x14ac:dyDescent="0.35">
      <c r="AY277" s="2"/>
      <c r="AZ277" s="3"/>
      <c r="BA277" s="3"/>
      <c r="BB277" s="3"/>
    </row>
    <row r="278" spans="51:54" x14ac:dyDescent="0.35">
      <c r="AY278" s="2"/>
      <c r="AZ278" s="3"/>
      <c r="BA278" s="3"/>
      <c r="BB278" s="3"/>
    </row>
    <row r="279" spans="51:54" x14ac:dyDescent="0.35">
      <c r="AY279" s="2"/>
      <c r="AZ279" s="3"/>
      <c r="BA279" s="3"/>
      <c r="BB279" s="3"/>
    </row>
    <row r="280" spans="51:54" x14ac:dyDescent="0.35">
      <c r="AY280" s="2"/>
      <c r="AZ280" s="3"/>
      <c r="BA280" s="3"/>
      <c r="BB280" s="3"/>
    </row>
    <row r="281" spans="51:54" x14ac:dyDescent="0.35">
      <c r="AY281" s="2"/>
      <c r="AZ281" s="3"/>
      <c r="BA281" s="3"/>
      <c r="BB281" s="3"/>
    </row>
    <row r="282" spans="51:54" x14ac:dyDescent="0.35">
      <c r="AY282" s="2"/>
      <c r="AZ282" s="3"/>
      <c r="BA282" s="3"/>
      <c r="BB282" s="3"/>
    </row>
    <row r="283" spans="51:54" x14ac:dyDescent="0.35">
      <c r="AY283" s="2"/>
      <c r="AZ283" s="3"/>
      <c r="BA283" s="3"/>
      <c r="BB283" s="3"/>
    </row>
    <row r="284" spans="51:54" x14ac:dyDescent="0.35">
      <c r="AY284" s="2"/>
      <c r="AZ284" s="3"/>
      <c r="BA284" s="3"/>
      <c r="BB284" s="3"/>
    </row>
    <row r="285" spans="51:54" x14ac:dyDescent="0.35">
      <c r="AY285" s="2"/>
      <c r="AZ285" s="3"/>
      <c r="BA285" s="3"/>
      <c r="BB285" s="3"/>
    </row>
    <row r="286" spans="51:54" x14ac:dyDescent="0.35">
      <c r="AY286" s="2"/>
      <c r="AZ286" s="3"/>
      <c r="BA286" s="3"/>
      <c r="BB286" s="3"/>
    </row>
    <row r="287" spans="51:54" x14ac:dyDescent="0.35">
      <c r="AY287" s="2"/>
      <c r="AZ287" s="3"/>
      <c r="BA287" s="3"/>
      <c r="BB287" s="3"/>
    </row>
    <row r="288" spans="51:54" x14ac:dyDescent="0.35">
      <c r="AY288" s="2"/>
      <c r="AZ288" s="3"/>
      <c r="BA288" s="3"/>
      <c r="BB288" s="3"/>
    </row>
    <row r="289" spans="51:54" x14ac:dyDescent="0.35">
      <c r="AY289" s="2"/>
      <c r="AZ289" s="3"/>
      <c r="BA289" s="3"/>
      <c r="BB289" s="3"/>
    </row>
    <row r="290" spans="51:54" x14ac:dyDescent="0.35">
      <c r="AY290" s="2"/>
      <c r="AZ290" s="3"/>
      <c r="BA290" s="3"/>
      <c r="BB290" s="3"/>
    </row>
    <row r="291" spans="51:54" x14ac:dyDescent="0.35">
      <c r="AY291" s="2"/>
      <c r="AZ291" s="3"/>
      <c r="BA291" s="3"/>
      <c r="BB291" s="3"/>
    </row>
    <row r="292" spans="51:54" x14ac:dyDescent="0.35">
      <c r="AY292" s="2"/>
      <c r="AZ292" s="3"/>
      <c r="BA292" s="3"/>
      <c r="BB292" s="3"/>
    </row>
    <row r="293" spans="51:54" x14ac:dyDescent="0.35">
      <c r="AY293" s="2"/>
      <c r="AZ293" s="3"/>
      <c r="BA293" s="3"/>
      <c r="BB293" s="3"/>
    </row>
    <row r="294" spans="51:54" x14ac:dyDescent="0.35">
      <c r="AY294" s="2"/>
      <c r="AZ294" s="3"/>
      <c r="BA294" s="3"/>
      <c r="BB294" s="3"/>
    </row>
    <row r="295" spans="51:54" x14ac:dyDescent="0.35">
      <c r="AY295" s="2"/>
      <c r="AZ295" s="3"/>
      <c r="BA295" s="3"/>
      <c r="BB295" s="3"/>
    </row>
    <row r="296" spans="51:54" x14ac:dyDescent="0.35">
      <c r="AY296" s="2"/>
      <c r="AZ296" s="3"/>
      <c r="BA296" s="3"/>
      <c r="BB296" s="3"/>
    </row>
    <row r="297" spans="51:54" x14ac:dyDescent="0.35">
      <c r="AY297" s="2"/>
      <c r="AZ297" s="3"/>
      <c r="BA297" s="3"/>
      <c r="BB297" s="3"/>
    </row>
    <row r="298" spans="51:54" x14ac:dyDescent="0.35">
      <c r="AY298" s="2"/>
      <c r="AZ298" s="3"/>
      <c r="BA298" s="3"/>
      <c r="BB298" s="3"/>
    </row>
    <row r="299" spans="51:54" x14ac:dyDescent="0.35">
      <c r="AY299" s="2"/>
      <c r="AZ299" s="3"/>
      <c r="BA299" s="3"/>
      <c r="BB299" s="3"/>
    </row>
    <row r="300" spans="51:54" x14ac:dyDescent="0.35">
      <c r="AY300" s="2"/>
      <c r="AZ300" s="3"/>
      <c r="BA300" s="3"/>
      <c r="BB300" s="3"/>
    </row>
    <row r="301" spans="51:54" x14ac:dyDescent="0.35">
      <c r="AY301" s="2"/>
      <c r="AZ301" s="3"/>
      <c r="BA301" s="3"/>
      <c r="BB301" s="3"/>
    </row>
    <row r="302" spans="51:54" x14ac:dyDescent="0.35">
      <c r="AY302" s="2"/>
      <c r="AZ302" s="3"/>
      <c r="BA302" s="3"/>
      <c r="BB302" s="3"/>
    </row>
    <row r="303" spans="51:54" x14ac:dyDescent="0.35">
      <c r="AY303" s="2"/>
      <c r="AZ303" s="3"/>
      <c r="BA303" s="3"/>
      <c r="BB303" s="3"/>
    </row>
    <row r="304" spans="51:54" x14ac:dyDescent="0.35">
      <c r="AY304" s="2"/>
      <c r="AZ304" s="3"/>
      <c r="BA304" s="3"/>
      <c r="BB304" s="3"/>
    </row>
    <row r="305" spans="51:54" x14ac:dyDescent="0.35">
      <c r="AY305" s="2"/>
      <c r="AZ305" s="3"/>
      <c r="BA305" s="3"/>
      <c r="BB305" s="3"/>
    </row>
    <row r="306" spans="51:54" x14ac:dyDescent="0.35">
      <c r="AY306" s="2"/>
      <c r="AZ306" s="3"/>
      <c r="BA306" s="3"/>
      <c r="BB306" s="3"/>
    </row>
    <row r="307" spans="51:54" x14ac:dyDescent="0.35">
      <c r="AY307" s="2"/>
      <c r="AZ307" s="3"/>
      <c r="BA307" s="3"/>
      <c r="BB307" s="3"/>
    </row>
    <row r="308" spans="51:54" x14ac:dyDescent="0.35">
      <c r="AY308" s="2"/>
      <c r="AZ308" s="3"/>
      <c r="BA308" s="3"/>
      <c r="BB308" s="3"/>
    </row>
    <row r="309" spans="51:54" x14ac:dyDescent="0.35">
      <c r="AY309" s="2"/>
      <c r="AZ309" s="3"/>
      <c r="BA309" s="3"/>
      <c r="BB309" s="3"/>
    </row>
    <row r="310" spans="51:54" x14ac:dyDescent="0.35">
      <c r="AY310" s="2"/>
      <c r="AZ310" s="3"/>
      <c r="BA310" s="3"/>
      <c r="BB310" s="3"/>
    </row>
    <row r="311" spans="51:54" x14ac:dyDescent="0.35">
      <c r="AY311" s="2"/>
      <c r="AZ311" s="3"/>
      <c r="BA311" s="3"/>
      <c r="BB311" s="3"/>
    </row>
    <row r="312" spans="51:54" x14ac:dyDescent="0.35">
      <c r="AY312" s="2"/>
      <c r="AZ312" s="3"/>
      <c r="BA312" s="3"/>
      <c r="BB312" s="3"/>
    </row>
    <row r="313" spans="51:54" x14ac:dyDescent="0.35">
      <c r="AY313" s="2"/>
      <c r="AZ313" s="3"/>
      <c r="BA313" s="3"/>
      <c r="BB313" s="3"/>
    </row>
    <row r="314" spans="51:54" x14ac:dyDescent="0.35">
      <c r="AY314" s="2"/>
      <c r="AZ314" s="3"/>
      <c r="BA314" s="3"/>
      <c r="BB314" s="3"/>
    </row>
    <row r="315" spans="51:54" x14ac:dyDescent="0.35">
      <c r="AY315" s="2"/>
      <c r="AZ315" s="3"/>
      <c r="BA315" s="3"/>
      <c r="BB315" s="3"/>
    </row>
    <row r="316" spans="51:54" x14ac:dyDescent="0.35">
      <c r="AY316" s="2"/>
      <c r="AZ316" s="3"/>
      <c r="BA316" s="3"/>
      <c r="BB316" s="3"/>
    </row>
    <row r="317" spans="51:54" x14ac:dyDescent="0.35">
      <c r="AY317" s="2"/>
      <c r="AZ317" s="3"/>
      <c r="BA317" s="3"/>
      <c r="BB317" s="3"/>
    </row>
    <row r="318" spans="51:54" x14ac:dyDescent="0.35">
      <c r="AY318" s="2"/>
      <c r="AZ318" s="3"/>
      <c r="BA318" s="3"/>
      <c r="BB318" s="3"/>
    </row>
    <row r="319" spans="51:54" x14ac:dyDescent="0.35">
      <c r="AY319" s="2"/>
      <c r="AZ319" s="3"/>
      <c r="BA319" s="3"/>
      <c r="BB319" s="3"/>
    </row>
    <row r="320" spans="51:54" x14ac:dyDescent="0.35">
      <c r="AY320" s="2"/>
      <c r="AZ320" s="3"/>
      <c r="BA320" s="3"/>
      <c r="BB320" s="3"/>
    </row>
    <row r="321" spans="51:54" x14ac:dyDescent="0.35">
      <c r="AY321" s="2"/>
      <c r="AZ321" s="3"/>
      <c r="BA321" s="3"/>
      <c r="BB321" s="3"/>
    </row>
    <row r="322" spans="51:54" x14ac:dyDescent="0.35">
      <c r="AY322" s="2"/>
      <c r="AZ322" s="3"/>
      <c r="BA322" s="3"/>
      <c r="BB322" s="3"/>
    </row>
    <row r="323" spans="51:54" x14ac:dyDescent="0.35">
      <c r="AY323" s="2"/>
      <c r="AZ323" s="3"/>
      <c r="BA323" s="3"/>
      <c r="BB323" s="3"/>
    </row>
    <row r="324" spans="51:54" x14ac:dyDescent="0.35">
      <c r="AY324" s="2"/>
      <c r="AZ324" s="3"/>
      <c r="BA324" s="3"/>
      <c r="BB324" s="3"/>
    </row>
    <row r="325" spans="51:54" x14ac:dyDescent="0.35">
      <c r="AY325" s="2"/>
      <c r="AZ325" s="3"/>
      <c r="BA325" s="3"/>
      <c r="BB325" s="3"/>
    </row>
    <row r="326" spans="51:54" x14ac:dyDescent="0.35">
      <c r="AY326" s="2"/>
      <c r="AZ326" s="3"/>
      <c r="BA326" s="3"/>
      <c r="BB326" s="3"/>
    </row>
    <row r="327" spans="51:54" x14ac:dyDescent="0.35">
      <c r="AY327" s="2"/>
      <c r="AZ327" s="3"/>
      <c r="BA327" s="3"/>
      <c r="BB327" s="3"/>
    </row>
    <row r="328" spans="51:54" x14ac:dyDescent="0.35">
      <c r="AY328" s="2"/>
      <c r="AZ328" s="3"/>
      <c r="BA328" s="3"/>
      <c r="BB328" s="3"/>
    </row>
    <row r="329" spans="51:54" x14ac:dyDescent="0.35">
      <c r="AY329" s="2"/>
      <c r="AZ329" s="3"/>
      <c r="BA329" s="3"/>
      <c r="BB329" s="3"/>
    </row>
    <row r="330" spans="51:54" x14ac:dyDescent="0.35">
      <c r="AY330" s="2"/>
      <c r="AZ330" s="3"/>
      <c r="BA330" s="3"/>
      <c r="BB330" s="3"/>
    </row>
    <row r="331" spans="51:54" x14ac:dyDescent="0.35">
      <c r="AY331" s="2"/>
      <c r="AZ331" s="3"/>
      <c r="BA331" s="3"/>
      <c r="BB331" s="3"/>
    </row>
    <row r="332" spans="51:54" x14ac:dyDescent="0.35">
      <c r="AY332" s="2"/>
      <c r="AZ332" s="3"/>
      <c r="BA332" s="3"/>
      <c r="BB332" s="3"/>
    </row>
    <row r="333" spans="51:54" x14ac:dyDescent="0.35">
      <c r="AY333" s="2"/>
      <c r="AZ333" s="3"/>
      <c r="BA333" s="3"/>
      <c r="BB333" s="3"/>
    </row>
    <row r="334" spans="51:54" x14ac:dyDescent="0.35">
      <c r="AY334" s="2"/>
      <c r="AZ334" s="3"/>
      <c r="BA334" s="3"/>
      <c r="BB334" s="3"/>
    </row>
    <row r="335" spans="51:54" x14ac:dyDescent="0.35">
      <c r="AY335" s="2"/>
      <c r="AZ335" s="3"/>
      <c r="BA335" s="3"/>
      <c r="BB335" s="3"/>
    </row>
    <row r="336" spans="51:54" x14ac:dyDescent="0.35">
      <c r="AY336" s="2"/>
      <c r="AZ336" s="3"/>
      <c r="BA336" s="3"/>
      <c r="BB336" s="3"/>
    </row>
    <row r="337" spans="51:54" x14ac:dyDescent="0.35">
      <c r="AY337" s="2"/>
      <c r="AZ337" s="3"/>
      <c r="BA337" s="3"/>
      <c r="BB337" s="3"/>
    </row>
    <row r="338" spans="51:54" x14ac:dyDescent="0.35">
      <c r="AY338" s="2"/>
      <c r="AZ338" s="3"/>
      <c r="BA338" s="3"/>
      <c r="BB338" s="3"/>
    </row>
    <row r="339" spans="51:54" x14ac:dyDescent="0.35">
      <c r="AY339" s="2"/>
      <c r="AZ339" s="3"/>
      <c r="BA339" s="3"/>
      <c r="BB339" s="3"/>
    </row>
    <row r="340" spans="51:54" x14ac:dyDescent="0.35">
      <c r="AY340" s="2"/>
      <c r="AZ340" s="3"/>
      <c r="BA340" s="3"/>
      <c r="BB340" s="3"/>
    </row>
    <row r="341" spans="51:54" x14ac:dyDescent="0.35">
      <c r="AY341" s="2"/>
      <c r="AZ341" s="3"/>
      <c r="BA341" s="3"/>
      <c r="BB341" s="3"/>
    </row>
    <row r="342" spans="51:54" x14ac:dyDescent="0.35">
      <c r="AY342" s="2"/>
      <c r="AZ342" s="3"/>
      <c r="BA342" s="3"/>
      <c r="BB342" s="3"/>
    </row>
    <row r="343" spans="51:54" x14ac:dyDescent="0.35">
      <c r="AY343" s="2"/>
      <c r="AZ343" s="3"/>
      <c r="BA343" s="3"/>
      <c r="BB343" s="3"/>
    </row>
    <row r="344" spans="51:54" x14ac:dyDescent="0.35">
      <c r="AY344" s="2"/>
      <c r="AZ344" s="3"/>
      <c r="BA344" s="3"/>
      <c r="BB344" s="3"/>
    </row>
    <row r="345" spans="51:54" x14ac:dyDescent="0.35">
      <c r="AY345" s="2"/>
      <c r="AZ345" s="3"/>
      <c r="BA345" s="3"/>
      <c r="BB345" s="3"/>
    </row>
    <row r="346" spans="51:54" x14ac:dyDescent="0.35">
      <c r="AY346" s="2"/>
      <c r="AZ346" s="3"/>
      <c r="BA346" s="3"/>
      <c r="BB346" s="3"/>
    </row>
    <row r="347" spans="51:54" x14ac:dyDescent="0.35">
      <c r="AY347" s="2"/>
      <c r="AZ347" s="3"/>
      <c r="BA347" s="3"/>
      <c r="BB347" s="3"/>
    </row>
    <row r="348" spans="51:54" x14ac:dyDescent="0.35">
      <c r="AY348" s="2"/>
      <c r="AZ348" s="3"/>
      <c r="BA348" s="3"/>
      <c r="BB348" s="3"/>
    </row>
    <row r="349" spans="51:54" x14ac:dyDescent="0.35">
      <c r="AY349" s="2"/>
      <c r="AZ349" s="3"/>
      <c r="BA349" s="3"/>
      <c r="BB349" s="3"/>
    </row>
    <row r="350" spans="51:54" x14ac:dyDescent="0.35">
      <c r="AY350" s="2"/>
      <c r="AZ350" s="3"/>
      <c r="BA350" s="3"/>
      <c r="BB350" s="3"/>
    </row>
    <row r="351" spans="51:54" x14ac:dyDescent="0.35">
      <c r="AY351" s="2"/>
      <c r="AZ351" s="3"/>
      <c r="BA351" s="3"/>
      <c r="BB351" s="3"/>
    </row>
    <row r="352" spans="51:54" x14ac:dyDescent="0.35">
      <c r="AY352" s="2"/>
      <c r="AZ352" s="3"/>
      <c r="BA352" s="3"/>
      <c r="BB352" s="3"/>
    </row>
    <row r="353" spans="51:54" x14ac:dyDescent="0.35">
      <c r="AY353" s="2"/>
      <c r="AZ353" s="3"/>
      <c r="BA353" s="3"/>
      <c r="BB353" s="3"/>
    </row>
    <row r="354" spans="51:54" x14ac:dyDescent="0.35">
      <c r="AY354" s="2"/>
      <c r="AZ354" s="3"/>
      <c r="BA354" s="3"/>
      <c r="BB354" s="3"/>
    </row>
    <row r="355" spans="51:54" x14ac:dyDescent="0.35">
      <c r="AY355" s="2"/>
      <c r="AZ355" s="3"/>
      <c r="BA355" s="3"/>
      <c r="BB355" s="3"/>
    </row>
    <row r="356" spans="51:54" x14ac:dyDescent="0.35">
      <c r="AY356" s="2"/>
      <c r="AZ356" s="3"/>
      <c r="BA356" s="3"/>
      <c r="BB356" s="3"/>
    </row>
    <row r="357" spans="51:54" x14ac:dyDescent="0.35">
      <c r="AY357" s="2"/>
      <c r="AZ357" s="3"/>
      <c r="BA357" s="3"/>
      <c r="BB357" s="3"/>
    </row>
    <row r="358" spans="51:54" x14ac:dyDescent="0.35">
      <c r="AY358" s="2"/>
      <c r="AZ358" s="3"/>
      <c r="BA358" s="3"/>
      <c r="BB358" s="3"/>
    </row>
    <row r="359" spans="51:54" x14ac:dyDescent="0.35">
      <c r="AY359" s="2"/>
      <c r="AZ359" s="3"/>
      <c r="BA359" s="3"/>
      <c r="BB359" s="3"/>
    </row>
    <row r="360" spans="51:54" x14ac:dyDescent="0.35">
      <c r="AY360" s="2"/>
      <c r="AZ360" s="3"/>
      <c r="BA360" s="3"/>
      <c r="BB360" s="3"/>
    </row>
    <row r="361" spans="51:54" x14ac:dyDescent="0.35">
      <c r="AY361" s="2"/>
      <c r="AZ361" s="3"/>
      <c r="BA361" s="3"/>
      <c r="BB361" s="3"/>
    </row>
    <row r="362" spans="51:54" x14ac:dyDescent="0.35">
      <c r="AY362" s="2"/>
      <c r="AZ362" s="3"/>
      <c r="BA362" s="3"/>
      <c r="BB362" s="3"/>
    </row>
    <row r="363" spans="51:54" x14ac:dyDescent="0.35">
      <c r="AY363" s="2"/>
      <c r="AZ363" s="3"/>
      <c r="BA363" s="3"/>
      <c r="BB363" s="3"/>
    </row>
    <row r="364" spans="51:54" x14ac:dyDescent="0.35">
      <c r="AY364" s="2"/>
      <c r="AZ364" s="3"/>
      <c r="BA364" s="3"/>
      <c r="BB364" s="3"/>
    </row>
    <row r="365" spans="51:54" x14ac:dyDescent="0.35">
      <c r="AY365" s="2"/>
      <c r="AZ365" s="3"/>
      <c r="BA365" s="3"/>
      <c r="BB365" s="3"/>
    </row>
    <row r="366" spans="51:54" x14ac:dyDescent="0.35">
      <c r="AY366" s="2"/>
      <c r="AZ366" s="3"/>
      <c r="BA366" s="3"/>
      <c r="BB366" s="3"/>
    </row>
    <row r="367" spans="51:54" x14ac:dyDescent="0.35">
      <c r="AY367" s="2"/>
      <c r="AZ367" s="3"/>
      <c r="BA367" s="3"/>
      <c r="BB367" s="3"/>
    </row>
    <row r="368" spans="51:54" x14ac:dyDescent="0.35">
      <c r="AY368" s="2"/>
      <c r="AZ368" s="3"/>
      <c r="BA368" s="3"/>
      <c r="BB368" s="3"/>
    </row>
    <row r="369" spans="51:54" x14ac:dyDescent="0.35">
      <c r="AY369" s="2"/>
      <c r="AZ369" s="3"/>
      <c r="BA369" s="3"/>
      <c r="BB369" s="3"/>
    </row>
    <row r="370" spans="51:54" x14ac:dyDescent="0.35">
      <c r="AY370" s="2"/>
      <c r="AZ370" s="3"/>
      <c r="BA370" s="3"/>
      <c r="BB370" s="3"/>
    </row>
    <row r="371" spans="51:54" x14ac:dyDescent="0.35">
      <c r="AY371" s="2"/>
      <c r="AZ371" s="3"/>
      <c r="BA371" s="3"/>
      <c r="BB371" s="3"/>
    </row>
    <row r="372" spans="51:54" x14ac:dyDescent="0.35">
      <c r="AY372" s="2"/>
      <c r="AZ372" s="3"/>
      <c r="BA372" s="3"/>
      <c r="BB372" s="3"/>
    </row>
    <row r="373" spans="51:54" x14ac:dyDescent="0.35">
      <c r="AY373" s="2"/>
      <c r="AZ373" s="3"/>
      <c r="BA373" s="3"/>
      <c r="BB373" s="3"/>
    </row>
    <row r="374" spans="51:54" x14ac:dyDescent="0.35">
      <c r="AY374" s="2"/>
      <c r="AZ374" s="3"/>
      <c r="BA374" s="3"/>
      <c r="BB374" s="3"/>
    </row>
    <row r="375" spans="51:54" x14ac:dyDescent="0.35">
      <c r="AY375" s="2"/>
      <c r="AZ375" s="3"/>
      <c r="BA375" s="3"/>
      <c r="BB375" s="3"/>
    </row>
    <row r="376" spans="51:54" x14ac:dyDescent="0.35">
      <c r="AY376" s="2"/>
      <c r="AZ376" s="3"/>
      <c r="BA376" s="3"/>
      <c r="BB376" s="3"/>
    </row>
    <row r="377" spans="51:54" x14ac:dyDescent="0.35">
      <c r="AY377" s="2"/>
      <c r="AZ377" s="3"/>
      <c r="BA377" s="3"/>
      <c r="BB377" s="3"/>
    </row>
    <row r="378" spans="51:54" x14ac:dyDescent="0.35">
      <c r="AY378" s="2"/>
      <c r="AZ378" s="3"/>
      <c r="BA378" s="3"/>
      <c r="BB378" s="3"/>
    </row>
    <row r="379" spans="51:54" x14ac:dyDescent="0.35">
      <c r="AY379" s="2"/>
      <c r="AZ379" s="3"/>
      <c r="BA379" s="3"/>
      <c r="BB379" s="3"/>
    </row>
    <row r="380" spans="51:54" x14ac:dyDescent="0.35">
      <c r="AY380" s="2"/>
      <c r="AZ380" s="3"/>
      <c r="BA380" s="3"/>
      <c r="BB380" s="3"/>
    </row>
    <row r="381" spans="51:54" x14ac:dyDescent="0.35">
      <c r="AY381" s="2"/>
      <c r="AZ381" s="3"/>
      <c r="BA381" s="3"/>
      <c r="BB381" s="3"/>
    </row>
    <row r="382" spans="51:54" x14ac:dyDescent="0.35">
      <c r="AY382" s="2"/>
      <c r="AZ382" s="3"/>
      <c r="BA382" s="3"/>
      <c r="BB382" s="3"/>
    </row>
    <row r="383" spans="51:54" x14ac:dyDescent="0.35">
      <c r="AY383" s="2"/>
      <c r="AZ383" s="3"/>
      <c r="BA383" s="3"/>
      <c r="BB383" s="3"/>
    </row>
    <row r="384" spans="51:54" x14ac:dyDescent="0.35">
      <c r="AY384" s="2"/>
      <c r="AZ384" s="3"/>
      <c r="BA384" s="3"/>
      <c r="BB384" s="3"/>
    </row>
    <row r="385" spans="51:54" x14ac:dyDescent="0.35">
      <c r="AY385" s="2"/>
      <c r="AZ385" s="3"/>
      <c r="BA385" s="3"/>
      <c r="BB385" s="3"/>
    </row>
    <row r="386" spans="51:54" x14ac:dyDescent="0.35">
      <c r="AY386" s="2"/>
      <c r="AZ386" s="3"/>
      <c r="BA386" s="3"/>
      <c r="BB386" s="3"/>
    </row>
    <row r="387" spans="51:54" x14ac:dyDescent="0.35">
      <c r="AY387" s="2"/>
      <c r="AZ387" s="3"/>
      <c r="BA387" s="3"/>
      <c r="BB387" s="3"/>
    </row>
    <row r="388" spans="51:54" x14ac:dyDescent="0.35">
      <c r="AY388" s="2"/>
      <c r="AZ388" s="3"/>
      <c r="BA388" s="3"/>
      <c r="BB388" s="3"/>
    </row>
    <row r="389" spans="51:54" x14ac:dyDescent="0.35">
      <c r="AY389" s="2"/>
      <c r="AZ389" s="3"/>
      <c r="BA389" s="3"/>
      <c r="BB389" s="3"/>
    </row>
    <row r="390" spans="51:54" x14ac:dyDescent="0.35">
      <c r="AY390" s="2"/>
      <c r="AZ390" s="3"/>
      <c r="BA390" s="3"/>
      <c r="BB390" s="3"/>
    </row>
    <row r="391" spans="51:54" x14ac:dyDescent="0.35">
      <c r="AY391" s="2"/>
      <c r="AZ391" s="3"/>
      <c r="BA391" s="3"/>
      <c r="BB391" s="3"/>
    </row>
    <row r="392" spans="51:54" x14ac:dyDescent="0.35">
      <c r="AY392" s="2"/>
      <c r="AZ392" s="3"/>
      <c r="BA392" s="3"/>
      <c r="BB392" s="3"/>
    </row>
    <row r="393" spans="51:54" x14ac:dyDescent="0.35">
      <c r="AY393" s="2"/>
      <c r="AZ393" s="3"/>
      <c r="BA393" s="3"/>
      <c r="BB393" s="3"/>
    </row>
    <row r="394" spans="51:54" x14ac:dyDescent="0.35">
      <c r="AY394" s="2"/>
      <c r="AZ394" s="3"/>
      <c r="BA394" s="3"/>
      <c r="BB394" s="3"/>
    </row>
    <row r="395" spans="51:54" x14ac:dyDescent="0.35">
      <c r="AY395" s="2"/>
      <c r="AZ395" s="3"/>
      <c r="BA395" s="3"/>
      <c r="BB395" s="3"/>
    </row>
    <row r="396" spans="51:54" x14ac:dyDescent="0.35">
      <c r="AY396" s="2"/>
      <c r="AZ396" s="3"/>
      <c r="BA396" s="3"/>
      <c r="BB396" s="3"/>
    </row>
    <row r="397" spans="51:54" x14ac:dyDescent="0.35">
      <c r="AY397" s="2"/>
      <c r="AZ397" s="3"/>
      <c r="BA397" s="3"/>
      <c r="BB397" s="3"/>
    </row>
    <row r="398" spans="51:54" x14ac:dyDescent="0.35">
      <c r="AY398" s="2"/>
      <c r="AZ398" s="3"/>
      <c r="BA398" s="3"/>
      <c r="BB398" s="3"/>
    </row>
    <row r="399" spans="51:54" x14ac:dyDescent="0.35">
      <c r="AY399" s="2"/>
      <c r="AZ399" s="3"/>
      <c r="BA399" s="3"/>
      <c r="BB399" s="3"/>
    </row>
    <row r="400" spans="51:54" x14ac:dyDescent="0.35">
      <c r="AY400" s="2"/>
      <c r="AZ400" s="3"/>
      <c r="BA400" s="3"/>
      <c r="BB400" s="3"/>
    </row>
    <row r="401" spans="51:54" x14ac:dyDescent="0.35">
      <c r="AY401" s="2"/>
      <c r="AZ401" s="3"/>
      <c r="BA401" s="3"/>
      <c r="BB401" s="3"/>
    </row>
    <row r="402" spans="51:54" x14ac:dyDescent="0.35">
      <c r="AY402" s="2"/>
      <c r="AZ402" s="3"/>
      <c r="BA402" s="3"/>
      <c r="BB402" s="3"/>
    </row>
    <row r="403" spans="51:54" x14ac:dyDescent="0.35">
      <c r="AY403" s="2"/>
      <c r="AZ403" s="3"/>
      <c r="BA403" s="3"/>
      <c r="BB403" s="3"/>
    </row>
    <row r="404" spans="51:54" x14ac:dyDescent="0.35">
      <c r="AY404" s="2"/>
      <c r="AZ404" s="3"/>
      <c r="BA404" s="3"/>
      <c r="BB404" s="3"/>
    </row>
    <row r="405" spans="51:54" x14ac:dyDescent="0.35">
      <c r="AY405" s="2"/>
      <c r="AZ405" s="3"/>
      <c r="BA405" s="3"/>
      <c r="BB405" s="3"/>
    </row>
    <row r="406" spans="51:54" x14ac:dyDescent="0.35">
      <c r="AY406" s="2"/>
      <c r="AZ406" s="3"/>
      <c r="BA406" s="3"/>
      <c r="BB406" s="3"/>
    </row>
    <row r="407" spans="51:54" x14ac:dyDescent="0.35">
      <c r="AY407" s="2"/>
      <c r="AZ407" s="3"/>
      <c r="BA407" s="3"/>
      <c r="BB407" s="3"/>
    </row>
    <row r="408" spans="51:54" x14ac:dyDescent="0.35">
      <c r="AY408" s="2"/>
      <c r="AZ408" s="3"/>
      <c r="BA408" s="3"/>
      <c r="BB408" s="3"/>
    </row>
    <row r="409" spans="51:54" x14ac:dyDescent="0.35">
      <c r="AY409" s="2"/>
      <c r="AZ409" s="3"/>
      <c r="BA409" s="3"/>
      <c r="BB409" s="3"/>
    </row>
    <row r="410" spans="51:54" x14ac:dyDescent="0.35">
      <c r="AY410" s="2"/>
      <c r="AZ410" s="3"/>
      <c r="BA410" s="3"/>
      <c r="BB410" s="3"/>
    </row>
    <row r="411" spans="51:54" x14ac:dyDescent="0.35">
      <c r="AY411" s="2"/>
      <c r="AZ411" s="3"/>
      <c r="BA411" s="3"/>
      <c r="BB411" s="3"/>
    </row>
    <row r="412" spans="51:54" x14ac:dyDescent="0.35">
      <c r="AY412" s="2"/>
      <c r="AZ412" s="3"/>
      <c r="BA412" s="3"/>
      <c r="BB412" s="3"/>
    </row>
    <row r="413" spans="51:54" x14ac:dyDescent="0.35">
      <c r="AY413" s="2"/>
      <c r="AZ413" s="3"/>
      <c r="BA413" s="3"/>
      <c r="BB413" s="3"/>
    </row>
    <row r="414" spans="51:54" x14ac:dyDescent="0.35">
      <c r="AY414" s="2"/>
      <c r="AZ414" s="3"/>
      <c r="BA414" s="3"/>
      <c r="BB414" s="3"/>
    </row>
    <row r="415" spans="51:54" x14ac:dyDescent="0.35">
      <c r="AY415" s="2"/>
      <c r="AZ415" s="3"/>
      <c r="BA415" s="3"/>
      <c r="BB415" s="3"/>
    </row>
    <row r="416" spans="51:54" x14ac:dyDescent="0.35">
      <c r="AY416" s="2"/>
      <c r="AZ416" s="3"/>
      <c r="BA416" s="3"/>
      <c r="BB416" s="3"/>
    </row>
    <row r="417" spans="51:54" x14ac:dyDescent="0.35">
      <c r="AY417" s="2"/>
      <c r="AZ417" s="3"/>
      <c r="BA417" s="3"/>
      <c r="BB417" s="3"/>
    </row>
    <row r="418" spans="51:54" x14ac:dyDescent="0.35">
      <c r="AY418" s="2"/>
      <c r="AZ418" s="3"/>
      <c r="BA418" s="3"/>
      <c r="BB418" s="3"/>
    </row>
    <row r="419" spans="51:54" x14ac:dyDescent="0.35">
      <c r="AY419" s="2"/>
      <c r="AZ419" s="3"/>
      <c r="BA419" s="3"/>
      <c r="BB419" s="3"/>
    </row>
    <row r="420" spans="51:54" x14ac:dyDescent="0.35">
      <c r="AY420" s="2"/>
      <c r="AZ420" s="3"/>
      <c r="BA420" s="3"/>
      <c r="BB420" s="3"/>
    </row>
    <row r="421" spans="51:54" x14ac:dyDescent="0.35">
      <c r="AY421" s="2"/>
      <c r="AZ421" s="3"/>
      <c r="BA421" s="3"/>
      <c r="BB421" s="3"/>
    </row>
    <row r="422" spans="51:54" x14ac:dyDescent="0.35">
      <c r="AY422" s="2"/>
      <c r="AZ422" s="3"/>
      <c r="BA422" s="3"/>
      <c r="BB422" s="3"/>
    </row>
    <row r="423" spans="51:54" x14ac:dyDescent="0.35">
      <c r="AY423" s="2"/>
      <c r="AZ423" s="3"/>
      <c r="BA423" s="3"/>
      <c r="BB423" s="3"/>
    </row>
    <row r="424" spans="51:54" x14ac:dyDescent="0.35">
      <c r="AY424" s="2"/>
      <c r="AZ424" s="3"/>
      <c r="BA424" s="3"/>
      <c r="BB424" s="3"/>
    </row>
    <row r="425" spans="51:54" x14ac:dyDescent="0.35">
      <c r="AY425" s="2"/>
      <c r="AZ425" s="3"/>
      <c r="BA425" s="3"/>
      <c r="BB425" s="3"/>
    </row>
    <row r="426" spans="51:54" x14ac:dyDescent="0.35">
      <c r="AY426" s="2"/>
      <c r="AZ426" s="3"/>
      <c r="BA426" s="3"/>
      <c r="BB426" s="3"/>
    </row>
    <row r="427" spans="51:54" x14ac:dyDescent="0.35">
      <c r="AY427" s="2"/>
      <c r="AZ427" s="3"/>
      <c r="BA427" s="3"/>
      <c r="BB427" s="3"/>
    </row>
    <row r="428" spans="51:54" x14ac:dyDescent="0.35">
      <c r="AY428" s="2"/>
      <c r="AZ428" s="3"/>
      <c r="BA428" s="3"/>
      <c r="BB428" s="3"/>
    </row>
    <row r="429" spans="51:54" x14ac:dyDescent="0.35">
      <c r="AY429" s="2"/>
      <c r="AZ429" s="3"/>
      <c r="BA429" s="3"/>
      <c r="BB429" s="3"/>
    </row>
    <row r="430" spans="51:54" x14ac:dyDescent="0.35">
      <c r="AY430" s="2"/>
      <c r="AZ430" s="3"/>
      <c r="BA430" s="3"/>
      <c r="BB430" s="3"/>
    </row>
    <row r="431" spans="51:54" x14ac:dyDescent="0.35">
      <c r="AY431" s="2"/>
      <c r="AZ431" s="3"/>
      <c r="BA431" s="3"/>
      <c r="BB431" s="3"/>
    </row>
    <row r="432" spans="51:54" x14ac:dyDescent="0.35">
      <c r="AY432" s="2"/>
      <c r="AZ432" s="3"/>
      <c r="BA432" s="3"/>
      <c r="BB432" s="3"/>
    </row>
    <row r="433" spans="51:54" x14ac:dyDescent="0.35">
      <c r="AY433" s="2"/>
      <c r="AZ433" s="3"/>
      <c r="BA433" s="3"/>
      <c r="BB433" s="3"/>
    </row>
    <row r="434" spans="51:54" x14ac:dyDescent="0.35">
      <c r="AY434" s="2"/>
      <c r="AZ434" s="3"/>
      <c r="BA434" s="3"/>
      <c r="BB434" s="3"/>
    </row>
    <row r="435" spans="51:54" x14ac:dyDescent="0.35">
      <c r="AY435" s="2"/>
      <c r="AZ435" s="3"/>
      <c r="BA435" s="3"/>
      <c r="BB435" s="3"/>
    </row>
    <row r="436" spans="51:54" x14ac:dyDescent="0.35">
      <c r="AY436" s="2"/>
      <c r="AZ436" s="3"/>
      <c r="BA436" s="3"/>
      <c r="BB436" s="3"/>
    </row>
    <row r="437" spans="51:54" x14ac:dyDescent="0.35">
      <c r="AY437" s="2"/>
      <c r="AZ437" s="3"/>
      <c r="BA437" s="3"/>
      <c r="BB437" s="3"/>
    </row>
    <row r="438" spans="51:54" x14ac:dyDescent="0.35">
      <c r="AY438" s="2"/>
      <c r="AZ438" s="3"/>
      <c r="BA438" s="3"/>
      <c r="BB438" s="3"/>
    </row>
    <row r="439" spans="51:54" x14ac:dyDescent="0.35">
      <c r="AY439" s="2"/>
      <c r="AZ439" s="3"/>
      <c r="BA439" s="3"/>
      <c r="BB439" s="3"/>
    </row>
    <row r="440" spans="51:54" x14ac:dyDescent="0.35">
      <c r="AY440" s="2"/>
      <c r="AZ440" s="3"/>
      <c r="BA440" s="3"/>
      <c r="BB440" s="3"/>
    </row>
    <row r="441" spans="51:54" x14ac:dyDescent="0.35">
      <c r="AY441" s="2"/>
      <c r="AZ441" s="3"/>
      <c r="BA441" s="3"/>
      <c r="BB441" s="3"/>
    </row>
    <row r="442" spans="51:54" x14ac:dyDescent="0.35">
      <c r="AY442" s="2"/>
      <c r="AZ442" s="3"/>
      <c r="BA442" s="3"/>
      <c r="BB442" s="3"/>
    </row>
    <row r="443" spans="51:54" x14ac:dyDescent="0.35">
      <c r="AY443" s="2"/>
      <c r="AZ443" s="3"/>
      <c r="BA443" s="3"/>
      <c r="BB443" s="3"/>
    </row>
    <row r="444" spans="51:54" x14ac:dyDescent="0.35">
      <c r="AY444" s="2"/>
      <c r="AZ444" s="3"/>
      <c r="BA444" s="3"/>
      <c r="BB444" s="3"/>
    </row>
    <row r="445" spans="51:54" x14ac:dyDescent="0.35">
      <c r="AY445" s="2"/>
      <c r="AZ445" s="3"/>
      <c r="BA445" s="3"/>
      <c r="BB445" s="3"/>
    </row>
    <row r="446" spans="51:54" x14ac:dyDescent="0.35">
      <c r="AY446" s="2"/>
      <c r="AZ446" s="3"/>
      <c r="BA446" s="3"/>
      <c r="BB446" s="3"/>
    </row>
    <row r="447" spans="51:54" x14ac:dyDescent="0.35">
      <c r="AY447" s="2"/>
      <c r="AZ447" s="3"/>
      <c r="BA447" s="3"/>
      <c r="BB447" s="3"/>
    </row>
    <row r="448" spans="51:54" x14ac:dyDescent="0.35">
      <c r="AY448" s="2"/>
      <c r="AZ448" s="3"/>
      <c r="BA448" s="3"/>
      <c r="BB448" s="3"/>
    </row>
    <row r="449" spans="51:54" x14ac:dyDescent="0.35">
      <c r="AY449" s="2"/>
      <c r="AZ449" s="3"/>
      <c r="BA449" s="3"/>
      <c r="BB449" s="3"/>
    </row>
    <row r="450" spans="51:54" x14ac:dyDescent="0.35">
      <c r="AY450" s="2"/>
      <c r="AZ450" s="3"/>
      <c r="BA450" s="3"/>
      <c r="BB450" s="3"/>
    </row>
    <row r="451" spans="51:54" x14ac:dyDescent="0.35">
      <c r="AY451" s="2"/>
      <c r="AZ451" s="3"/>
      <c r="BA451" s="3"/>
      <c r="BB451" s="3"/>
    </row>
    <row r="452" spans="51:54" x14ac:dyDescent="0.35">
      <c r="AY452" s="2"/>
      <c r="AZ452" s="3"/>
      <c r="BA452" s="3"/>
      <c r="BB452" s="3"/>
    </row>
    <row r="453" spans="51:54" x14ac:dyDescent="0.35">
      <c r="AY453" s="2"/>
      <c r="AZ453" s="3"/>
      <c r="BA453" s="3"/>
      <c r="BB453" s="3"/>
    </row>
    <row r="454" spans="51:54" x14ac:dyDescent="0.35">
      <c r="AY454" s="2"/>
      <c r="AZ454" s="3"/>
      <c r="BA454" s="3"/>
      <c r="BB454" s="3"/>
    </row>
    <row r="455" spans="51:54" x14ac:dyDescent="0.35">
      <c r="AY455" s="2"/>
      <c r="AZ455" s="3"/>
      <c r="BA455" s="3"/>
      <c r="BB455" s="3"/>
    </row>
    <row r="456" spans="51:54" x14ac:dyDescent="0.35">
      <c r="AY456" s="2"/>
      <c r="AZ456" s="3"/>
      <c r="BA456" s="3"/>
      <c r="BB456" s="3"/>
    </row>
    <row r="457" spans="51:54" x14ac:dyDescent="0.35">
      <c r="AY457" s="2"/>
      <c r="AZ457" s="3"/>
      <c r="BA457" s="3"/>
      <c r="BB457" s="3"/>
    </row>
    <row r="458" spans="51:54" x14ac:dyDescent="0.35">
      <c r="AY458" s="2"/>
      <c r="AZ458" s="3"/>
      <c r="BA458" s="3"/>
      <c r="BB458" s="3"/>
    </row>
    <row r="459" spans="51:54" x14ac:dyDescent="0.35">
      <c r="AY459" s="2"/>
      <c r="AZ459" s="3"/>
      <c r="BA459" s="3"/>
      <c r="BB459" s="3"/>
    </row>
    <row r="460" spans="51:54" x14ac:dyDescent="0.35">
      <c r="AY460" s="2"/>
      <c r="AZ460" s="3"/>
      <c r="BA460" s="3"/>
      <c r="BB460" s="3"/>
    </row>
    <row r="461" spans="51:54" x14ac:dyDescent="0.35">
      <c r="AY461" s="2"/>
      <c r="AZ461" s="3"/>
      <c r="BA461" s="3"/>
      <c r="BB461" s="3"/>
    </row>
    <row r="462" spans="51:54" x14ac:dyDescent="0.35">
      <c r="AY462" s="2"/>
      <c r="AZ462" s="3"/>
      <c r="BA462" s="3"/>
      <c r="BB462" s="3"/>
    </row>
    <row r="463" spans="51:54" x14ac:dyDescent="0.35">
      <c r="AY463" s="2"/>
      <c r="AZ463" s="3"/>
      <c r="BA463" s="3"/>
      <c r="BB463" s="3"/>
    </row>
    <row r="464" spans="51:54" x14ac:dyDescent="0.35">
      <c r="AY464" s="2"/>
      <c r="AZ464" s="3"/>
      <c r="BA464" s="3"/>
      <c r="BB464" s="3"/>
    </row>
  </sheetData>
  <sortState xmlns:xlrd2="http://schemas.microsoft.com/office/spreadsheetml/2017/richdata2" ref="B3:D257">
    <sortCondition descending="1" ref="B3:B257"/>
  </sortState>
  <mergeCells count="6">
    <mergeCell ref="G5:G6"/>
    <mergeCell ref="A1:I1"/>
    <mergeCell ref="K1:AE1"/>
    <mergeCell ref="AY1:BK1"/>
    <mergeCell ref="BM1:BU1"/>
    <mergeCell ref="AF1:AX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F4D1-9101-4D02-AB8E-7B6193217024}">
  <dimension ref="A1:BM464"/>
  <sheetViews>
    <sheetView topLeftCell="AK1" zoomScale="70" zoomScaleNormal="70" workbookViewId="0">
      <selection activeCell="AZ5" sqref="AZ5"/>
    </sheetView>
  </sheetViews>
  <sheetFormatPr defaultColWidth="11.5546875" defaultRowHeight="14.4" x14ac:dyDescent="0.35"/>
  <cols>
    <col min="1" max="1" width="0" hidden="1" customWidth="1"/>
    <col min="2" max="3" width="0" style="1" hidden="1" customWidth="1"/>
    <col min="4" max="4" width="11.77734375" hidden="1" customWidth="1"/>
    <col min="5" max="7" width="0" hidden="1" customWidth="1"/>
    <col min="8" max="8" width="14.33203125" hidden="1" customWidth="1"/>
    <col min="9" max="9" width="8.88671875" hidden="1" customWidth="1"/>
    <col min="10" max="10" width="5.5546875" hidden="1" customWidth="1"/>
    <col min="11" max="11" width="0" style="33" hidden="1" customWidth="1"/>
    <col min="12" max="12" width="0" hidden="1" customWidth="1"/>
    <col min="13" max="13" width="0" style="33" hidden="1" customWidth="1"/>
    <col min="14" max="31" width="0" hidden="1" customWidth="1"/>
    <col min="32" max="32" width="22.33203125" customWidth="1"/>
    <col min="36" max="36" width="13.109375" customWidth="1"/>
    <col min="37" max="37" width="13.33203125" customWidth="1"/>
    <col min="39" max="39" width="12.44140625" customWidth="1"/>
    <col min="40" max="40" width="13" customWidth="1"/>
    <col min="51" max="54" width="11.5546875" style="1"/>
  </cols>
  <sheetData>
    <row r="1" spans="1:65" ht="35.4" customHeight="1" x14ac:dyDescent="0.35">
      <c r="A1" s="44" t="s">
        <v>41</v>
      </c>
      <c r="B1" s="44"/>
      <c r="C1" s="44"/>
      <c r="D1" s="44"/>
      <c r="E1" s="44"/>
      <c r="F1" s="44"/>
      <c r="G1" s="44"/>
      <c r="H1" s="44"/>
      <c r="I1" s="44"/>
      <c r="K1" s="35" t="s">
        <v>42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47" t="s">
        <v>49</v>
      </c>
      <c r="AG1" s="47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45" t="s">
        <v>43</v>
      </c>
      <c r="AZ1" s="45"/>
      <c r="BA1" s="45"/>
      <c r="BB1" s="45"/>
      <c r="BC1" s="45"/>
      <c r="BD1" s="36"/>
      <c r="BE1" s="45" t="s">
        <v>45</v>
      </c>
      <c r="BF1" s="45"/>
      <c r="BG1" s="45"/>
      <c r="BH1" s="35"/>
      <c r="BI1" s="35"/>
      <c r="BJ1" s="35"/>
      <c r="BK1" s="35"/>
      <c r="BL1" s="35"/>
      <c r="BM1" s="35"/>
    </row>
    <row r="2" spans="1:65" ht="30" thickBot="1" x14ac:dyDescent="0.4">
      <c r="B2" s="1" t="s">
        <v>0</v>
      </c>
      <c r="C2" s="1" t="s">
        <v>1</v>
      </c>
      <c r="D2" s="1" t="s">
        <v>7</v>
      </c>
      <c r="K2" s="1" t="s">
        <v>3</v>
      </c>
      <c r="L2" s="1" t="s">
        <v>4</v>
      </c>
      <c r="M2" s="1" t="s">
        <v>3</v>
      </c>
      <c r="N2" s="1" t="s">
        <v>46</v>
      </c>
      <c r="AF2" s="1" t="s">
        <v>3</v>
      </c>
      <c r="AG2" s="1" t="s">
        <v>46</v>
      </c>
      <c r="AY2" s="1" t="s">
        <v>3</v>
      </c>
      <c r="AZ2" s="1" t="s">
        <v>50</v>
      </c>
      <c r="BA2" s="1" t="s">
        <v>2</v>
      </c>
      <c r="BB2" s="1" t="s">
        <v>4</v>
      </c>
      <c r="BC2" s="1" t="s">
        <v>4</v>
      </c>
      <c r="BE2" s="25" t="s">
        <v>27</v>
      </c>
      <c r="BF2" s="26" t="s">
        <v>44</v>
      </c>
      <c r="BG2" s="26" t="s">
        <v>44</v>
      </c>
    </row>
    <row r="3" spans="1:65" ht="15.6" thickBot="1" x14ac:dyDescent="0.4">
      <c r="B3" s="2">
        <v>160</v>
      </c>
      <c r="C3" s="3">
        <v>-1.31846708542579E-2</v>
      </c>
      <c r="D3" s="3">
        <f t="shared" ref="D3:D66" si="0">C3*1000</f>
        <v>-13.184670854257899</v>
      </c>
      <c r="E3" s="6" cm="1">
        <f t="array" ref="E3:F3">LINEST(B239:B257,D239:D257,TRUE,FALSE)</f>
        <v>-0.67328970775540775</v>
      </c>
      <c r="F3" s="7">
        <v>117.67702750133326</v>
      </c>
      <c r="G3" s="5" t="s">
        <v>5</v>
      </c>
      <c r="K3" s="34">
        <f t="shared" ref="K3:K66" si="1">(MAX($B$3:$B$257)-B3)</f>
        <v>0</v>
      </c>
      <c r="L3">
        <f t="shared" ref="L3:L66" si="2">D3*-1</f>
        <v>13.184670854257899</v>
      </c>
      <c r="M3" s="34">
        <f t="shared" ref="M3:M66" si="3">K3</f>
        <v>0</v>
      </c>
      <c r="N3">
        <f>L3/2</f>
        <v>6.5923354271289494</v>
      </c>
      <c r="AF3" s="34">
        <f>M3</f>
        <v>0</v>
      </c>
      <c r="AG3">
        <f>N3</f>
        <v>6.5923354271289494</v>
      </c>
      <c r="AY3" s="2">
        <v>-79.378921914446494</v>
      </c>
      <c r="AZ3" s="2">
        <f>Comparación!BA3*-1</f>
        <v>69.378921914446494</v>
      </c>
      <c r="BA3" s="3">
        <v>-4.9786397579008402E-3</v>
      </c>
      <c r="BB3" s="3">
        <f>BA3*1000</f>
        <v>-4.9786397579008401</v>
      </c>
      <c r="BC3">
        <f>BB3*-1</f>
        <v>4.9786397579008401</v>
      </c>
      <c r="BE3" s="29">
        <v>0</v>
      </c>
      <c r="BF3" s="29">
        <v>-35.139999999999993</v>
      </c>
      <c r="BG3">
        <f>BF3*-1</f>
        <v>35.139999999999993</v>
      </c>
    </row>
    <row r="4" spans="1:65" ht="15.6" thickBot="1" x14ac:dyDescent="0.4">
      <c r="B4" s="2">
        <v>159.63540659228499</v>
      </c>
      <c r="C4" s="3">
        <v>-1.30993283452682E-2</v>
      </c>
      <c r="D4" s="3">
        <f t="shared" si="0"/>
        <v>-13.0993283452682</v>
      </c>
      <c r="E4" s="1"/>
      <c r="F4" s="1"/>
      <c r="K4" s="34">
        <f t="shared" si="1"/>
        <v>0.36459340771500592</v>
      </c>
      <c r="L4">
        <f t="shared" si="2"/>
        <v>13.0993283452682</v>
      </c>
      <c r="M4" s="34">
        <f t="shared" si="3"/>
        <v>0.36459340771500592</v>
      </c>
      <c r="N4">
        <f t="shared" ref="N4:N67" si="4">L4/2</f>
        <v>6.5496641726340998</v>
      </c>
      <c r="R4" s="2"/>
      <c r="S4" s="2"/>
      <c r="AF4" s="34">
        <f t="shared" ref="AF4:AG67" si="5">M4</f>
        <v>0.36459340771500592</v>
      </c>
      <c r="AG4">
        <f t="shared" si="5"/>
        <v>6.5496641726340998</v>
      </c>
      <c r="AY4" s="2">
        <v>-78.253465812899705</v>
      </c>
      <c r="AZ4" s="2">
        <f>Comparación!BA4*-1</f>
        <v>68.253465812899705</v>
      </c>
      <c r="BA4" s="3">
        <v>-4.9793167139591801E-3</v>
      </c>
      <c r="BB4" s="3">
        <f t="shared" ref="BB4:BB67" si="6">BA4*1000</f>
        <v>-4.9793167139591805</v>
      </c>
      <c r="BC4">
        <f t="shared" ref="BC4:BC67" si="7">BB4*-1</f>
        <v>4.9793167139591805</v>
      </c>
      <c r="BE4" s="29">
        <f t="shared" ref="BE4:BE53" si="8">BE3+1</f>
        <v>1</v>
      </c>
      <c r="BF4" s="29">
        <v>-35.54966367468019</v>
      </c>
      <c r="BG4">
        <f t="shared" ref="BG4:BG53" si="9">BF4*-1</f>
        <v>35.54966367468019</v>
      </c>
    </row>
    <row r="5" spans="1:65" ht="15" x14ac:dyDescent="0.35">
      <c r="B5" s="2">
        <v>159.27081318457101</v>
      </c>
      <c r="C5" s="3">
        <v>-1.3013873333027301E-2</v>
      </c>
      <c r="D5" s="3">
        <f t="shared" si="0"/>
        <v>-13.0138733330273</v>
      </c>
      <c r="E5" s="8">
        <f>B257</f>
        <v>123</v>
      </c>
      <c r="F5" s="9">
        <f>D257</f>
        <v>-8.3830122220505903</v>
      </c>
      <c r="G5" s="42" t="s">
        <v>6</v>
      </c>
      <c r="K5" s="34">
        <f t="shared" si="1"/>
        <v>0.72918681542898867</v>
      </c>
      <c r="L5">
        <f t="shared" si="2"/>
        <v>13.0138733330273</v>
      </c>
      <c r="M5" s="34">
        <f t="shared" si="3"/>
        <v>0.72918681542898867</v>
      </c>
      <c r="N5">
        <f t="shared" si="4"/>
        <v>6.5069366665136501</v>
      </c>
      <c r="R5" s="2"/>
      <c r="S5" s="2"/>
      <c r="AF5" s="34">
        <f t="shared" si="5"/>
        <v>0.72918681542898867</v>
      </c>
      <c r="AG5">
        <f t="shared" si="5"/>
        <v>6.5069366665136501</v>
      </c>
      <c r="AY5" s="2">
        <v>-78.253465812899705</v>
      </c>
      <c r="AZ5" s="2">
        <f>Comparación!BA5*-1</f>
        <v>68.253465812899705</v>
      </c>
      <c r="BA5" s="3">
        <v>-4.9793167139591801E-3</v>
      </c>
      <c r="BB5" s="3">
        <f t="shared" si="6"/>
        <v>-4.9793167139591805</v>
      </c>
      <c r="BC5">
        <f t="shared" si="7"/>
        <v>4.9793167139591805</v>
      </c>
      <c r="BE5" s="29">
        <f t="shared" si="8"/>
        <v>2</v>
      </c>
      <c r="BF5" s="29">
        <v>-35.961654465430584</v>
      </c>
      <c r="BG5">
        <f t="shared" si="9"/>
        <v>35.961654465430584</v>
      </c>
    </row>
    <row r="6" spans="1:65" ht="15.6" thickBot="1" x14ac:dyDescent="0.4">
      <c r="B6" s="2">
        <v>158.90621977685601</v>
      </c>
      <c r="C6" s="3">
        <v>-1.2928150207337801E-2</v>
      </c>
      <c r="D6" s="3">
        <f t="shared" si="0"/>
        <v>-12.928150207337801</v>
      </c>
      <c r="E6" s="10">
        <v>115</v>
      </c>
      <c r="F6" s="11">
        <v>0</v>
      </c>
      <c r="G6" s="43"/>
      <c r="K6" s="34">
        <f t="shared" si="1"/>
        <v>1.0937802231439946</v>
      </c>
      <c r="L6">
        <f t="shared" si="2"/>
        <v>12.928150207337801</v>
      </c>
      <c r="M6" s="34">
        <f t="shared" si="3"/>
        <v>1.0937802231439946</v>
      </c>
      <c r="N6">
        <f t="shared" si="4"/>
        <v>6.4640751036689004</v>
      </c>
      <c r="AF6" s="34">
        <f t="shared" si="5"/>
        <v>1.0937802231439946</v>
      </c>
      <c r="AG6">
        <f t="shared" si="5"/>
        <v>6.4640751036689004</v>
      </c>
      <c r="AY6" s="2">
        <v>-77.539517895614495</v>
      </c>
      <c r="AZ6" s="2">
        <f>Comparación!BA6*-1</f>
        <v>67.539517895614495</v>
      </c>
      <c r="BA6" s="3">
        <v>-4.9794936186274997E-3</v>
      </c>
      <c r="BB6" s="3">
        <f t="shared" si="6"/>
        <v>-4.9794936186275001</v>
      </c>
      <c r="BC6">
        <f t="shared" si="7"/>
        <v>4.9794936186275001</v>
      </c>
      <c r="BE6" s="29">
        <f t="shared" si="8"/>
        <v>3</v>
      </c>
      <c r="BF6" s="29">
        <v>-36.351016507492211</v>
      </c>
      <c r="BG6">
        <f t="shared" si="9"/>
        <v>36.351016507492211</v>
      </c>
    </row>
    <row r="7" spans="1:65" ht="15" x14ac:dyDescent="0.35">
      <c r="B7" s="2">
        <v>158.54162636914199</v>
      </c>
      <c r="C7" s="3">
        <v>-1.28422016898544E-2</v>
      </c>
      <c r="D7" s="3">
        <f t="shared" si="0"/>
        <v>-12.8422016898544</v>
      </c>
      <c r="K7" s="34">
        <f t="shared" si="1"/>
        <v>1.4583736308580058</v>
      </c>
      <c r="L7">
        <f t="shared" si="2"/>
        <v>12.8422016898544</v>
      </c>
      <c r="M7" s="34">
        <f t="shared" si="3"/>
        <v>1.4583736308580058</v>
      </c>
      <c r="N7">
        <f t="shared" si="4"/>
        <v>6.4211008449272002</v>
      </c>
      <c r="AF7" s="34">
        <f t="shared" si="5"/>
        <v>1.4583736308580058</v>
      </c>
      <c r="AG7">
        <f t="shared" si="5"/>
        <v>6.4211008449272002</v>
      </c>
      <c r="AY7" s="2">
        <v>-77.539517895614395</v>
      </c>
      <c r="AZ7" s="2">
        <f>Comparación!BA7*-1</f>
        <v>67.539517895614395</v>
      </c>
      <c r="BA7" s="3">
        <v>-4.9794936186274901E-3</v>
      </c>
      <c r="BB7" s="3">
        <f t="shared" si="6"/>
        <v>-4.9794936186274903</v>
      </c>
      <c r="BC7">
        <f t="shared" si="7"/>
        <v>4.9794936186274903</v>
      </c>
      <c r="BE7" s="29">
        <f t="shared" si="8"/>
        <v>4</v>
      </c>
      <c r="BF7" s="29">
        <v>-36.693984820494521</v>
      </c>
      <c r="BG7">
        <f t="shared" si="9"/>
        <v>36.693984820494521</v>
      </c>
    </row>
    <row r="8" spans="1:65" ht="15" x14ac:dyDescent="0.35">
      <c r="B8" s="2">
        <v>158.54162636914199</v>
      </c>
      <c r="C8" s="3">
        <v>-1.28422016898544E-2</v>
      </c>
      <c r="D8" s="3">
        <f t="shared" si="0"/>
        <v>-12.8422016898544</v>
      </c>
      <c r="K8" s="34">
        <f t="shared" si="1"/>
        <v>1.4583736308580058</v>
      </c>
      <c r="L8">
        <f t="shared" si="2"/>
        <v>12.8422016898544</v>
      </c>
      <c r="M8" s="34">
        <f t="shared" si="3"/>
        <v>1.4583736308580058</v>
      </c>
      <c r="N8">
        <f t="shared" si="4"/>
        <v>6.4211008449272002</v>
      </c>
      <c r="AF8" s="34">
        <f t="shared" si="5"/>
        <v>1.4583736308580058</v>
      </c>
      <c r="AG8">
        <f t="shared" si="5"/>
        <v>6.4211008449272002</v>
      </c>
      <c r="AY8" s="2">
        <v>-77.127130815786501</v>
      </c>
      <c r="AZ8" s="2">
        <f>Comparación!BA8*-1</f>
        <v>67.127130815786501</v>
      </c>
      <c r="BA8" s="3">
        <v>-4.9797707347744302E-3</v>
      </c>
      <c r="BB8" s="3">
        <f t="shared" si="6"/>
        <v>-4.97977073477443</v>
      </c>
      <c r="BC8">
        <f t="shared" si="7"/>
        <v>4.97977073477443</v>
      </c>
      <c r="BE8" s="29">
        <f t="shared" si="8"/>
        <v>5</v>
      </c>
      <c r="BF8" s="29">
        <v>-36.96853148669237</v>
      </c>
      <c r="BG8">
        <f t="shared" si="9"/>
        <v>36.96853148669237</v>
      </c>
    </row>
    <row r="9" spans="1:65" ht="15" x14ac:dyDescent="0.35">
      <c r="B9" s="2">
        <v>158.40621977685601</v>
      </c>
      <c r="C9" s="3">
        <v>-1.28102858813933E-2</v>
      </c>
      <c r="D9" s="3">
        <f t="shared" si="0"/>
        <v>-12.8102858813933</v>
      </c>
      <c r="K9" s="34">
        <f t="shared" si="1"/>
        <v>1.5937802231439946</v>
      </c>
      <c r="L9">
        <f t="shared" si="2"/>
        <v>12.8102858813933</v>
      </c>
      <c r="M9" s="34">
        <f t="shared" si="3"/>
        <v>1.5937802231439946</v>
      </c>
      <c r="N9">
        <f t="shared" si="4"/>
        <v>6.40514294069665</v>
      </c>
      <c r="AF9" s="34">
        <f t="shared" si="5"/>
        <v>1.5937802231439946</v>
      </c>
      <c r="AG9">
        <f t="shared" si="5"/>
        <v>6.40514294069665</v>
      </c>
      <c r="AY9" s="2">
        <v>-77.127130815786501</v>
      </c>
      <c r="AZ9" s="2">
        <f>Comparación!BA9*-1</f>
        <v>67.127130815786501</v>
      </c>
      <c r="BA9" s="3">
        <v>-4.9797707347744398E-3</v>
      </c>
      <c r="BB9" s="3">
        <f t="shared" si="6"/>
        <v>-4.9797707347744398</v>
      </c>
      <c r="BC9">
        <f t="shared" si="7"/>
        <v>4.9797707347744398</v>
      </c>
      <c r="BE9" s="29">
        <f t="shared" si="8"/>
        <v>6</v>
      </c>
      <c r="BF9" s="29">
        <v>-37.154855053872154</v>
      </c>
      <c r="BG9">
        <f t="shared" si="9"/>
        <v>37.154855053872154</v>
      </c>
    </row>
    <row r="10" spans="1:65" ht="15" x14ac:dyDescent="0.35">
      <c r="B10" s="2">
        <v>158.27081318457101</v>
      </c>
      <c r="C10" s="3">
        <v>-1.2778425530158E-2</v>
      </c>
      <c r="D10" s="3">
        <f t="shared" si="0"/>
        <v>-12.778425530158</v>
      </c>
      <c r="K10" s="34">
        <f t="shared" si="1"/>
        <v>1.7291868154289887</v>
      </c>
      <c r="L10">
        <f t="shared" si="2"/>
        <v>12.778425530158</v>
      </c>
      <c r="M10" s="34">
        <f t="shared" si="3"/>
        <v>1.7291868154289887</v>
      </c>
      <c r="N10">
        <f t="shared" si="4"/>
        <v>6.3892127650789998</v>
      </c>
      <c r="AF10" s="34">
        <f t="shared" si="5"/>
        <v>1.7291868154289887</v>
      </c>
      <c r="AG10">
        <f t="shared" si="5"/>
        <v>6.3892127650789998</v>
      </c>
      <c r="AY10" s="2">
        <v>-76.338547255714502</v>
      </c>
      <c r="AZ10" s="2">
        <f>Comparación!BA10*-1</f>
        <v>66.338547255714502</v>
      </c>
      <c r="BA10" s="3">
        <v>-4.9814881493732499E-3</v>
      </c>
      <c r="BB10" s="3">
        <f t="shared" si="6"/>
        <v>-4.9814881493732504</v>
      </c>
      <c r="BC10">
        <f t="shared" si="7"/>
        <v>4.9814881493732504</v>
      </c>
      <c r="BE10" s="29">
        <f t="shared" si="8"/>
        <v>7</v>
      </c>
      <c r="BF10" s="29">
        <v>-37.235798010317652</v>
      </c>
      <c r="BG10">
        <f t="shared" si="9"/>
        <v>37.235798010317652</v>
      </c>
    </row>
    <row r="11" spans="1:65" ht="15" x14ac:dyDescent="0.35">
      <c r="B11" s="2">
        <v>158.13540659228499</v>
      </c>
      <c r="C11" s="3">
        <v>-1.27466705130303E-2</v>
      </c>
      <c r="D11" s="3">
        <f t="shared" si="0"/>
        <v>-12.746670513030301</v>
      </c>
      <c r="K11" s="34">
        <f t="shared" si="1"/>
        <v>1.8645934077150059</v>
      </c>
      <c r="L11">
        <f t="shared" si="2"/>
        <v>12.746670513030301</v>
      </c>
      <c r="M11" s="34">
        <f t="shared" si="3"/>
        <v>1.8645934077150059</v>
      </c>
      <c r="N11">
        <f t="shared" si="4"/>
        <v>6.3733352565151504</v>
      </c>
      <c r="AF11" s="34">
        <f t="shared" si="5"/>
        <v>1.8645934077150059</v>
      </c>
      <c r="AG11">
        <f t="shared" si="5"/>
        <v>6.3733352565151504</v>
      </c>
      <c r="AY11" s="2">
        <v>-76.338547255714502</v>
      </c>
      <c r="AZ11" s="2">
        <f>Comparación!BA11*-1</f>
        <v>66.338547255714502</v>
      </c>
      <c r="BA11" s="3">
        <v>-4.9814881493732499E-3</v>
      </c>
      <c r="BB11" s="3">
        <f t="shared" si="6"/>
        <v>-4.9814881493732504</v>
      </c>
      <c r="BC11">
        <f t="shared" si="7"/>
        <v>4.9814881493732504</v>
      </c>
      <c r="BE11" s="29">
        <f t="shared" si="8"/>
        <v>8</v>
      </c>
      <c r="BF11" s="29">
        <v>-37.197180161384338</v>
      </c>
      <c r="BG11">
        <f t="shared" si="9"/>
        <v>37.197180161384338</v>
      </c>
    </row>
    <row r="12" spans="1:65" ht="15" x14ac:dyDescent="0.35">
      <c r="B12" s="2">
        <v>158</v>
      </c>
      <c r="C12" s="3">
        <v>-1.27150823838529E-2</v>
      </c>
      <c r="D12" s="3">
        <f t="shared" si="0"/>
        <v>-12.7150823838529</v>
      </c>
      <c r="K12" s="34">
        <f t="shared" si="1"/>
        <v>2</v>
      </c>
      <c r="L12">
        <f t="shared" si="2"/>
        <v>12.7150823838529</v>
      </c>
      <c r="M12" s="34">
        <f t="shared" si="3"/>
        <v>2</v>
      </c>
      <c r="N12">
        <f t="shared" si="4"/>
        <v>6.3575411919264502</v>
      </c>
      <c r="AF12" s="34">
        <f t="shared" si="5"/>
        <v>2</v>
      </c>
      <c r="AG12">
        <f t="shared" si="5"/>
        <v>6.3575411919264502</v>
      </c>
      <c r="AY12" s="2">
        <v>-75.104625784751903</v>
      </c>
      <c r="AZ12" s="2">
        <f>Comparación!BA12*-1</f>
        <v>65.104625784751903</v>
      </c>
      <c r="BA12" s="3">
        <v>-4.9839542527927404E-3</v>
      </c>
      <c r="BB12" s="3">
        <f t="shared" si="6"/>
        <v>-4.9839542527927403</v>
      </c>
      <c r="BC12">
        <f t="shared" si="7"/>
        <v>4.9839542527927403</v>
      </c>
      <c r="BE12" s="29">
        <f t="shared" si="8"/>
        <v>9</v>
      </c>
      <c r="BF12" s="29">
        <v>-37.028039168749984</v>
      </c>
      <c r="BG12">
        <f t="shared" si="9"/>
        <v>37.028039168749984</v>
      </c>
    </row>
    <row r="13" spans="1:65" ht="15" x14ac:dyDescent="0.35">
      <c r="B13" s="2">
        <v>158</v>
      </c>
      <c r="C13" s="3">
        <v>-1.27150823838529E-2</v>
      </c>
      <c r="D13" s="3">
        <f t="shared" si="0"/>
        <v>-12.7150823838529</v>
      </c>
      <c r="K13" s="34">
        <f t="shared" si="1"/>
        <v>2</v>
      </c>
      <c r="L13">
        <f t="shared" si="2"/>
        <v>12.7150823838529</v>
      </c>
      <c r="M13" s="34">
        <f t="shared" si="3"/>
        <v>2</v>
      </c>
      <c r="N13">
        <f t="shared" si="4"/>
        <v>6.3575411919264502</v>
      </c>
      <c r="AF13" s="34">
        <f t="shared" si="5"/>
        <v>2</v>
      </c>
      <c r="AG13">
        <f t="shared" si="5"/>
        <v>6.3575411919264502</v>
      </c>
      <c r="AY13" s="2">
        <v>-75.104625784751903</v>
      </c>
      <c r="AZ13" s="2">
        <f>Comparación!BA13*-1</f>
        <v>65.104625784751903</v>
      </c>
      <c r="BA13" s="3">
        <v>-4.9839542527927499E-3</v>
      </c>
      <c r="BB13" s="3">
        <f t="shared" si="6"/>
        <v>-4.9839542527927501</v>
      </c>
      <c r="BC13">
        <f t="shared" si="7"/>
        <v>4.9839542527927501</v>
      </c>
      <c r="BE13" s="29">
        <f t="shared" si="8"/>
        <v>10</v>
      </c>
      <c r="BF13" s="29">
        <v>-36.720773223547205</v>
      </c>
      <c r="BG13">
        <f t="shared" si="9"/>
        <v>36.720773223547205</v>
      </c>
    </row>
    <row r="14" spans="1:65" ht="15" x14ac:dyDescent="0.35">
      <c r="B14" s="2">
        <v>157.9</v>
      </c>
      <c r="C14" s="3">
        <v>-1.26919038310855E-2</v>
      </c>
      <c r="D14" s="3">
        <f t="shared" si="0"/>
        <v>-12.691903831085501</v>
      </c>
      <c r="K14" s="34">
        <f t="shared" si="1"/>
        <v>2.0999999999999943</v>
      </c>
      <c r="L14">
        <f t="shared" si="2"/>
        <v>12.691903831085501</v>
      </c>
      <c r="M14" s="34">
        <f t="shared" si="3"/>
        <v>2.0999999999999943</v>
      </c>
      <c r="N14">
        <f t="shared" si="4"/>
        <v>6.3459519155427504</v>
      </c>
      <c r="AF14" s="34">
        <f t="shared" si="5"/>
        <v>2.0999999999999943</v>
      </c>
      <c r="AG14">
        <f t="shared" si="5"/>
        <v>6.3459519155427504</v>
      </c>
      <c r="AY14" s="2">
        <v>-74.132237189041604</v>
      </c>
      <c r="AZ14" s="2">
        <f>Comparación!BA14*-1</f>
        <v>64.132237189041604</v>
      </c>
      <c r="BA14" s="3">
        <v>-4.9864559465696203E-3</v>
      </c>
      <c r="BB14" s="3">
        <f t="shared" si="6"/>
        <v>-4.9864559465696203</v>
      </c>
      <c r="BC14">
        <f t="shared" si="7"/>
        <v>4.9864559465696203</v>
      </c>
      <c r="BE14" s="29">
        <f t="shared" si="8"/>
        <v>11</v>
      </c>
      <c r="BF14" s="29">
        <v>-36.271184632716469</v>
      </c>
      <c r="BG14">
        <f t="shared" si="9"/>
        <v>36.271184632716469</v>
      </c>
    </row>
    <row r="15" spans="1:65" ht="15" x14ac:dyDescent="0.35">
      <c r="B15" s="2">
        <v>157.80000000000001</v>
      </c>
      <c r="C15" s="3">
        <v>-1.2668892224635801E-2</v>
      </c>
      <c r="D15" s="3">
        <f t="shared" si="0"/>
        <v>-12.668892224635801</v>
      </c>
      <c r="K15" s="34">
        <f t="shared" si="1"/>
        <v>2.1999999999999886</v>
      </c>
      <c r="L15">
        <f t="shared" si="2"/>
        <v>12.668892224635801</v>
      </c>
      <c r="M15" s="34">
        <f t="shared" si="3"/>
        <v>2.1999999999999886</v>
      </c>
      <c r="N15">
        <f t="shared" si="4"/>
        <v>6.3344461123179006</v>
      </c>
      <c r="AF15" s="34">
        <f t="shared" si="5"/>
        <v>2.1999999999999886</v>
      </c>
      <c r="AG15">
        <f t="shared" si="5"/>
        <v>6.3344461123179006</v>
      </c>
      <c r="AY15" s="2">
        <v>-74.132237189041604</v>
      </c>
      <c r="AZ15" s="2">
        <f>Comparación!BA15*-1</f>
        <v>64.132237189041604</v>
      </c>
      <c r="BA15" s="3">
        <v>-4.9864559465696203E-3</v>
      </c>
      <c r="BB15" s="3">
        <f t="shared" si="6"/>
        <v>-4.9864559465696203</v>
      </c>
      <c r="BC15">
        <f t="shared" si="7"/>
        <v>4.9864559465696203</v>
      </c>
      <c r="BE15" s="29">
        <f t="shared" si="8"/>
        <v>12</v>
      </c>
      <c r="BF15" s="29">
        <v>-35.678426823891584</v>
      </c>
      <c r="BG15">
        <f t="shared" si="9"/>
        <v>35.678426823891584</v>
      </c>
    </row>
    <row r="16" spans="1:65" ht="15" x14ac:dyDescent="0.35">
      <c r="B16" s="2">
        <v>157.69999999999999</v>
      </c>
      <c r="C16" s="3">
        <v>-1.26460891417732E-2</v>
      </c>
      <c r="D16" s="3">
        <f t="shared" si="0"/>
        <v>-12.646089141773199</v>
      </c>
      <c r="K16" s="34">
        <f t="shared" si="1"/>
        <v>2.3000000000000114</v>
      </c>
      <c r="L16">
        <f t="shared" si="2"/>
        <v>12.646089141773199</v>
      </c>
      <c r="M16" s="34">
        <f t="shared" si="3"/>
        <v>2.3000000000000114</v>
      </c>
      <c r="N16">
        <f t="shared" si="4"/>
        <v>6.3230445708865997</v>
      </c>
      <c r="AF16" s="34">
        <f t="shared" si="5"/>
        <v>2.3000000000000114</v>
      </c>
      <c r="AG16">
        <f t="shared" si="5"/>
        <v>6.3230445708865997</v>
      </c>
      <c r="AY16" s="2">
        <v>-72.993922339373</v>
      </c>
      <c r="AZ16" s="2">
        <f>Comparación!BA16*-1</f>
        <v>62.993922339373</v>
      </c>
      <c r="BA16" s="3">
        <v>-4.9903663487490197E-3</v>
      </c>
      <c r="BB16" s="3">
        <f t="shared" si="6"/>
        <v>-4.9903663487490197</v>
      </c>
      <c r="BC16">
        <f t="shared" si="7"/>
        <v>4.9903663487490197</v>
      </c>
      <c r="BE16" s="29">
        <f t="shared" si="8"/>
        <v>13</v>
      </c>
      <c r="BF16" s="29">
        <v>-34.944860748278657</v>
      </c>
      <c r="BG16">
        <f t="shared" si="9"/>
        <v>34.944860748278657</v>
      </c>
    </row>
    <row r="17" spans="2:59" ht="15" x14ac:dyDescent="0.35">
      <c r="B17" s="2">
        <v>157.6</v>
      </c>
      <c r="C17" s="3">
        <v>-1.2623540655759E-2</v>
      </c>
      <c r="D17" s="3">
        <f t="shared" si="0"/>
        <v>-12.623540655758999</v>
      </c>
      <c r="K17" s="34">
        <f t="shared" si="1"/>
        <v>2.4000000000000057</v>
      </c>
      <c r="L17">
        <f t="shared" si="2"/>
        <v>12.623540655758999</v>
      </c>
      <c r="M17" s="34">
        <f t="shared" si="3"/>
        <v>2.4000000000000057</v>
      </c>
      <c r="N17">
        <f t="shared" si="4"/>
        <v>6.3117703278794997</v>
      </c>
      <c r="AF17" s="34">
        <f t="shared" si="5"/>
        <v>2.4000000000000057</v>
      </c>
      <c r="AG17">
        <f t="shared" si="5"/>
        <v>6.3117703278794997</v>
      </c>
      <c r="AY17" s="2">
        <v>-72.993922339372901</v>
      </c>
      <c r="AZ17" s="2">
        <f>Comparación!BA17*-1</f>
        <v>62.993922339372901</v>
      </c>
      <c r="BA17" s="3">
        <v>-4.9903663487490101E-3</v>
      </c>
      <c r="BB17" s="3">
        <f t="shared" si="6"/>
        <v>-4.99036634874901</v>
      </c>
      <c r="BC17">
        <f t="shared" si="7"/>
        <v>4.99036634874901</v>
      </c>
      <c r="BE17" s="29">
        <f t="shared" si="8"/>
        <v>14</v>
      </c>
      <c r="BF17" s="29">
        <v>-34.075829733169435</v>
      </c>
      <c r="BG17">
        <f t="shared" si="9"/>
        <v>34.075829733169435</v>
      </c>
    </row>
    <row r="18" spans="2:59" ht="15" x14ac:dyDescent="0.35">
      <c r="B18" s="2">
        <v>157.6</v>
      </c>
      <c r="C18" s="3">
        <v>-1.2623540655759E-2</v>
      </c>
      <c r="D18" s="3">
        <f t="shared" si="0"/>
        <v>-12.623540655758999</v>
      </c>
      <c r="K18" s="34">
        <f t="shared" si="1"/>
        <v>2.4000000000000057</v>
      </c>
      <c r="L18">
        <f t="shared" si="2"/>
        <v>12.623540655758999</v>
      </c>
      <c r="M18" s="34">
        <f t="shared" si="3"/>
        <v>2.4000000000000057</v>
      </c>
      <c r="N18">
        <f t="shared" si="4"/>
        <v>6.3117703278794997</v>
      </c>
      <c r="AF18" s="34">
        <f t="shared" si="5"/>
        <v>2.4000000000000057</v>
      </c>
      <c r="AG18">
        <f t="shared" si="5"/>
        <v>6.3117703278794997</v>
      </c>
      <c r="AY18" s="2">
        <v>-72.175947358809097</v>
      </c>
      <c r="AZ18" s="2">
        <f>Comparación!BA18*-1</f>
        <v>62.175947358809097</v>
      </c>
      <c r="BA18" s="3">
        <v>-4.9937824607193902E-3</v>
      </c>
      <c r="BB18" s="3">
        <f t="shared" si="6"/>
        <v>-4.9937824607193901</v>
      </c>
      <c r="BC18">
        <f t="shared" si="7"/>
        <v>4.9937824607193901</v>
      </c>
      <c r="BE18" s="29">
        <f t="shared" si="8"/>
        <v>15</v>
      </c>
      <c r="BF18" s="29">
        <v>-33.079364382817772</v>
      </c>
      <c r="BG18">
        <f t="shared" si="9"/>
        <v>33.079364382817772</v>
      </c>
    </row>
    <row r="19" spans="2:59" ht="15" x14ac:dyDescent="0.35">
      <c r="B19" s="2">
        <v>157.57499999999999</v>
      </c>
      <c r="C19" s="3">
        <v>-1.26179493073337E-2</v>
      </c>
      <c r="D19" s="3">
        <f t="shared" si="0"/>
        <v>-12.617949307333699</v>
      </c>
      <c r="K19" s="34">
        <f t="shared" si="1"/>
        <v>2.4250000000000114</v>
      </c>
      <c r="L19">
        <f t="shared" si="2"/>
        <v>12.617949307333699</v>
      </c>
      <c r="M19" s="34">
        <f t="shared" si="3"/>
        <v>2.4250000000000114</v>
      </c>
      <c r="N19">
        <f t="shared" si="4"/>
        <v>6.3089746536668496</v>
      </c>
      <c r="AF19" s="34">
        <f t="shared" si="5"/>
        <v>2.4250000000000114</v>
      </c>
      <c r="AG19">
        <f t="shared" si="5"/>
        <v>6.3089746536668496</v>
      </c>
      <c r="AY19" s="2">
        <v>-72.175947358809097</v>
      </c>
      <c r="AZ19" s="2">
        <f>Comparación!BA19*-1</f>
        <v>62.175947358809097</v>
      </c>
      <c r="BA19" s="3">
        <v>-4.9937824607193902E-3</v>
      </c>
      <c r="BB19" s="3">
        <f t="shared" si="6"/>
        <v>-4.9937824607193901</v>
      </c>
      <c r="BC19">
        <f t="shared" si="7"/>
        <v>4.9937824607193901</v>
      </c>
      <c r="BE19" s="29">
        <f t="shared" si="8"/>
        <v>16</v>
      </c>
      <c r="BF19" s="29">
        <v>-31.965831057864438</v>
      </c>
      <c r="BG19">
        <f t="shared" si="9"/>
        <v>31.965831057864438</v>
      </c>
    </row>
    <row r="20" spans="2:59" ht="15" x14ac:dyDescent="0.35">
      <c r="B20" s="2">
        <v>157.55000000000001</v>
      </c>
      <c r="C20" s="3">
        <v>-1.2612377954365201E-2</v>
      </c>
      <c r="D20" s="3">
        <f t="shared" si="0"/>
        <v>-12.612377954365201</v>
      </c>
      <c r="K20" s="34">
        <f t="shared" si="1"/>
        <v>2.4499999999999886</v>
      </c>
      <c r="L20">
        <f t="shared" si="2"/>
        <v>12.612377954365201</v>
      </c>
      <c r="M20" s="34">
        <f t="shared" si="3"/>
        <v>2.4499999999999886</v>
      </c>
      <c r="N20">
        <f t="shared" si="4"/>
        <v>6.3061889771826003</v>
      </c>
      <c r="AF20" s="34">
        <f t="shared" si="5"/>
        <v>2.4499999999999886</v>
      </c>
      <c r="AG20">
        <f t="shared" si="5"/>
        <v>6.3061889771826003</v>
      </c>
      <c r="AY20" s="2">
        <v>-71.399189653715993</v>
      </c>
      <c r="AZ20" s="2">
        <f>Comparación!BA20*-1</f>
        <v>61.399189653715993</v>
      </c>
      <c r="BA20" s="3">
        <v>-4.9978457006628401E-3</v>
      </c>
      <c r="BB20" s="3">
        <f t="shared" si="6"/>
        <v>-4.9978457006628405</v>
      </c>
      <c r="BC20">
        <f t="shared" si="7"/>
        <v>4.9978457006628405</v>
      </c>
      <c r="BE20" s="29">
        <f t="shared" si="8"/>
        <v>17</v>
      </c>
      <c r="BF20" s="29">
        <v>-30.747538724694447</v>
      </c>
      <c r="BG20">
        <f t="shared" si="9"/>
        <v>30.747538724694447</v>
      </c>
    </row>
    <row r="21" spans="2:59" ht="15" x14ac:dyDescent="0.35">
      <c r="B21" s="2">
        <v>157.52500000000001</v>
      </c>
      <c r="C21" s="3">
        <v>-1.26068275610357E-2</v>
      </c>
      <c r="D21" s="3">
        <f t="shared" si="0"/>
        <v>-12.606827561035701</v>
      </c>
      <c r="K21" s="34">
        <f t="shared" si="1"/>
        <v>2.4749999999999943</v>
      </c>
      <c r="L21">
        <f t="shared" si="2"/>
        <v>12.606827561035701</v>
      </c>
      <c r="M21" s="34">
        <f t="shared" si="3"/>
        <v>2.4749999999999943</v>
      </c>
      <c r="N21">
        <f t="shared" si="4"/>
        <v>6.3034137805178503</v>
      </c>
      <c r="AF21" s="34">
        <f t="shared" si="5"/>
        <v>2.4749999999999943</v>
      </c>
      <c r="AG21">
        <f t="shared" si="5"/>
        <v>6.3034137805178503</v>
      </c>
      <c r="AY21" s="2">
        <v>-71.399189653715993</v>
      </c>
      <c r="AZ21" s="2">
        <f>Comparación!BA21*-1</f>
        <v>61.399189653715993</v>
      </c>
      <c r="BA21" s="3">
        <v>-4.9978457006628297E-3</v>
      </c>
      <c r="BB21" s="3">
        <f t="shared" si="6"/>
        <v>-4.9978457006628298</v>
      </c>
      <c r="BC21">
        <f t="shared" si="7"/>
        <v>4.9978457006628298</v>
      </c>
      <c r="BE21" s="29">
        <f t="shared" si="8"/>
        <v>18</v>
      </c>
      <c r="BF21" s="29">
        <v>-29.438319539365796</v>
      </c>
      <c r="BG21">
        <f t="shared" si="9"/>
        <v>29.438319539365796</v>
      </c>
    </row>
    <row r="22" spans="2:59" ht="15" x14ac:dyDescent="0.35">
      <c r="B22" s="2">
        <v>157.5</v>
      </c>
      <c r="C22" s="3">
        <v>-1.2601299151470799E-2</v>
      </c>
      <c r="D22" s="3">
        <f t="shared" si="0"/>
        <v>-12.601299151470799</v>
      </c>
      <c r="K22" s="34">
        <f t="shared" si="1"/>
        <v>2.5</v>
      </c>
      <c r="L22">
        <f t="shared" si="2"/>
        <v>12.601299151470799</v>
      </c>
      <c r="M22" s="34">
        <f t="shared" si="3"/>
        <v>2.5</v>
      </c>
      <c r="N22">
        <f t="shared" si="4"/>
        <v>6.3006495757353997</v>
      </c>
      <c r="AF22" s="34">
        <f t="shared" si="5"/>
        <v>2.5</v>
      </c>
      <c r="AG22">
        <f t="shared" si="5"/>
        <v>6.3006495757353997</v>
      </c>
      <c r="AY22" s="2">
        <v>-70.278742928862201</v>
      </c>
      <c r="AZ22" s="2">
        <f>Comparación!BA22*-1</f>
        <v>60.278742928862201</v>
      </c>
      <c r="BA22" s="3">
        <v>-5.0046670114529297E-3</v>
      </c>
      <c r="BB22" s="3">
        <f t="shared" si="6"/>
        <v>-5.0046670114529297</v>
      </c>
      <c r="BC22">
        <f t="shared" si="7"/>
        <v>5.0046670114529297</v>
      </c>
      <c r="BE22" s="29">
        <f t="shared" si="8"/>
        <v>19</v>
      </c>
      <c r="BF22" s="29">
        <v>-28.053098434070456</v>
      </c>
      <c r="BG22">
        <f t="shared" si="9"/>
        <v>28.053098434070456</v>
      </c>
    </row>
    <row r="23" spans="2:59" ht="15" x14ac:dyDescent="0.35">
      <c r="B23" s="2">
        <v>157.5</v>
      </c>
      <c r="C23" s="3">
        <v>-1.2601299151470799E-2</v>
      </c>
      <c r="D23" s="3">
        <f t="shared" si="0"/>
        <v>-12.601299151470799</v>
      </c>
      <c r="K23" s="34">
        <f t="shared" si="1"/>
        <v>2.5</v>
      </c>
      <c r="L23">
        <f t="shared" si="2"/>
        <v>12.601299151470799</v>
      </c>
      <c r="M23" s="34">
        <f t="shared" si="3"/>
        <v>2.5</v>
      </c>
      <c r="N23">
        <f t="shared" si="4"/>
        <v>6.3006495757353997</v>
      </c>
      <c r="AF23" s="34">
        <f t="shared" si="5"/>
        <v>2.5</v>
      </c>
      <c r="AG23">
        <f t="shared" si="5"/>
        <v>6.3006495757353997</v>
      </c>
      <c r="AY23" s="2">
        <v>-70.278742928862201</v>
      </c>
      <c r="AZ23" s="2">
        <f>Comparación!BA23*-1</f>
        <v>60.278742928862201</v>
      </c>
      <c r="BA23" s="3">
        <v>-5.0046670114529297E-3</v>
      </c>
      <c r="BB23" s="3">
        <f t="shared" si="6"/>
        <v>-5.0046670114529297</v>
      </c>
      <c r="BC23">
        <f t="shared" si="7"/>
        <v>5.0046670114529297</v>
      </c>
      <c r="BE23" s="29">
        <f t="shared" si="8"/>
        <v>20</v>
      </c>
      <c r="BF23" s="29">
        <v>-26.607466257909792</v>
      </c>
      <c r="BG23">
        <f t="shared" si="9"/>
        <v>26.607466257909792</v>
      </c>
    </row>
    <row r="24" spans="2:59" ht="15" x14ac:dyDescent="0.35">
      <c r="B24" s="2">
        <v>157.375</v>
      </c>
      <c r="C24" s="3">
        <v>-1.2574027586395701E-2</v>
      </c>
      <c r="D24" s="3">
        <f t="shared" si="0"/>
        <v>-12.574027586395701</v>
      </c>
      <c r="K24" s="34">
        <f t="shared" si="1"/>
        <v>2.625</v>
      </c>
      <c r="L24">
        <f t="shared" si="2"/>
        <v>12.574027586395701</v>
      </c>
      <c r="M24" s="34">
        <f t="shared" si="3"/>
        <v>2.625</v>
      </c>
      <c r="N24">
        <f t="shared" si="4"/>
        <v>6.2870137931978505</v>
      </c>
      <c r="AF24" s="34">
        <f t="shared" si="5"/>
        <v>2.625</v>
      </c>
      <c r="AG24">
        <f t="shared" si="5"/>
        <v>6.2870137931978505</v>
      </c>
      <c r="AY24" s="2">
        <v>-69.599672198751193</v>
      </c>
      <c r="AZ24" s="2">
        <f>Comparación!BA24*-1</f>
        <v>59.599672198751193</v>
      </c>
      <c r="BA24" s="3">
        <v>-5.0095609613921496E-3</v>
      </c>
      <c r="BB24" s="3">
        <f t="shared" si="6"/>
        <v>-5.0095609613921495</v>
      </c>
      <c r="BC24">
        <f t="shared" si="7"/>
        <v>5.0095609613921495</v>
      </c>
      <c r="BE24" s="29">
        <f t="shared" si="8"/>
        <v>21</v>
      </c>
      <c r="BF24" s="29">
        <v>-25.117269765959655</v>
      </c>
      <c r="BG24">
        <f t="shared" si="9"/>
        <v>25.117269765959655</v>
      </c>
    </row>
    <row r="25" spans="2:59" ht="15" x14ac:dyDescent="0.35">
      <c r="B25" s="2">
        <v>157.25</v>
      </c>
      <c r="C25" s="3">
        <v>-1.2547418604346701E-2</v>
      </c>
      <c r="D25" s="3">
        <f t="shared" si="0"/>
        <v>-12.547418604346701</v>
      </c>
      <c r="K25" s="34">
        <f t="shared" si="1"/>
        <v>2.75</v>
      </c>
      <c r="L25">
        <f t="shared" si="2"/>
        <v>12.547418604346701</v>
      </c>
      <c r="M25" s="34">
        <f t="shared" si="3"/>
        <v>2.75</v>
      </c>
      <c r="N25">
        <f t="shared" si="4"/>
        <v>6.2737093021733505</v>
      </c>
      <c r="AF25" s="34">
        <f t="shared" si="5"/>
        <v>2.75</v>
      </c>
      <c r="AG25">
        <f t="shared" si="5"/>
        <v>6.2737093021733505</v>
      </c>
      <c r="AY25" s="2">
        <v>-69.599672198751193</v>
      </c>
      <c r="AZ25" s="2">
        <f>Comparación!BA25*-1</f>
        <v>59.599672198751193</v>
      </c>
      <c r="BA25" s="3">
        <v>-5.0095609613921401E-3</v>
      </c>
      <c r="BB25" s="3">
        <f t="shared" si="6"/>
        <v>-5.0095609613921397</v>
      </c>
      <c r="BC25">
        <f t="shared" si="7"/>
        <v>5.0095609613921397</v>
      </c>
      <c r="BE25" s="29">
        <f t="shared" si="8"/>
        <v>22</v>
      </c>
      <c r="BF25" s="29">
        <v>-23.598230050226611</v>
      </c>
      <c r="BG25">
        <f t="shared" si="9"/>
        <v>23.598230050226611</v>
      </c>
    </row>
    <row r="26" spans="2:59" ht="15" x14ac:dyDescent="0.35">
      <c r="B26" s="2">
        <v>157.125</v>
      </c>
      <c r="C26" s="3">
        <v>-1.25215576967928E-2</v>
      </c>
      <c r="D26" s="3">
        <f t="shared" si="0"/>
        <v>-12.521557696792799</v>
      </c>
      <c r="K26" s="34">
        <f t="shared" si="1"/>
        <v>2.875</v>
      </c>
      <c r="L26">
        <f t="shared" si="2"/>
        <v>12.521557696792799</v>
      </c>
      <c r="M26" s="34">
        <f t="shared" si="3"/>
        <v>2.875</v>
      </c>
      <c r="N26">
        <f t="shared" si="4"/>
        <v>6.2607788483963995</v>
      </c>
      <c r="AF26" s="34">
        <f t="shared" si="5"/>
        <v>2.875</v>
      </c>
      <c r="AG26">
        <f t="shared" si="5"/>
        <v>6.2607788483963995</v>
      </c>
      <c r="AY26" s="2">
        <v>-68.927304518260797</v>
      </c>
      <c r="AZ26" s="2">
        <f>Comparación!BA26*-1</f>
        <v>58.927304518260797</v>
      </c>
      <c r="BA26" s="3">
        <v>-5.0148684245732598E-3</v>
      </c>
      <c r="BB26" s="3">
        <f t="shared" si="6"/>
        <v>-5.01486842457326</v>
      </c>
      <c r="BC26">
        <f t="shared" si="7"/>
        <v>5.01486842457326</v>
      </c>
      <c r="BE26" s="29">
        <f t="shared" si="8"/>
        <v>23</v>
      </c>
      <c r="BF26" s="29">
        <v>-22.065598976382066</v>
      </c>
      <c r="BG26">
        <f t="shared" si="9"/>
        <v>22.065598976382066</v>
      </c>
    </row>
    <row r="27" spans="2:59" ht="15" x14ac:dyDescent="0.35">
      <c r="B27" s="2">
        <v>157</v>
      </c>
      <c r="C27" s="3">
        <v>-1.24965467779621E-2</v>
      </c>
      <c r="D27" s="3">
        <f t="shared" si="0"/>
        <v>-12.4965467779621</v>
      </c>
      <c r="J27" s="4"/>
      <c r="K27" s="34">
        <f t="shared" si="1"/>
        <v>3</v>
      </c>
      <c r="L27">
        <f t="shared" si="2"/>
        <v>12.4965467779621</v>
      </c>
      <c r="M27" s="34">
        <f t="shared" si="3"/>
        <v>3</v>
      </c>
      <c r="N27">
        <f t="shared" si="4"/>
        <v>6.2482733889810502</v>
      </c>
      <c r="O27" s="4"/>
      <c r="AF27" s="34">
        <f t="shared" si="5"/>
        <v>3</v>
      </c>
      <c r="AG27">
        <f t="shared" si="5"/>
        <v>6.2482733889810502</v>
      </c>
      <c r="AY27" s="2">
        <v>-68.927304518260797</v>
      </c>
      <c r="AZ27" s="2">
        <f>Comparación!BA27*-1</f>
        <v>58.927304518260797</v>
      </c>
      <c r="BA27" s="3">
        <v>-5.0148684245732598E-3</v>
      </c>
      <c r="BB27" s="3">
        <f t="shared" si="6"/>
        <v>-5.01486842457326</v>
      </c>
      <c r="BC27">
        <f t="shared" si="7"/>
        <v>5.01486842457326</v>
      </c>
      <c r="BE27" s="29">
        <f t="shared" si="8"/>
        <v>24</v>
      </c>
      <c r="BF27" s="29">
        <v>-20.53386095118972</v>
      </c>
      <c r="BG27">
        <f t="shared" si="9"/>
        <v>20.53386095118972</v>
      </c>
    </row>
    <row r="28" spans="2:59" ht="15" x14ac:dyDescent="0.35">
      <c r="B28" s="2">
        <v>157</v>
      </c>
      <c r="C28" s="3">
        <v>-1.24965467779621E-2</v>
      </c>
      <c r="D28" s="3">
        <f t="shared" si="0"/>
        <v>-12.4965467779621</v>
      </c>
      <c r="K28" s="34">
        <f t="shared" si="1"/>
        <v>3</v>
      </c>
      <c r="L28">
        <f t="shared" si="2"/>
        <v>12.4965467779621</v>
      </c>
      <c r="M28" s="34">
        <f t="shared" si="3"/>
        <v>3</v>
      </c>
      <c r="N28">
        <f t="shared" si="4"/>
        <v>6.2482733889810502</v>
      </c>
      <c r="AF28" s="34">
        <f t="shared" si="5"/>
        <v>3</v>
      </c>
      <c r="AG28">
        <f t="shared" si="5"/>
        <v>6.2482733889810502</v>
      </c>
      <c r="AY28" s="2">
        <v>-67.821220668818896</v>
      </c>
      <c r="AZ28" s="2">
        <f>Comparación!BA28*-1</f>
        <v>57.821220668818896</v>
      </c>
      <c r="BA28" s="3">
        <v>-5.0252052183317403E-3</v>
      </c>
      <c r="BB28" s="3">
        <f t="shared" si="6"/>
        <v>-5.0252052183317399</v>
      </c>
      <c r="BC28">
        <f t="shared" si="7"/>
        <v>5.0252052183317399</v>
      </c>
      <c r="BE28" s="29">
        <f t="shared" si="8"/>
        <v>25</v>
      </c>
      <c r="BF28" s="29">
        <v>-19.016485017171178</v>
      </c>
      <c r="BG28">
        <f t="shared" si="9"/>
        <v>19.016485017171178</v>
      </c>
    </row>
    <row r="29" spans="2:59" ht="15" x14ac:dyDescent="0.35">
      <c r="B29" s="2">
        <v>156.875</v>
      </c>
      <c r="C29" s="3">
        <v>-1.2475777518072899E-2</v>
      </c>
      <c r="D29" s="3">
        <f t="shared" si="0"/>
        <v>-12.475777518072899</v>
      </c>
      <c r="K29" s="34">
        <f t="shared" si="1"/>
        <v>3.125</v>
      </c>
      <c r="L29">
        <f t="shared" si="2"/>
        <v>12.475777518072899</v>
      </c>
      <c r="M29" s="34">
        <f t="shared" si="3"/>
        <v>3.125</v>
      </c>
      <c r="N29">
        <f t="shared" si="4"/>
        <v>6.2378887590364496</v>
      </c>
      <c r="AF29" s="34">
        <f t="shared" si="5"/>
        <v>3.125</v>
      </c>
      <c r="AG29">
        <f t="shared" si="5"/>
        <v>6.2378887590364496</v>
      </c>
      <c r="AY29" s="2">
        <v>-67.821220668818896</v>
      </c>
      <c r="AZ29" s="2">
        <f>Comparación!BA29*-1</f>
        <v>57.821220668818896</v>
      </c>
      <c r="BA29" s="3">
        <v>-5.0252052183317403E-3</v>
      </c>
      <c r="BB29" s="3">
        <f t="shared" si="6"/>
        <v>-5.0252052183317399</v>
      </c>
      <c r="BC29">
        <f t="shared" si="7"/>
        <v>5.0252052183317399</v>
      </c>
      <c r="BE29" s="29">
        <f t="shared" si="8"/>
        <v>26</v>
      </c>
      <c r="BF29" s="29">
        <v>-17.525729966458009</v>
      </c>
      <c r="BG29">
        <f t="shared" si="9"/>
        <v>17.525729966458009</v>
      </c>
    </row>
    <row r="30" spans="2:59" ht="18" x14ac:dyDescent="0.35">
      <c r="B30" s="2">
        <v>156.75</v>
      </c>
      <c r="C30" s="3">
        <v>-1.2455912372002199E-2</v>
      </c>
      <c r="D30" s="3">
        <f t="shared" si="0"/>
        <v>-12.455912372002199</v>
      </c>
      <c r="K30" s="34">
        <f t="shared" si="1"/>
        <v>3.25</v>
      </c>
      <c r="L30">
        <f t="shared" si="2"/>
        <v>12.455912372002199</v>
      </c>
      <c r="M30" s="34">
        <f t="shared" si="3"/>
        <v>3.25</v>
      </c>
      <c r="N30">
        <f t="shared" si="4"/>
        <v>6.2279561860010997</v>
      </c>
      <c r="AF30" s="34">
        <f t="shared" si="5"/>
        <v>3.25</v>
      </c>
      <c r="AG30">
        <f t="shared" si="5"/>
        <v>6.2279561860010997</v>
      </c>
      <c r="AK30" s="44" t="s">
        <v>53</v>
      </c>
      <c r="AL30" s="44"/>
      <c r="AP30" s="44" t="s">
        <v>59</v>
      </c>
      <c r="AQ30" s="44"/>
      <c r="AY30" s="2">
        <v>-67.074297078932602</v>
      </c>
      <c r="AZ30" s="2">
        <f>Comparación!BA30*-1</f>
        <v>57.074297078932602</v>
      </c>
      <c r="BA30" s="3">
        <v>-5.0331350406587604E-3</v>
      </c>
      <c r="BB30" s="3">
        <f t="shared" si="6"/>
        <v>-5.0331350406587605</v>
      </c>
      <c r="BC30">
        <f t="shared" si="7"/>
        <v>5.0331350406587605</v>
      </c>
      <c r="BE30" s="29">
        <f t="shared" si="8"/>
        <v>27</v>
      </c>
      <c r="BF30" s="29">
        <v>-16.072502985985217</v>
      </c>
      <c r="BG30">
        <f t="shared" si="9"/>
        <v>16.072502985985217</v>
      </c>
    </row>
    <row r="31" spans="2:59" ht="15" x14ac:dyDescent="0.35">
      <c r="B31" s="2">
        <v>156.625</v>
      </c>
      <c r="C31" s="3">
        <v>-1.2436904803423E-2</v>
      </c>
      <c r="D31" s="3">
        <f t="shared" si="0"/>
        <v>-12.436904803423001</v>
      </c>
      <c r="K31" s="34">
        <f t="shared" si="1"/>
        <v>3.375</v>
      </c>
      <c r="L31">
        <f t="shared" si="2"/>
        <v>12.436904803423001</v>
      </c>
      <c r="M31" s="34">
        <f t="shared" si="3"/>
        <v>3.375</v>
      </c>
      <c r="N31">
        <f t="shared" si="4"/>
        <v>6.2184524017115006</v>
      </c>
      <c r="AF31" s="34">
        <f t="shared" si="5"/>
        <v>3.375</v>
      </c>
      <c r="AG31">
        <f t="shared" si="5"/>
        <v>6.2184524017115006</v>
      </c>
      <c r="AK31" s="33" t="s">
        <v>51</v>
      </c>
      <c r="AL31" s="33" t="s">
        <v>52</v>
      </c>
      <c r="AP31" s="33" t="s">
        <v>51</v>
      </c>
      <c r="AQ31" s="33" t="s">
        <v>52</v>
      </c>
      <c r="AY31" s="2">
        <v>-67.074297078932602</v>
      </c>
      <c r="AZ31" s="2">
        <f>Comparación!BA31*-1</f>
        <v>57.074297078932602</v>
      </c>
      <c r="BA31" s="3">
        <v>-5.0331350406587604E-3</v>
      </c>
      <c r="BB31" s="3">
        <f t="shared" si="6"/>
        <v>-5.0331350406587605</v>
      </c>
      <c r="BC31">
        <f t="shared" si="7"/>
        <v>5.0331350406587605</v>
      </c>
      <c r="BE31" s="29">
        <f t="shared" si="8"/>
        <v>28</v>
      </c>
      <c r="BF31" s="29">
        <v>-14.666270375847768</v>
      </c>
      <c r="BG31">
        <f t="shared" si="9"/>
        <v>14.666270375847768</v>
      </c>
    </row>
    <row r="32" spans="2:59" ht="15" x14ac:dyDescent="0.35">
      <c r="B32" s="2">
        <v>156.5</v>
      </c>
      <c r="C32" s="3">
        <v>-1.2418734847414801E-2</v>
      </c>
      <c r="D32" s="3">
        <f t="shared" si="0"/>
        <v>-12.4187348474148</v>
      </c>
      <c r="K32" s="34">
        <f t="shared" si="1"/>
        <v>3.5</v>
      </c>
      <c r="L32">
        <f t="shared" si="2"/>
        <v>12.4187348474148</v>
      </c>
      <c r="M32" s="34">
        <f t="shared" si="3"/>
        <v>3.5</v>
      </c>
      <c r="N32">
        <f t="shared" si="4"/>
        <v>6.2093674237074001</v>
      </c>
      <c r="AF32" s="34">
        <f t="shared" si="5"/>
        <v>3.5</v>
      </c>
      <c r="AG32">
        <f t="shared" si="5"/>
        <v>6.2093674237074001</v>
      </c>
      <c r="AK32" s="33">
        <v>0</v>
      </c>
      <c r="AL32" s="33">
        <v>1</v>
      </c>
      <c r="AP32" s="33">
        <v>4</v>
      </c>
      <c r="AQ32" s="33">
        <v>0</v>
      </c>
      <c r="AY32" s="2">
        <v>-66.410819532347304</v>
      </c>
      <c r="AZ32" s="2">
        <f>Comparación!BA32*-1</f>
        <v>56.410819532347304</v>
      </c>
      <c r="BA32" s="3">
        <v>-5.04114839056438E-3</v>
      </c>
      <c r="BB32" s="3">
        <f t="shared" si="6"/>
        <v>-5.0411483905643797</v>
      </c>
      <c r="BC32">
        <f t="shared" si="7"/>
        <v>5.0411483905643797</v>
      </c>
      <c r="BE32" s="29">
        <f t="shared" si="8"/>
        <v>29</v>
      </c>
      <c r="BF32" s="29">
        <v>-13.315017187201956</v>
      </c>
      <c r="BG32">
        <f t="shared" si="9"/>
        <v>13.315017187201956</v>
      </c>
    </row>
    <row r="33" spans="2:59" ht="15" x14ac:dyDescent="0.35">
      <c r="B33" s="2">
        <v>156.5</v>
      </c>
      <c r="C33" s="3">
        <v>-1.2418734847414801E-2</v>
      </c>
      <c r="D33" s="3">
        <f t="shared" si="0"/>
        <v>-12.4187348474148</v>
      </c>
      <c r="K33" s="34">
        <f t="shared" si="1"/>
        <v>3.5</v>
      </c>
      <c r="L33">
        <f t="shared" si="2"/>
        <v>12.4187348474148</v>
      </c>
      <c r="M33" s="34">
        <f t="shared" si="3"/>
        <v>3.5</v>
      </c>
      <c r="N33">
        <f t="shared" si="4"/>
        <v>6.2093674237074001</v>
      </c>
      <c r="AF33" s="34">
        <f t="shared" si="5"/>
        <v>3.5</v>
      </c>
      <c r="AG33">
        <f t="shared" si="5"/>
        <v>6.2093674237074001</v>
      </c>
      <c r="AK33" s="33">
        <v>50</v>
      </c>
      <c r="AL33" s="33">
        <v>1</v>
      </c>
      <c r="AP33" s="33">
        <v>4</v>
      </c>
      <c r="AQ33" s="33">
        <v>40</v>
      </c>
      <c r="AY33" s="2">
        <v>-66.410819532347304</v>
      </c>
      <c r="AZ33" s="2">
        <f>Comparación!BA33*-1</f>
        <v>56.410819532347304</v>
      </c>
      <c r="BA33" s="3">
        <v>-5.04114839056438E-3</v>
      </c>
      <c r="BB33" s="3">
        <f t="shared" si="6"/>
        <v>-5.0411483905643797</v>
      </c>
      <c r="BC33">
        <f t="shared" si="7"/>
        <v>5.0411483905643797</v>
      </c>
      <c r="BE33" s="29">
        <f t="shared" si="8"/>
        <v>30</v>
      </c>
      <c r="BF33" s="29">
        <v>-12.025251250329195</v>
      </c>
      <c r="BG33">
        <f t="shared" si="9"/>
        <v>12.025251250329195</v>
      </c>
    </row>
    <row r="34" spans="2:59" ht="15" x14ac:dyDescent="0.35">
      <c r="B34" s="2">
        <v>156.375</v>
      </c>
      <c r="C34" s="3">
        <v>-1.24014157707549E-2</v>
      </c>
      <c r="D34" s="3">
        <f t="shared" si="0"/>
        <v>-12.4014157707549</v>
      </c>
      <c r="K34" s="34">
        <f t="shared" si="1"/>
        <v>3.625</v>
      </c>
      <c r="L34">
        <f t="shared" si="2"/>
        <v>12.4014157707549</v>
      </c>
      <c r="M34" s="34">
        <f t="shared" si="3"/>
        <v>3.625</v>
      </c>
      <c r="N34">
        <f t="shared" si="4"/>
        <v>6.20070788537745</v>
      </c>
      <c r="AF34" s="34">
        <f t="shared" si="5"/>
        <v>3.625</v>
      </c>
      <c r="AG34">
        <f t="shared" si="5"/>
        <v>6.20070788537745</v>
      </c>
      <c r="AK34" s="33">
        <v>80</v>
      </c>
      <c r="AL34" s="33">
        <v>1</v>
      </c>
      <c r="AP34" s="33"/>
      <c r="AQ34" s="33"/>
      <c r="AY34" s="2">
        <v>-65.328433374070201</v>
      </c>
      <c r="AZ34" s="2">
        <f>Comparación!BA34*-1</f>
        <v>55.328433374070201</v>
      </c>
      <c r="BA34" s="3">
        <v>-5.0561126253350396E-3</v>
      </c>
      <c r="BB34" s="3">
        <f t="shared" si="6"/>
        <v>-5.0561126253350395</v>
      </c>
      <c r="BC34">
        <f t="shared" si="7"/>
        <v>5.0561126253350395</v>
      </c>
      <c r="BE34" s="29">
        <f t="shared" si="8"/>
        <v>31</v>
      </c>
      <c r="BF34" s="29">
        <v>-10.802046031433926</v>
      </c>
      <c r="BG34">
        <f t="shared" si="9"/>
        <v>10.802046031433926</v>
      </c>
    </row>
    <row r="35" spans="2:59" ht="15" x14ac:dyDescent="0.35">
      <c r="B35" s="2">
        <v>156.25</v>
      </c>
      <c r="C35" s="3">
        <v>-1.23849921178322E-2</v>
      </c>
      <c r="D35" s="3">
        <f t="shared" si="0"/>
        <v>-12.3849921178322</v>
      </c>
      <c r="K35" s="34">
        <f t="shared" si="1"/>
        <v>3.75</v>
      </c>
      <c r="L35">
        <f t="shared" si="2"/>
        <v>12.3849921178322</v>
      </c>
      <c r="M35" s="34">
        <f t="shared" si="3"/>
        <v>3.75</v>
      </c>
      <c r="N35">
        <f t="shared" si="4"/>
        <v>6.1924960589160998</v>
      </c>
      <c r="AF35" s="34">
        <f t="shared" si="5"/>
        <v>3.75</v>
      </c>
      <c r="AG35">
        <f t="shared" si="5"/>
        <v>6.1924960589160998</v>
      </c>
      <c r="AY35" s="2">
        <v>-65.328433374070201</v>
      </c>
      <c r="AZ35" s="2">
        <f>Comparación!BA35*-1</f>
        <v>55.328433374070201</v>
      </c>
      <c r="BA35" s="3">
        <v>-5.0561126253350396E-3</v>
      </c>
      <c r="BB35" s="3">
        <f t="shared" si="6"/>
        <v>-5.0561126253350395</v>
      </c>
      <c r="BC35">
        <f t="shared" si="7"/>
        <v>5.0561126253350395</v>
      </c>
      <c r="BE35" s="29">
        <f t="shared" si="8"/>
        <v>32</v>
      </c>
      <c r="BF35" s="29">
        <v>-9.6491160728532286</v>
      </c>
      <c r="BG35">
        <f t="shared" si="9"/>
        <v>9.6491160728532286</v>
      </c>
    </row>
    <row r="36" spans="2:59" ht="15" x14ac:dyDescent="0.35">
      <c r="B36" s="2">
        <v>156.125</v>
      </c>
      <c r="C36" s="3">
        <v>-1.23695283161164E-2</v>
      </c>
      <c r="D36" s="3">
        <f t="shared" si="0"/>
        <v>-12.3695283161164</v>
      </c>
      <c r="K36" s="34">
        <f t="shared" si="1"/>
        <v>3.875</v>
      </c>
      <c r="L36">
        <f t="shared" si="2"/>
        <v>12.3695283161164</v>
      </c>
      <c r="M36" s="34">
        <f t="shared" si="3"/>
        <v>3.875</v>
      </c>
      <c r="N36">
        <f t="shared" si="4"/>
        <v>6.1847641580581998</v>
      </c>
      <c r="AF36" s="34">
        <f t="shared" si="5"/>
        <v>3.875</v>
      </c>
      <c r="AG36">
        <f t="shared" si="5"/>
        <v>6.1847641580581998</v>
      </c>
      <c r="AJ36" s="46" t="s">
        <v>55</v>
      </c>
      <c r="AK36" s="46"/>
      <c r="AM36" s="46" t="s">
        <v>58</v>
      </c>
      <c r="AN36" s="46"/>
      <c r="AQ36" s="39"/>
      <c r="AY36" s="2">
        <v>-64.671643029736401</v>
      </c>
      <c r="AZ36" s="2">
        <f>Comparación!BA36*-1</f>
        <v>54.671643029736401</v>
      </c>
      <c r="BA36" s="3">
        <v>-5.06527082886081E-3</v>
      </c>
      <c r="BB36" s="3">
        <f t="shared" si="6"/>
        <v>-5.0652708288608101</v>
      </c>
      <c r="BC36">
        <f t="shared" si="7"/>
        <v>5.0652708288608101</v>
      </c>
      <c r="BE36" s="29">
        <f t="shared" si="8"/>
        <v>33</v>
      </c>
      <c r="BF36" s="29">
        <v>-8.5689184225546828</v>
      </c>
      <c r="BG36">
        <f t="shared" si="9"/>
        <v>8.5689184225546828</v>
      </c>
    </row>
    <row r="37" spans="2:59" ht="43.2" x14ac:dyDescent="0.35">
      <c r="B37" s="2">
        <v>156</v>
      </c>
      <c r="C37" s="3">
        <v>-1.23551211511296E-2</v>
      </c>
      <c r="D37" s="3">
        <f t="shared" si="0"/>
        <v>-12.3551211511296</v>
      </c>
      <c r="K37" s="34">
        <f t="shared" si="1"/>
        <v>4</v>
      </c>
      <c r="L37">
        <f t="shared" si="2"/>
        <v>12.3551211511296</v>
      </c>
      <c r="M37" s="34">
        <f t="shared" si="3"/>
        <v>4</v>
      </c>
      <c r="N37">
        <f t="shared" si="4"/>
        <v>6.1775605755648</v>
      </c>
      <c r="AF37" s="34">
        <f t="shared" si="5"/>
        <v>4</v>
      </c>
      <c r="AG37">
        <f t="shared" si="5"/>
        <v>6.1775605755648</v>
      </c>
      <c r="AJ37" s="38" t="s">
        <v>56</v>
      </c>
      <c r="AK37" s="38" t="s">
        <v>57</v>
      </c>
      <c r="AM37" s="38" t="s">
        <v>56</v>
      </c>
      <c r="AN37" s="38" t="s">
        <v>57</v>
      </c>
      <c r="AY37" s="2">
        <v>-64.671643029736401</v>
      </c>
      <c r="AZ37" s="2">
        <f>Comparación!BA37*-1</f>
        <v>54.671643029736401</v>
      </c>
      <c r="BA37" s="3">
        <v>-5.06527082886081E-3</v>
      </c>
      <c r="BB37" s="3">
        <f t="shared" si="6"/>
        <v>-5.0652708288608101</v>
      </c>
      <c r="BC37">
        <f t="shared" si="7"/>
        <v>5.0652708288608101</v>
      </c>
      <c r="BE37" s="29">
        <f t="shared" si="8"/>
        <v>34</v>
      </c>
      <c r="BF37" s="29">
        <v>-7.5627734174086445</v>
      </c>
      <c r="BG37">
        <f t="shared" si="9"/>
        <v>7.5627734174086445</v>
      </c>
    </row>
    <row r="38" spans="2:59" ht="15" x14ac:dyDescent="0.35">
      <c r="B38" s="2">
        <v>156</v>
      </c>
      <c r="C38" s="3">
        <v>-1.23551211511296E-2</v>
      </c>
      <c r="D38" s="3">
        <f t="shared" si="0"/>
        <v>-12.3551211511296</v>
      </c>
      <c r="K38" s="34">
        <f t="shared" si="1"/>
        <v>4</v>
      </c>
      <c r="L38">
        <f t="shared" si="2"/>
        <v>12.3551211511296</v>
      </c>
      <c r="M38" s="34">
        <f t="shared" si="3"/>
        <v>4</v>
      </c>
      <c r="N38">
        <f t="shared" si="4"/>
        <v>6.1775605755648</v>
      </c>
      <c r="AF38" s="34">
        <f t="shared" si="5"/>
        <v>4</v>
      </c>
      <c r="AG38">
        <f t="shared" si="5"/>
        <v>6.1775605755648</v>
      </c>
      <c r="AJ38" s="33">
        <v>65</v>
      </c>
      <c r="AK38" s="33">
        <v>1</v>
      </c>
      <c r="AM38" s="33">
        <v>46</v>
      </c>
      <c r="AN38" s="33">
        <v>1</v>
      </c>
      <c r="AY38" s="2">
        <v>-64.075635526701902</v>
      </c>
      <c r="AZ38" s="2">
        <f>Comparación!BA38*-1</f>
        <v>54.075635526701902</v>
      </c>
      <c r="BA38" s="3">
        <v>-5.0763665549377404E-3</v>
      </c>
      <c r="BB38" s="3">
        <f t="shared" si="6"/>
        <v>-5.0763665549377404</v>
      </c>
      <c r="BC38">
        <f t="shared" si="7"/>
        <v>5.0763665549377404</v>
      </c>
      <c r="BE38" s="29">
        <f t="shared" si="8"/>
        <v>35</v>
      </c>
      <c r="BF38" s="29">
        <v>-6.6309984117770373</v>
      </c>
      <c r="BG38">
        <f t="shared" si="9"/>
        <v>6.6309984117770373</v>
      </c>
    </row>
    <row r="39" spans="2:59" ht="15" x14ac:dyDescent="0.35">
      <c r="B39" s="2">
        <v>155.875</v>
      </c>
      <c r="C39" s="3">
        <v>-1.2341944995607699E-2</v>
      </c>
      <c r="D39" s="3">
        <f t="shared" si="0"/>
        <v>-12.341944995607699</v>
      </c>
      <c r="K39" s="34">
        <f t="shared" si="1"/>
        <v>4.125</v>
      </c>
      <c r="L39">
        <f t="shared" si="2"/>
        <v>12.341944995607699</v>
      </c>
      <c r="M39" s="34">
        <f t="shared" si="3"/>
        <v>4.125</v>
      </c>
      <c r="N39">
        <f t="shared" si="4"/>
        <v>6.1709724978038496</v>
      </c>
      <c r="AF39" s="34">
        <f t="shared" si="5"/>
        <v>4.125</v>
      </c>
      <c r="AG39">
        <f t="shared" si="5"/>
        <v>6.1709724978038496</v>
      </c>
      <c r="AY39" s="2">
        <v>-64.075635526701902</v>
      </c>
      <c r="AZ39" s="2">
        <f>Comparación!BA39*-1</f>
        <v>54.075635526701902</v>
      </c>
      <c r="BA39" s="3">
        <v>-5.0763665549377404E-3</v>
      </c>
      <c r="BB39" s="3">
        <f t="shared" si="6"/>
        <v>-5.0763665549377404</v>
      </c>
      <c r="BC39">
        <f t="shared" si="7"/>
        <v>5.0763665549377404</v>
      </c>
      <c r="BE39" s="29">
        <f t="shared" si="8"/>
        <v>36</v>
      </c>
      <c r="BF39" s="29">
        <v>-5.7730484917688569</v>
      </c>
      <c r="BG39">
        <f t="shared" si="9"/>
        <v>5.7730484917688569</v>
      </c>
    </row>
    <row r="40" spans="2:59" ht="15" x14ac:dyDescent="0.35">
      <c r="B40" s="2">
        <v>155.75</v>
      </c>
      <c r="C40" s="3">
        <v>-1.2330287958068301E-2</v>
      </c>
      <c r="D40" s="3">
        <f t="shared" si="0"/>
        <v>-12.3302879580683</v>
      </c>
      <c r="K40" s="34">
        <f t="shared" si="1"/>
        <v>4.25</v>
      </c>
      <c r="L40">
        <f t="shared" si="2"/>
        <v>12.3302879580683</v>
      </c>
      <c r="M40" s="34">
        <f t="shared" si="3"/>
        <v>4.25</v>
      </c>
      <c r="N40">
        <f t="shared" si="4"/>
        <v>6.1651439790341502</v>
      </c>
      <c r="AF40" s="34">
        <f t="shared" si="5"/>
        <v>4.25</v>
      </c>
      <c r="AG40">
        <f t="shared" si="5"/>
        <v>6.1651439790341502</v>
      </c>
      <c r="AY40" s="2">
        <v>-62.908424018038097</v>
      </c>
      <c r="AZ40" s="2">
        <f>Comparación!BA40*-1</f>
        <v>52.908424018038097</v>
      </c>
      <c r="BA40" s="3">
        <v>-5.0983687282186397E-3</v>
      </c>
      <c r="BB40" s="3">
        <f t="shared" si="6"/>
        <v>-5.0983687282186398</v>
      </c>
      <c r="BC40">
        <f t="shared" si="7"/>
        <v>5.0983687282186398</v>
      </c>
      <c r="BE40" s="29">
        <f t="shared" si="8"/>
        <v>37</v>
      </c>
      <c r="BF40" s="29">
        <v>-4.9876588351627031</v>
      </c>
      <c r="BG40">
        <f t="shared" si="9"/>
        <v>4.9876588351627031</v>
      </c>
    </row>
    <row r="41" spans="2:59" ht="15" x14ac:dyDescent="0.35">
      <c r="B41" s="2">
        <v>155.625</v>
      </c>
      <c r="C41" s="3">
        <v>-1.2320409060907599E-2</v>
      </c>
      <c r="D41" s="3">
        <f t="shared" si="0"/>
        <v>-12.320409060907599</v>
      </c>
      <c r="K41" s="34">
        <f t="shared" si="1"/>
        <v>4.375</v>
      </c>
      <c r="L41">
        <f t="shared" si="2"/>
        <v>12.320409060907599</v>
      </c>
      <c r="M41" s="34">
        <f t="shared" si="3"/>
        <v>4.375</v>
      </c>
      <c r="N41">
        <f t="shared" si="4"/>
        <v>6.1602045304537993</v>
      </c>
      <c r="AF41" s="34">
        <f t="shared" si="5"/>
        <v>4.375</v>
      </c>
      <c r="AG41">
        <f t="shared" si="5"/>
        <v>6.1602045304537993</v>
      </c>
      <c r="AY41" s="2">
        <v>-62.908424018038097</v>
      </c>
      <c r="AZ41" s="2">
        <f>Comparación!BA41*-1</f>
        <v>52.908424018038097</v>
      </c>
      <c r="BA41" s="3">
        <v>-5.0983687282186397E-3</v>
      </c>
      <c r="BB41" s="3">
        <f t="shared" si="6"/>
        <v>-5.0983687282186398</v>
      </c>
      <c r="BC41">
        <f t="shared" si="7"/>
        <v>5.0983687282186398</v>
      </c>
      <c r="BE41" s="29">
        <f t="shared" si="8"/>
        <v>38</v>
      </c>
      <c r="BF41" s="29">
        <v>-4.2729841156300932</v>
      </c>
      <c r="BG41">
        <f t="shared" si="9"/>
        <v>4.2729841156300932</v>
      </c>
    </row>
    <row r="42" spans="2:59" ht="15" x14ac:dyDescent="0.35">
      <c r="B42" s="2">
        <v>155.5</v>
      </c>
      <c r="C42" s="3">
        <v>-1.2312605094296099E-2</v>
      </c>
      <c r="D42" s="3">
        <f t="shared" si="0"/>
        <v>-12.312605094296099</v>
      </c>
      <c r="K42" s="34">
        <f t="shared" si="1"/>
        <v>4.5</v>
      </c>
      <c r="L42">
        <f t="shared" si="2"/>
        <v>12.312605094296099</v>
      </c>
      <c r="M42" s="34">
        <f t="shared" si="3"/>
        <v>4.5</v>
      </c>
      <c r="N42">
        <f t="shared" si="4"/>
        <v>6.1563025471480497</v>
      </c>
      <c r="AF42" s="34">
        <f t="shared" si="5"/>
        <v>4.5</v>
      </c>
      <c r="AG42">
        <f t="shared" si="5"/>
        <v>6.1563025471480497</v>
      </c>
      <c r="AY42" s="2">
        <v>-62.313293873132402</v>
      </c>
      <c r="AZ42" s="2">
        <f>Comparación!BA42*-1</f>
        <v>52.313293873132402</v>
      </c>
      <c r="BA42" s="3">
        <v>-5.1099486325245601E-3</v>
      </c>
      <c r="BB42" s="3">
        <f t="shared" si="6"/>
        <v>-5.10994863252456</v>
      </c>
      <c r="BC42">
        <f t="shared" si="7"/>
        <v>5.10994863252456</v>
      </c>
      <c r="BE42" s="29">
        <f t="shared" si="8"/>
        <v>39</v>
      </c>
      <c r="BF42" s="29">
        <v>-3.6267311575578374</v>
      </c>
      <c r="BG42">
        <f t="shared" si="9"/>
        <v>3.6267311575578374</v>
      </c>
    </row>
    <row r="43" spans="2:59" ht="15" x14ac:dyDescent="0.35">
      <c r="B43" s="2">
        <v>155.5</v>
      </c>
      <c r="C43" s="3">
        <v>-1.2312605094296099E-2</v>
      </c>
      <c r="D43" s="3">
        <f t="shared" si="0"/>
        <v>-12.312605094296099</v>
      </c>
      <c r="K43" s="34">
        <f t="shared" si="1"/>
        <v>4.5</v>
      </c>
      <c r="L43">
        <f t="shared" si="2"/>
        <v>12.312605094296099</v>
      </c>
      <c r="M43" s="34">
        <f t="shared" si="3"/>
        <v>4.5</v>
      </c>
      <c r="N43">
        <f t="shared" si="4"/>
        <v>6.1563025471480497</v>
      </c>
      <c r="AF43" s="34">
        <f t="shared" si="5"/>
        <v>4.5</v>
      </c>
      <c r="AG43">
        <f t="shared" si="5"/>
        <v>6.1563025471480497</v>
      </c>
      <c r="AY43" s="2">
        <v>-62.313293873132402</v>
      </c>
      <c r="AZ43" s="2">
        <f>Comparación!BA43*-1</f>
        <v>52.313293873132402</v>
      </c>
      <c r="BA43" s="3">
        <v>-5.1099486325245601E-3</v>
      </c>
      <c r="BB43" s="3">
        <f t="shared" si="6"/>
        <v>-5.10994863252456</v>
      </c>
      <c r="BC43">
        <f t="shared" si="7"/>
        <v>5.10994863252456</v>
      </c>
      <c r="BE43" s="29">
        <f t="shared" si="8"/>
        <v>40</v>
      </c>
      <c r="BF43" s="29">
        <v>-3.0462818787441064</v>
      </c>
      <c r="BG43">
        <f t="shared" si="9"/>
        <v>3.0462818787441064</v>
      </c>
    </row>
    <row r="44" spans="2:59" ht="15" x14ac:dyDescent="0.35">
      <c r="B44" s="2">
        <v>155.49475865538199</v>
      </c>
      <c r="C44" s="3">
        <v>-1.23123279123104E-2</v>
      </c>
      <c r="D44" s="3">
        <f t="shared" si="0"/>
        <v>-12.312327912310401</v>
      </c>
      <c r="K44" s="34">
        <f t="shared" si="1"/>
        <v>4.505241344618014</v>
      </c>
      <c r="L44">
        <f t="shared" si="2"/>
        <v>12.312327912310401</v>
      </c>
      <c r="M44" s="34">
        <f t="shared" si="3"/>
        <v>4.505241344618014</v>
      </c>
      <c r="N44">
        <f t="shared" si="4"/>
        <v>6.1561639561552006</v>
      </c>
      <c r="AF44" s="34">
        <f t="shared" si="5"/>
        <v>4.505241344618014</v>
      </c>
      <c r="AG44">
        <f t="shared" si="5"/>
        <v>6.1561639561552006</v>
      </c>
      <c r="AY44" s="2">
        <v>-61.722530591572202</v>
      </c>
      <c r="AZ44" s="2">
        <f>Comparación!BA44*-1</f>
        <v>51.722530591572202</v>
      </c>
      <c r="BA44" s="3">
        <v>-5.1245476719354501E-3</v>
      </c>
      <c r="BB44" s="3">
        <f t="shared" si="6"/>
        <v>-5.1245476719354501</v>
      </c>
      <c r="BC44">
        <f t="shared" si="7"/>
        <v>5.1245476719354501</v>
      </c>
      <c r="BE44" s="29">
        <f t="shared" si="8"/>
        <v>41</v>
      </c>
      <c r="BF44" s="29">
        <v>-2.5288043727827394</v>
      </c>
      <c r="BG44">
        <f t="shared" si="9"/>
        <v>2.5288043727827394</v>
      </c>
    </row>
    <row r="45" spans="2:59" ht="15" x14ac:dyDescent="0.35">
      <c r="B45" s="2">
        <v>155.489517310765</v>
      </c>
      <c r="C45" s="3">
        <v>-1.23120549691256E-2</v>
      </c>
      <c r="D45" s="3">
        <f t="shared" si="0"/>
        <v>-12.312054969125601</v>
      </c>
      <c r="K45" s="34">
        <f t="shared" si="1"/>
        <v>4.5104826892350047</v>
      </c>
      <c r="L45">
        <f t="shared" si="2"/>
        <v>12.312054969125601</v>
      </c>
      <c r="M45" s="34">
        <f t="shared" si="3"/>
        <v>4.5104826892350047</v>
      </c>
      <c r="N45">
        <f t="shared" si="4"/>
        <v>6.1560274845628005</v>
      </c>
      <c r="AF45" s="34">
        <f t="shared" si="5"/>
        <v>4.5104826892350047</v>
      </c>
      <c r="AG45">
        <f t="shared" si="5"/>
        <v>6.1560274845628005</v>
      </c>
      <c r="AY45" s="2">
        <v>-61.722530591572202</v>
      </c>
      <c r="AZ45" s="2">
        <f>Comparación!BA45*-1</f>
        <v>51.722530591572202</v>
      </c>
      <c r="BA45" s="3">
        <v>-5.1245476719354501E-3</v>
      </c>
      <c r="BB45" s="3">
        <f t="shared" si="6"/>
        <v>-5.1245476719354501</v>
      </c>
      <c r="BC45">
        <f t="shared" si="7"/>
        <v>5.1245476719354501</v>
      </c>
      <c r="BE45" s="29">
        <f t="shared" si="8"/>
        <v>42</v>
      </c>
      <c r="BF45" s="29">
        <v>-2.0713507484078799</v>
      </c>
      <c r="BG45">
        <f t="shared" si="9"/>
        <v>2.0713507484078799</v>
      </c>
    </row>
    <row r="46" spans="2:59" ht="15" x14ac:dyDescent="0.35">
      <c r="B46" s="2">
        <v>155.48427596614701</v>
      </c>
      <c r="C46" s="3">
        <v>-1.23117862890354E-2</v>
      </c>
      <c r="D46" s="3">
        <f t="shared" si="0"/>
        <v>-12.3117862890354</v>
      </c>
      <c r="K46" s="34">
        <f t="shared" si="1"/>
        <v>4.5157240338529903</v>
      </c>
      <c r="L46">
        <f t="shared" si="2"/>
        <v>12.3117862890354</v>
      </c>
      <c r="M46" s="34">
        <f t="shared" si="3"/>
        <v>4.5157240338529903</v>
      </c>
      <c r="N46">
        <f t="shared" si="4"/>
        <v>6.1558931445176999</v>
      </c>
      <c r="AF46" s="34">
        <f t="shared" si="5"/>
        <v>4.5157240338529903</v>
      </c>
      <c r="AG46">
        <f t="shared" si="5"/>
        <v>6.1558931445176999</v>
      </c>
      <c r="AY46" s="2">
        <v>-60.570815110917103</v>
      </c>
      <c r="AZ46" s="2">
        <f>Comparación!BA46*-1</f>
        <v>50.570815110917103</v>
      </c>
      <c r="BA46" s="3">
        <v>-5.1540405476272399E-3</v>
      </c>
      <c r="BB46" s="3">
        <f t="shared" si="6"/>
        <v>-5.1540405476272397</v>
      </c>
      <c r="BC46">
        <f t="shared" si="7"/>
        <v>5.1540405476272397</v>
      </c>
      <c r="BE46" s="29">
        <f t="shared" si="8"/>
        <v>43</v>
      </c>
      <c r="BF46" s="29">
        <v>-1.6709410344540525</v>
      </c>
      <c r="BG46">
        <f t="shared" si="9"/>
        <v>1.6709410344540525</v>
      </c>
    </row>
    <row r="47" spans="2:59" ht="15" x14ac:dyDescent="0.35">
      <c r="B47" s="2">
        <v>155.47903462152999</v>
      </c>
      <c r="C47" s="3">
        <v>-1.23115218964416E-2</v>
      </c>
      <c r="D47" s="3">
        <f t="shared" si="0"/>
        <v>-12.311521896441601</v>
      </c>
      <c r="K47" s="34">
        <f t="shared" si="1"/>
        <v>4.5209653784700095</v>
      </c>
      <c r="L47">
        <f t="shared" si="2"/>
        <v>12.311521896441601</v>
      </c>
      <c r="M47" s="34">
        <f t="shared" si="3"/>
        <v>4.5209653784700095</v>
      </c>
      <c r="N47">
        <f t="shared" si="4"/>
        <v>6.1557609482208004</v>
      </c>
      <c r="AF47" s="34">
        <f t="shared" si="5"/>
        <v>4.5209653784700095</v>
      </c>
      <c r="AG47">
        <f t="shared" si="5"/>
        <v>6.1557609482208004</v>
      </c>
      <c r="AY47" s="2">
        <v>-60.570815110917103</v>
      </c>
      <c r="AZ47" s="2">
        <f>Comparación!BA47*-1</f>
        <v>50.570815110917103</v>
      </c>
      <c r="BA47" s="3">
        <v>-5.1540405476272399E-3</v>
      </c>
      <c r="BB47" s="3">
        <f t="shared" si="6"/>
        <v>-5.1540405476272397</v>
      </c>
      <c r="BC47">
        <f t="shared" si="7"/>
        <v>5.1540405476272397</v>
      </c>
      <c r="BE47" s="29">
        <f t="shared" si="8"/>
        <v>44</v>
      </c>
      <c r="BF47" s="29">
        <v>-1.3246330590906079</v>
      </c>
      <c r="BG47">
        <f t="shared" si="9"/>
        <v>1.3246330590906079</v>
      </c>
    </row>
    <row r="48" spans="2:59" ht="15" x14ac:dyDescent="0.35">
      <c r="B48" s="2">
        <v>155.47903462152999</v>
      </c>
      <c r="C48" s="3">
        <v>-1.23115218964416E-2</v>
      </c>
      <c r="D48" s="3">
        <f t="shared" si="0"/>
        <v>-12.311521896441601</v>
      </c>
      <c r="K48" s="34">
        <f t="shared" si="1"/>
        <v>4.5209653784700095</v>
      </c>
      <c r="L48">
        <f t="shared" si="2"/>
        <v>12.311521896441601</v>
      </c>
      <c r="M48" s="34">
        <f t="shared" si="3"/>
        <v>4.5209653784700095</v>
      </c>
      <c r="N48">
        <f t="shared" si="4"/>
        <v>6.1557609482208004</v>
      </c>
      <c r="AF48" s="34">
        <f t="shared" si="5"/>
        <v>4.5209653784700095</v>
      </c>
      <c r="AG48">
        <f t="shared" si="5"/>
        <v>6.1557609482208004</v>
      </c>
      <c r="AY48" s="2">
        <v>-59.9809229092183</v>
      </c>
      <c r="AZ48" s="2">
        <f>Comparación!BA48*-1</f>
        <v>49.9809229092183</v>
      </c>
      <c r="BA48" s="3">
        <v>-5.16996208269737E-3</v>
      </c>
      <c r="BB48" s="3">
        <f t="shared" si="6"/>
        <v>-5.1699620826973698</v>
      </c>
      <c r="BC48">
        <f t="shared" si="7"/>
        <v>5.1699620826973698</v>
      </c>
      <c r="BE48" s="29">
        <f t="shared" si="8"/>
        <v>45</v>
      </c>
      <c r="BF48" s="29">
        <v>-1.0295787105922782</v>
      </c>
      <c r="BG48">
        <f t="shared" si="9"/>
        <v>1.0295787105922782</v>
      </c>
    </row>
    <row r="49" spans="2:59" ht="15" x14ac:dyDescent="0.35">
      <c r="B49" s="2">
        <v>155.35927596614701</v>
      </c>
      <c r="C49" s="3">
        <v>-1.23067062849856E-2</v>
      </c>
      <c r="D49" s="3">
        <f t="shared" si="0"/>
        <v>-12.3067062849856</v>
      </c>
      <c r="K49" s="34">
        <f t="shared" si="1"/>
        <v>4.6407240338529903</v>
      </c>
      <c r="L49">
        <f t="shared" si="2"/>
        <v>12.3067062849856</v>
      </c>
      <c r="M49" s="34">
        <f t="shared" si="3"/>
        <v>4.6407240338529903</v>
      </c>
      <c r="N49">
        <f t="shared" si="4"/>
        <v>6.1533531424927999</v>
      </c>
      <c r="AF49" s="34">
        <f t="shared" si="5"/>
        <v>4.6407240338529903</v>
      </c>
      <c r="AG49">
        <f t="shared" si="5"/>
        <v>6.1533531424927999</v>
      </c>
      <c r="AY49" s="2">
        <v>-59.9809229092183</v>
      </c>
      <c r="AZ49" s="2">
        <f>Comparación!BA49*-1</f>
        <v>49.9809229092183</v>
      </c>
      <c r="BA49" s="3">
        <v>-5.16996208269737E-3</v>
      </c>
      <c r="BB49" s="3">
        <f t="shared" si="6"/>
        <v>-5.1699620826973698</v>
      </c>
      <c r="BC49">
        <f t="shared" si="7"/>
        <v>5.1699620826973698</v>
      </c>
      <c r="BE49" s="29">
        <f t="shared" si="8"/>
        <v>46</v>
      </c>
      <c r="BF49" s="29">
        <v>-0.78306738063007275</v>
      </c>
      <c r="BG49">
        <f t="shared" si="9"/>
        <v>0.78306738063007275</v>
      </c>
    </row>
    <row r="50" spans="2:59" ht="15" x14ac:dyDescent="0.35">
      <c r="B50" s="2">
        <v>155.239517310765</v>
      </c>
      <c r="C50" s="3">
        <v>-1.23044566657253E-2</v>
      </c>
      <c r="D50" s="3">
        <f t="shared" si="0"/>
        <v>-12.304456665725299</v>
      </c>
      <c r="K50" s="34">
        <f t="shared" si="1"/>
        <v>4.7604826892350047</v>
      </c>
      <c r="L50">
        <f t="shared" si="2"/>
        <v>12.304456665725299</v>
      </c>
      <c r="M50" s="34">
        <f t="shared" si="3"/>
        <v>4.7604826892350047</v>
      </c>
      <c r="N50">
        <f t="shared" si="4"/>
        <v>6.1522283328626495</v>
      </c>
      <c r="AF50" s="34">
        <f t="shared" si="5"/>
        <v>4.7604826892350047</v>
      </c>
      <c r="AG50">
        <f t="shared" si="5"/>
        <v>6.1522283328626495</v>
      </c>
      <c r="AY50" s="2">
        <v>-59.395316897761298</v>
      </c>
      <c r="AZ50" s="2">
        <f>Comparación!BA50*-1</f>
        <v>49.395316897761298</v>
      </c>
      <c r="BA50" s="3">
        <v>-5.1891344977807504E-3</v>
      </c>
      <c r="BB50" s="3">
        <f t="shared" si="6"/>
        <v>-5.1891344977807501</v>
      </c>
      <c r="BC50">
        <f t="shared" si="7"/>
        <v>5.1891344977807501</v>
      </c>
      <c r="BE50" s="29">
        <f t="shared" si="8"/>
        <v>47</v>
      </c>
      <c r="BF50" s="29">
        <v>-0.58255768199440938</v>
      </c>
      <c r="BG50">
        <f t="shared" si="9"/>
        <v>0.58255768199440938</v>
      </c>
    </row>
    <row r="51" spans="2:59" ht="15" x14ac:dyDescent="0.35">
      <c r="B51" s="2">
        <v>155.11975865538199</v>
      </c>
      <c r="C51" s="3">
        <v>-1.23051181944388E-2</v>
      </c>
      <c r="D51" s="3">
        <f t="shared" si="0"/>
        <v>-12.305118194438801</v>
      </c>
      <c r="K51" s="34">
        <f t="shared" si="1"/>
        <v>4.880241344618014</v>
      </c>
      <c r="L51">
        <f t="shared" si="2"/>
        <v>12.305118194438801</v>
      </c>
      <c r="M51" s="34">
        <f t="shared" si="3"/>
        <v>4.880241344618014</v>
      </c>
      <c r="N51">
        <f t="shared" si="4"/>
        <v>6.1525590972194006</v>
      </c>
      <c r="AF51" s="34">
        <f t="shared" si="5"/>
        <v>4.880241344618014</v>
      </c>
      <c r="AG51">
        <f t="shared" si="5"/>
        <v>6.1525590972194006</v>
      </c>
      <c r="AY51" s="2">
        <v>-59.395316897761298</v>
      </c>
      <c r="AZ51" s="2">
        <f>Comparación!BA51*-1</f>
        <v>49.395316897761298</v>
      </c>
      <c r="BA51" s="3">
        <v>-5.1891344977807599E-3</v>
      </c>
      <c r="BB51" s="3">
        <f t="shared" si="6"/>
        <v>-5.1891344977807599</v>
      </c>
      <c r="BC51">
        <f t="shared" si="7"/>
        <v>5.1891344977807599</v>
      </c>
      <c r="BE51" s="29">
        <f t="shared" si="8"/>
        <v>48</v>
      </c>
      <c r="BF51" s="29">
        <v>-0.42569872733442848</v>
      </c>
      <c r="BG51">
        <f t="shared" si="9"/>
        <v>0.42569872733442848</v>
      </c>
    </row>
    <row r="52" spans="2:59" ht="15" x14ac:dyDescent="0.35">
      <c r="B52" s="2">
        <v>155</v>
      </c>
      <c r="C52" s="3">
        <v>-1.2309069554727801E-2</v>
      </c>
      <c r="D52" s="3">
        <f t="shared" si="0"/>
        <v>-12.309069554727801</v>
      </c>
      <c r="K52" s="34">
        <f t="shared" si="1"/>
        <v>5</v>
      </c>
      <c r="L52">
        <f t="shared" si="2"/>
        <v>12.309069554727801</v>
      </c>
      <c r="M52" s="34">
        <f t="shared" si="3"/>
        <v>5</v>
      </c>
      <c r="N52">
        <f t="shared" si="4"/>
        <v>6.1545347773639003</v>
      </c>
      <c r="AF52" s="34">
        <f t="shared" si="5"/>
        <v>5</v>
      </c>
      <c r="AG52">
        <f t="shared" si="5"/>
        <v>6.1545347773639003</v>
      </c>
      <c r="AY52" s="2">
        <v>-58.2589656852426</v>
      </c>
      <c r="AZ52" s="2">
        <f>Comparación!BA52*-1</f>
        <v>48.2589656852426</v>
      </c>
      <c r="BA52" s="3">
        <v>-5.22849949947813E-3</v>
      </c>
      <c r="BB52" s="3">
        <f t="shared" si="6"/>
        <v>-5.2284994994781302</v>
      </c>
      <c r="BC52">
        <f t="shared" si="7"/>
        <v>5.2284994994781302</v>
      </c>
      <c r="BE52" s="29">
        <f t="shared" si="8"/>
        <v>49</v>
      </c>
      <c r="BF52" s="29">
        <v>-0.31034236375017255</v>
      </c>
      <c r="BG52">
        <f t="shared" si="9"/>
        <v>0.31034236375017255</v>
      </c>
    </row>
    <row r="53" spans="2:59" ht="15" x14ac:dyDescent="0.35">
      <c r="B53" s="2">
        <v>155</v>
      </c>
      <c r="C53" s="3">
        <v>-1.2309069554727801E-2</v>
      </c>
      <c r="D53" s="3">
        <f t="shared" si="0"/>
        <v>-12.309069554727801</v>
      </c>
      <c r="K53" s="34">
        <f t="shared" si="1"/>
        <v>5</v>
      </c>
      <c r="L53">
        <f t="shared" si="2"/>
        <v>12.309069554727801</v>
      </c>
      <c r="M53" s="34">
        <f t="shared" si="3"/>
        <v>5</v>
      </c>
      <c r="N53">
        <f t="shared" si="4"/>
        <v>6.1545347773639003</v>
      </c>
      <c r="AF53" s="34">
        <f t="shared" si="5"/>
        <v>5</v>
      </c>
      <c r="AG53">
        <f t="shared" si="5"/>
        <v>6.1545347773639003</v>
      </c>
      <c r="AY53" s="2">
        <v>-58.2589656852426</v>
      </c>
      <c r="AZ53" s="2">
        <f>Comparación!BA53*-1</f>
        <v>48.2589656852426</v>
      </c>
      <c r="BA53" s="3">
        <v>-5.2284994994781196E-3</v>
      </c>
      <c r="BB53" s="3">
        <f t="shared" si="6"/>
        <v>-5.2284994994781195</v>
      </c>
      <c r="BC53">
        <f t="shared" si="7"/>
        <v>5.2284994994781195</v>
      </c>
      <c r="BE53" s="29">
        <f t="shared" si="8"/>
        <v>50</v>
      </c>
      <c r="BF53" s="29">
        <v>-0.23454779191786787</v>
      </c>
      <c r="BG53">
        <f t="shared" si="9"/>
        <v>0.23454779191786787</v>
      </c>
    </row>
    <row r="54" spans="2:59" ht="15" x14ac:dyDescent="0.35">
      <c r="B54" s="2">
        <v>154.875</v>
      </c>
      <c r="C54" s="3">
        <v>-1.2317149867365399E-2</v>
      </c>
      <c r="D54" s="3">
        <f t="shared" si="0"/>
        <v>-12.3171498673654</v>
      </c>
      <c r="K54" s="34">
        <f t="shared" si="1"/>
        <v>5.125</v>
      </c>
      <c r="L54">
        <f t="shared" si="2"/>
        <v>12.3171498673654</v>
      </c>
      <c r="M54" s="34">
        <f t="shared" si="3"/>
        <v>5.125</v>
      </c>
      <c r="N54">
        <f t="shared" si="4"/>
        <v>6.1585749336826998</v>
      </c>
      <c r="AF54" s="34">
        <f t="shared" si="5"/>
        <v>5.125</v>
      </c>
      <c r="AG54">
        <f t="shared" si="5"/>
        <v>6.1585749336826998</v>
      </c>
      <c r="AY54" s="2">
        <v>-57.674224417930802</v>
      </c>
      <c r="AZ54" s="2">
        <f>Comparación!BA54*-1</f>
        <v>47.674224417930802</v>
      </c>
      <c r="BA54" s="3">
        <v>-5.25026147018255E-3</v>
      </c>
      <c r="BB54" s="3">
        <f t="shared" si="6"/>
        <v>-5.2502614701825498</v>
      </c>
      <c r="BC54">
        <f t="shared" si="7"/>
        <v>5.2502614701825498</v>
      </c>
      <c r="BE54" s="29"/>
      <c r="BF54" s="29"/>
    </row>
    <row r="55" spans="2:59" ht="15" x14ac:dyDescent="0.35">
      <c r="B55" s="2">
        <v>154.75</v>
      </c>
      <c r="C55" s="3">
        <v>-1.23297754594362E-2</v>
      </c>
      <c r="D55" s="3">
        <f t="shared" si="0"/>
        <v>-12.329775459436201</v>
      </c>
      <c r="K55" s="34">
        <f t="shared" si="1"/>
        <v>5.25</v>
      </c>
      <c r="L55">
        <f t="shared" si="2"/>
        <v>12.329775459436201</v>
      </c>
      <c r="M55" s="34">
        <f t="shared" si="3"/>
        <v>5.25</v>
      </c>
      <c r="N55">
        <f t="shared" si="4"/>
        <v>6.1648877297181004</v>
      </c>
      <c r="AF55" s="34">
        <f t="shared" si="5"/>
        <v>5.25</v>
      </c>
      <c r="AG55">
        <f t="shared" si="5"/>
        <v>6.1648877297181004</v>
      </c>
      <c r="AY55" s="2">
        <v>-57.674224417930802</v>
      </c>
      <c r="AZ55" s="2">
        <f>Comparación!BA55*-1</f>
        <v>47.674224417930802</v>
      </c>
      <c r="BA55" s="3">
        <v>-5.2502614701825396E-3</v>
      </c>
      <c r="BB55" s="3">
        <f t="shared" si="6"/>
        <v>-5.2502614701825392</v>
      </c>
      <c r="BC55">
        <f t="shared" si="7"/>
        <v>5.2502614701825392</v>
      </c>
      <c r="BE55" s="29"/>
      <c r="BF55" s="29"/>
    </row>
    <row r="56" spans="2:59" ht="15" x14ac:dyDescent="0.35">
      <c r="B56" s="2">
        <v>154.625</v>
      </c>
      <c r="C56" s="3">
        <v>-1.2347502145308401E-2</v>
      </c>
      <c r="D56" s="3">
        <f t="shared" si="0"/>
        <v>-12.3475021453084</v>
      </c>
      <c r="K56" s="34">
        <f t="shared" si="1"/>
        <v>5.375</v>
      </c>
      <c r="L56">
        <f t="shared" si="2"/>
        <v>12.3475021453084</v>
      </c>
      <c r="M56" s="34">
        <f t="shared" si="3"/>
        <v>5.375</v>
      </c>
      <c r="N56">
        <f t="shared" si="4"/>
        <v>6.1737510726542002</v>
      </c>
      <c r="AF56" s="34">
        <f t="shared" si="5"/>
        <v>5.375</v>
      </c>
      <c r="AG56">
        <f t="shared" si="5"/>
        <v>6.1737510726542002</v>
      </c>
      <c r="AY56" s="2">
        <v>-57.093690303760198</v>
      </c>
      <c r="AZ56" s="2">
        <f>Comparación!BA56*-1</f>
        <v>47.093690303760198</v>
      </c>
      <c r="BA56" s="3">
        <v>-5.2755974368149799E-3</v>
      </c>
      <c r="BB56" s="3">
        <f t="shared" si="6"/>
        <v>-5.2755974368149801</v>
      </c>
      <c r="BC56">
        <f t="shared" si="7"/>
        <v>5.2755974368149801</v>
      </c>
      <c r="BE56" s="29"/>
      <c r="BF56" s="29"/>
    </row>
    <row r="57" spans="2:59" ht="15" x14ac:dyDescent="0.35">
      <c r="B57" s="2">
        <v>154.5</v>
      </c>
      <c r="C57" s="3">
        <v>-1.23709313256262E-2</v>
      </c>
      <c r="D57" s="3">
        <f t="shared" si="0"/>
        <v>-12.3709313256262</v>
      </c>
      <c r="K57" s="34">
        <f t="shared" si="1"/>
        <v>5.5</v>
      </c>
      <c r="L57">
        <f t="shared" si="2"/>
        <v>12.3709313256262</v>
      </c>
      <c r="M57" s="34">
        <f t="shared" si="3"/>
        <v>5.5</v>
      </c>
      <c r="N57">
        <f t="shared" si="4"/>
        <v>6.1854656628131002</v>
      </c>
      <c r="AF57" s="34">
        <f t="shared" si="5"/>
        <v>5.5</v>
      </c>
      <c r="AG57">
        <f t="shared" si="5"/>
        <v>6.1854656628131002</v>
      </c>
      <c r="AY57" s="2">
        <v>-57.093690303760198</v>
      </c>
      <c r="AZ57" s="2">
        <f>Comparación!BA57*-1</f>
        <v>47.093690303760198</v>
      </c>
      <c r="BA57" s="3">
        <v>-5.2755974368149799E-3</v>
      </c>
      <c r="BB57" s="3">
        <f t="shared" si="6"/>
        <v>-5.2755974368149801</v>
      </c>
      <c r="BC57">
        <f t="shared" si="7"/>
        <v>5.2755974368149801</v>
      </c>
      <c r="BE57" s="29"/>
      <c r="BF57" s="29"/>
    </row>
    <row r="58" spans="2:59" ht="15" x14ac:dyDescent="0.35">
      <c r="B58" s="2">
        <v>154.5</v>
      </c>
      <c r="C58" s="3">
        <v>-1.23709313256262E-2</v>
      </c>
      <c r="D58" s="3">
        <f t="shared" si="0"/>
        <v>-12.3709313256262</v>
      </c>
      <c r="K58" s="34">
        <f t="shared" si="1"/>
        <v>5.5</v>
      </c>
      <c r="L58">
        <f t="shared" si="2"/>
        <v>12.3709313256262</v>
      </c>
      <c r="M58" s="34">
        <f t="shared" si="3"/>
        <v>5.5</v>
      </c>
      <c r="N58">
        <f t="shared" si="4"/>
        <v>6.1854656628131002</v>
      </c>
      <c r="AF58" s="34">
        <f t="shared" si="5"/>
        <v>5.5</v>
      </c>
      <c r="AG58">
        <f t="shared" si="5"/>
        <v>6.1854656628131002</v>
      </c>
      <c r="AY58" s="2">
        <v>-55.972570086134503</v>
      </c>
      <c r="AZ58" s="2">
        <f>Comparación!BA58*-1</f>
        <v>45.972570086134503</v>
      </c>
      <c r="BA58" s="3">
        <v>-5.32798489346462E-3</v>
      </c>
      <c r="BB58" s="3">
        <f t="shared" si="6"/>
        <v>-5.3279848934646203</v>
      </c>
      <c r="BC58">
        <f t="shared" si="7"/>
        <v>5.3279848934646203</v>
      </c>
      <c r="BE58" s="29"/>
      <c r="BF58" s="29"/>
    </row>
    <row r="59" spans="2:59" ht="15" x14ac:dyDescent="0.35">
      <c r="B59" s="2">
        <v>154.375</v>
      </c>
      <c r="C59" s="3">
        <v>-1.2400710729905E-2</v>
      </c>
      <c r="D59" s="3">
        <f t="shared" si="0"/>
        <v>-12.400710729905001</v>
      </c>
      <c r="K59" s="34">
        <f t="shared" si="1"/>
        <v>5.625</v>
      </c>
      <c r="L59">
        <f t="shared" si="2"/>
        <v>12.400710729905001</v>
      </c>
      <c r="M59" s="34">
        <f t="shared" si="3"/>
        <v>5.625</v>
      </c>
      <c r="N59">
        <f t="shared" si="4"/>
        <v>6.2003553649525003</v>
      </c>
      <c r="AF59" s="34">
        <f t="shared" si="5"/>
        <v>5.625</v>
      </c>
      <c r="AG59">
        <f t="shared" si="5"/>
        <v>6.2003553649525003</v>
      </c>
      <c r="AY59" s="2">
        <v>-55.972570086134503</v>
      </c>
      <c r="AZ59" s="2">
        <f>Comparación!BA59*-1</f>
        <v>45.972570086134503</v>
      </c>
      <c r="BA59" s="3">
        <v>-5.32798489346462E-3</v>
      </c>
      <c r="BB59" s="3">
        <f t="shared" si="6"/>
        <v>-5.3279848934646203</v>
      </c>
      <c r="BC59">
        <f t="shared" si="7"/>
        <v>5.3279848934646203</v>
      </c>
      <c r="BE59" s="29"/>
      <c r="BF59" s="29"/>
    </row>
    <row r="60" spans="2:59" ht="15" x14ac:dyDescent="0.35">
      <c r="B60" s="2">
        <v>154.25</v>
      </c>
      <c r="C60" s="3">
        <v>-1.24375370703372E-2</v>
      </c>
      <c r="D60" s="3">
        <f t="shared" si="0"/>
        <v>-12.4375370703372</v>
      </c>
      <c r="K60" s="34">
        <f t="shared" si="1"/>
        <v>5.75</v>
      </c>
      <c r="L60">
        <f t="shared" si="2"/>
        <v>12.4375370703372</v>
      </c>
      <c r="M60" s="34">
        <f t="shared" si="3"/>
        <v>5.75</v>
      </c>
      <c r="N60">
        <f t="shared" si="4"/>
        <v>6.2187685351686</v>
      </c>
      <c r="AF60" s="34">
        <f t="shared" si="5"/>
        <v>5.75</v>
      </c>
      <c r="AG60">
        <f t="shared" si="5"/>
        <v>6.2187685351686</v>
      </c>
      <c r="AY60" s="2">
        <v>-55.392894330328602</v>
      </c>
      <c r="AZ60" s="2">
        <f>Comparación!BA60*-1</f>
        <v>45.392894330328602</v>
      </c>
      <c r="BA60" s="3">
        <v>-5.3572947514156002E-3</v>
      </c>
      <c r="BB60" s="3">
        <f t="shared" si="6"/>
        <v>-5.3572947514156004</v>
      </c>
      <c r="BC60">
        <f t="shared" si="7"/>
        <v>5.3572947514156004</v>
      </c>
      <c r="BE60" s="29"/>
      <c r="BF60" s="29"/>
    </row>
    <row r="61" spans="2:59" ht="15" x14ac:dyDescent="0.35">
      <c r="B61" s="2">
        <v>154.125</v>
      </c>
      <c r="C61" s="3">
        <v>-1.24821565110259E-2</v>
      </c>
      <c r="D61" s="3">
        <f t="shared" si="0"/>
        <v>-12.482156511025901</v>
      </c>
      <c r="K61" s="34">
        <f t="shared" si="1"/>
        <v>5.875</v>
      </c>
      <c r="L61">
        <f t="shared" si="2"/>
        <v>12.482156511025901</v>
      </c>
      <c r="M61" s="34">
        <f t="shared" si="3"/>
        <v>5.875</v>
      </c>
      <c r="N61">
        <f t="shared" si="4"/>
        <v>6.2410782555129503</v>
      </c>
      <c r="AF61" s="34">
        <f t="shared" si="5"/>
        <v>5.875</v>
      </c>
      <c r="AG61">
        <f t="shared" si="5"/>
        <v>6.2410782555129503</v>
      </c>
      <c r="AY61" s="2">
        <v>-55.392894330328602</v>
      </c>
      <c r="AZ61" s="2">
        <f>Comparación!BA61*-1</f>
        <v>45.392894330328602</v>
      </c>
      <c r="BA61" s="3">
        <v>-5.3572947514156002E-3</v>
      </c>
      <c r="BB61" s="3">
        <f t="shared" si="6"/>
        <v>-5.3572947514156004</v>
      </c>
      <c r="BC61">
        <f t="shared" si="7"/>
        <v>5.3572947514156004</v>
      </c>
      <c r="BE61" s="29"/>
      <c r="BF61" s="29"/>
    </row>
    <row r="62" spans="2:59" ht="15" x14ac:dyDescent="0.35">
      <c r="B62" s="2">
        <v>154</v>
      </c>
      <c r="C62" s="3">
        <v>-1.2535366585455499E-2</v>
      </c>
      <c r="D62" s="3">
        <f t="shared" si="0"/>
        <v>-12.535366585455499</v>
      </c>
      <c r="K62" s="34">
        <f t="shared" si="1"/>
        <v>6</v>
      </c>
      <c r="L62">
        <f t="shared" si="2"/>
        <v>12.535366585455499</v>
      </c>
      <c r="M62" s="34">
        <f t="shared" si="3"/>
        <v>6</v>
      </c>
      <c r="N62">
        <f t="shared" si="4"/>
        <v>6.2676832927277495</v>
      </c>
      <c r="AF62" s="34">
        <f t="shared" si="5"/>
        <v>6</v>
      </c>
      <c r="AG62">
        <f t="shared" si="5"/>
        <v>6.2676832927277495</v>
      </c>
      <c r="AY62" s="2">
        <v>-54.817348292515298</v>
      </c>
      <c r="AZ62" s="2">
        <f>Comparación!BA62*-1</f>
        <v>44.817348292515298</v>
      </c>
      <c r="BA62" s="3">
        <v>-5.3905783463433204E-3</v>
      </c>
      <c r="BB62" s="3">
        <f t="shared" si="6"/>
        <v>-5.3905783463433208</v>
      </c>
      <c r="BC62">
        <f t="shared" si="7"/>
        <v>5.3905783463433208</v>
      </c>
      <c r="BE62" s="29"/>
      <c r="BF62" s="29"/>
    </row>
    <row r="63" spans="2:59" ht="15" x14ac:dyDescent="0.35">
      <c r="B63" s="2">
        <v>154</v>
      </c>
      <c r="C63" s="3">
        <v>-1.2535366585455499E-2</v>
      </c>
      <c r="D63" s="3">
        <f t="shared" si="0"/>
        <v>-12.535366585455499</v>
      </c>
      <c r="K63" s="34">
        <f t="shared" si="1"/>
        <v>6</v>
      </c>
      <c r="L63">
        <f t="shared" si="2"/>
        <v>12.535366585455499</v>
      </c>
      <c r="M63" s="34">
        <f t="shared" si="3"/>
        <v>6</v>
      </c>
      <c r="N63">
        <f t="shared" si="4"/>
        <v>6.2676832927277495</v>
      </c>
      <c r="AF63" s="34">
        <f t="shared" si="5"/>
        <v>6</v>
      </c>
      <c r="AG63">
        <f t="shared" si="5"/>
        <v>6.2676832927277495</v>
      </c>
      <c r="AY63" s="2">
        <v>-54.817348292515298</v>
      </c>
      <c r="AZ63" s="2">
        <f>Comparación!BA63*-1</f>
        <v>44.817348292515298</v>
      </c>
      <c r="BA63" s="3">
        <v>-5.3905783463433204E-3</v>
      </c>
      <c r="BB63" s="3">
        <f t="shared" si="6"/>
        <v>-5.3905783463433208</v>
      </c>
      <c r="BC63">
        <f t="shared" si="7"/>
        <v>5.3905783463433208</v>
      </c>
      <c r="BE63" s="29"/>
      <c r="BF63" s="29"/>
    </row>
    <row r="64" spans="2:59" ht="15" x14ac:dyDescent="0.35">
      <c r="B64" s="2">
        <v>153.8125</v>
      </c>
      <c r="C64" s="3">
        <v>-1.26638816722541E-2</v>
      </c>
      <c r="D64" s="3">
        <f t="shared" si="0"/>
        <v>-12.663881672254099</v>
      </c>
      <c r="K64" s="34">
        <f t="shared" si="1"/>
        <v>6.1875</v>
      </c>
      <c r="L64">
        <f t="shared" si="2"/>
        <v>12.663881672254099</v>
      </c>
      <c r="M64" s="34">
        <f t="shared" si="3"/>
        <v>6.1875</v>
      </c>
      <c r="N64">
        <f t="shared" si="4"/>
        <v>6.3319408361270497</v>
      </c>
      <c r="AF64" s="34">
        <f t="shared" si="5"/>
        <v>6.1875</v>
      </c>
      <c r="AG64">
        <f t="shared" si="5"/>
        <v>6.3319408361270497</v>
      </c>
      <c r="AY64" s="2">
        <v>-53.711324404042102</v>
      </c>
      <c r="AZ64" s="2">
        <f>Comparación!BA64*-1</f>
        <v>43.711324404042102</v>
      </c>
      <c r="BA64" s="3">
        <v>-5.4595614557407099E-3</v>
      </c>
      <c r="BB64" s="3">
        <f t="shared" si="6"/>
        <v>-5.4595614557407099</v>
      </c>
      <c r="BC64">
        <f t="shared" si="7"/>
        <v>5.4595614557407099</v>
      </c>
      <c r="BE64" s="29"/>
      <c r="BF64" s="29"/>
    </row>
    <row r="65" spans="2:58" ht="15" x14ac:dyDescent="0.35">
      <c r="B65" s="2">
        <v>153.625</v>
      </c>
      <c r="C65" s="3">
        <v>-1.2812094841958201E-2</v>
      </c>
      <c r="D65" s="3">
        <f t="shared" si="0"/>
        <v>-12.812094841958201</v>
      </c>
      <c r="K65" s="34">
        <f t="shared" si="1"/>
        <v>6.375</v>
      </c>
      <c r="L65">
        <f t="shared" si="2"/>
        <v>12.812094841958201</v>
      </c>
      <c r="M65" s="34">
        <f t="shared" si="3"/>
        <v>6.375</v>
      </c>
      <c r="N65">
        <f t="shared" si="4"/>
        <v>6.4060474209791005</v>
      </c>
      <c r="AF65" s="34">
        <f t="shared" si="5"/>
        <v>6.375</v>
      </c>
      <c r="AG65">
        <f t="shared" si="5"/>
        <v>6.4060474209791005</v>
      </c>
      <c r="AY65" s="2">
        <v>-53.711324404042102</v>
      </c>
      <c r="AZ65" s="2">
        <f>Comparación!BA65*-1</f>
        <v>43.711324404042102</v>
      </c>
      <c r="BA65" s="3">
        <v>-5.4595614557407099E-3</v>
      </c>
      <c r="BB65" s="3">
        <f t="shared" si="6"/>
        <v>-5.4595614557407099</v>
      </c>
      <c r="BC65">
        <f t="shared" si="7"/>
        <v>5.4595614557407099</v>
      </c>
      <c r="BE65" s="29"/>
      <c r="BF65" s="29"/>
    </row>
    <row r="66" spans="2:58" ht="15" x14ac:dyDescent="0.35">
      <c r="B66" s="2">
        <v>153.4375</v>
      </c>
      <c r="C66" s="3">
        <v>-1.29787437936323E-2</v>
      </c>
      <c r="D66" s="3">
        <f t="shared" si="0"/>
        <v>-12.978743793632299</v>
      </c>
      <c r="K66" s="34">
        <f t="shared" si="1"/>
        <v>6.5625</v>
      </c>
      <c r="L66">
        <f t="shared" si="2"/>
        <v>12.978743793632299</v>
      </c>
      <c r="M66" s="34">
        <f t="shared" si="3"/>
        <v>6.5625</v>
      </c>
      <c r="N66">
        <f t="shared" si="4"/>
        <v>6.4893718968161496</v>
      </c>
      <c r="AF66" s="34">
        <f t="shared" si="5"/>
        <v>6.5625</v>
      </c>
      <c r="AG66">
        <f t="shared" si="5"/>
        <v>6.4893718968161496</v>
      </c>
      <c r="AY66" s="2">
        <v>-53.136630295752603</v>
      </c>
      <c r="AZ66" s="2">
        <f>Comparación!BA66*-1</f>
        <v>43.136630295752603</v>
      </c>
      <c r="BA66" s="3">
        <v>-5.4985271451125301E-3</v>
      </c>
      <c r="BB66" s="3">
        <f t="shared" si="6"/>
        <v>-5.4985271451125302</v>
      </c>
      <c r="BC66">
        <f t="shared" si="7"/>
        <v>5.4985271451125302</v>
      </c>
      <c r="BE66" s="29"/>
      <c r="BF66" s="29"/>
    </row>
    <row r="67" spans="2:58" ht="15" x14ac:dyDescent="0.35">
      <c r="B67" s="2">
        <v>153.25</v>
      </c>
      <c r="C67" s="3">
        <v>-1.31628597089721E-2</v>
      </c>
      <c r="D67" s="3">
        <f t="shared" ref="D67:D130" si="10">C67*1000</f>
        <v>-13.1628597089721</v>
      </c>
      <c r="K67" s="34">
        <f t="shared" ref="K67:K130" si="11">(MAX($B$3:$B$257)-B67)</f>
        <v>6.75</v>
      </c>
      <c r="L67">
        <f t="shared" ref="L67:L130" si="12">D67*-1</f>
        <v>13.1628597089721</v>
      </c>
      <c r="M67" s="34">
        <f t="shared" ref="M67:M130" si="13">K67</f>
        <v>6.75</v>
      </c>
      <c r="N67">
        <f t="shared" si="4"/>
        <v>6.5814298544860499</v>
      </c>
      <c r="AF67" s="34">
        <f t="shared" si="5"/>
        <v>6.75</v>
      </c>
      <c r="AG67">
        <f t="shared" si="5"/>
        <v>6.5814298544860499</v>
      </c>
      <c r="AY67" s="2">
        <v>-53.136630295752603</v>
      </c>
      <c r="AZ67" s="2">
        <f>Comparación!BA67*-1</f>
        <v>43.136630295752603</v>
      </c>
      <c r="BA67" s="3">
        <v>-5.4985271451125301E-3</v>
      </c>
      <c r="BB67" s="3">
        <f t="shared" si="6"/>
        <v>-5.4985271451125302</v>
      </c>
      <c r="BC67">
        <f t="shared" si="7"/>
        <v>5.4985271451125302</v>
      </c>
      <c r="BE67" s="29"/>
      <c r="BF67" s="29"/>
    </row>
    <row r="68" spans="2:58" ht="15" x14ac:dyDescent="0.35">
      <c r="B68" s="2">
        <v>153.25</v>
      </c>
      <c r="C68" s="3">
        <v>-1.31628597089721E-2</v>
      </c>
      <c r="D68" s="3">
        <f t="shared" si="10"/>
        <v>-13.1628597089721</v>
      </c>
      <c r="K68" s="34">
        <f t="shared" si="11"/>
        <v>6.75</v>
      </c>
      <c r="L68">
        <f t="shared" si="12"/>
        <v>13.1628597089721</v>
      </c>
      <c r="M68" s="34">
        <f t="shared" si="13"/>
        <v>6.75</v>
      </c>
      <c r="N68">
        <f t="shared" ref="N68:N131" si="14">L68/2</f>
        <v>6.5814298544860499</v>
      </c>
      <c r="AF68" s="34">
        <f t="shared" ref="AF68:AG131" si="15">M68</f>
        <v>6.75</v>
      </c>
      <c r="AG68">
        <f t="shared" si="15"/>
        <v>6.5814298544860499</v>
      </c>
      <c r="AY68" s="2">
        <v>-52.565990038898804</v>
      </c>
      <c r="AZ68" s="2">
        <f>Comparación!BA68*-1</f>
        <v>42.565990038898804</v>
      </c>
      <c r="BA68" s="3">
        <v>-5.5420263852019704E-3</v>
      </c>
      <c r="BB68" s="3">
        <f t="shared" ref="BB68:BB131" si="16">BA68*1000</f>
        <v>-5.5420263852019707</v>
      </c>
      <c r="BC68">
        <f t="shared" ref="BC68:BC131" si="17">BB68*-1</f>
        <v>5.5420263852019707</v>
      </c>
      <c r="BE68" s="29"/>
      <c r="BF68" s="29"/>
    </row>
    <row r="69" spans="2:58" ht="15" x14ac:dyDescent="0.35">
      <c r="B69" s="2">
        <v>153.0625</v>
      </c>
      <c r="C69" s="3">
        <v>-1.33637821430373E-2</v>
      </c>
      <c r="D69" s="3">
        <f t="shared" si="10"/>
        <v>-13.3637821430373</v>
      </c>
      <c r="K69" s="34">
        <f t="shared" si="11"/>
        <v>6.9375</v>
      </c>
      <c r="L69">
        <f t="shared" si="12"/>
        <v>13.3637821430373</v>
      </c>
      <c r="M69" s="34">
        <f t="shared" si="13"/>
        <v>6.9375</v>
      </c>
      <c r="N69">
        <f t="shared" si="14"/>
        <v>6.6818910715186499</v>
      </c>
      <c r="AF69" s="34">
        <f t="shared" si="15"/>
        <v>6.9375</v>
      </c>
      <c r="AG69">
        <f t="shared" si="15"/>
        <v>6.6818910715186499</v>
      </c>
      <c r="AY69" s="2">
        <v>-52.565990038898804</v>
      </c>
      <c r="AZ69" s="2">
        <f>Comparación!BA69*-1</f>
        <v>42.565990038898804</v>
      </c>
      <c r="BA69" s="3">
        <v>-5.5420263852019704E-3</v>
      </c>
      <c r="BB69" s="3">
        <f t="shared" si="16"/>
        <v>-5.5420263852019707</v>
      </c>
      <c r="BC69">
        <f t="shared" si="17"/>
        <v>5.5420263852019707</v>
      </c>
      <c r="BE69" s="29"/>
      <c r="BF69" s="29"/>
    </row>
    <row r="70" spans="2:58" ht="15" x14ac:dyDescent="0.35">
      <c r="B70" s="2">
        <v>152.875</v>
      </c>
      <c r="C70" s="3">
        <v>-1.3581160670215401E-2</v>
      </c>
      <c r="D70" s="3">
        <f t="shared" si="10"/>
        <v>-13.5811606702154</v>
      </c>
      <c r="K70" s="34">
        <f t="shared" si="11"/>
        <v>7.125</v>
      </c>
      <c r="L70">
        <f t="shared" si="12"/>
        <v>13.5811606702154</v>
      </c>
      <c r="M70" s="34">
        <f t="shared" si="13"/>
        <v>7.125</v>
      </c>
      <c r="N70">
        <f t="shared" si="14"/>
        <v>6.7905803351077001</v>
      </c>
      <c r="AF70" s="34">
        <f t="shared" si="15"/>
        <v>7.125</v>
      </c>
      <c r="AG70">
        <f t="shared" si="15"/>
        <v>6.7905803351077001</v>
      </c>
      <c r="AY70" s="2">
        <v>-51.474926538335303</v>
      </c>
      <c r="AZ70" s="2">
        <f>Comparación!BA70*-1</f>
        <v>41.474926538335303</v>
      </c>
      <c r="BA70" s="3">
        <v>-5.6325077174061797E-3</v>
      </c>
      <c r="BB70" s="3">
        <f t="shared" si="16"/>
        <v>-5.6325077174061802</v>
      </c>
      <c r="BC70">
        <f t="shared" si="17"/>
        <v>5.6325077174061802</v>
      </c>
      <c r="BE70" s="29"/>
      <c r="BF70" s="29"/>
    </row>
    <row r="71" spans="2:58" ht="15" x14ac:dyDescent="0.35">
      <c r="B71" s="2">
        <v>152.6875</v>
      </c>
      <c r="C71" s="3">
        <v>-1.38149590573723E-2</v>
      </c>
      <c r="D71" s="3">
        <f t="shared" si="10"/>
        <v>-13.814959057372299</v>
      </c>
      <c r="K71" s="34">
        <f t="shared" si="11"/>
        <v>7.3125</v>
      </c>
      <c r="L71">
        <f t="shared" si="12"/>
        <v>13.814959057372299</v>
      </c>
      <c r="M71" s="34">
        <f t="shared" si="13"/>
        <v>7.3125</v>
      </c>
      <c r="N71">
        <f t="shared" si="14"/>
        <v>6.9074795286861495</v>
      </c>
      <c r="AF71" s="34">
        <f t="shared" si="15"/>
        <v>7.3125</v>
      </c>
      <c r="AG71">
        <f t="shared" si="15"/>
        <v>6.9074795286861495</v>
      </c>
      <c r="AY71" s="2">
        <v>-51.474926538335303</v>
      </c>
      <c r="AZ71" s="2">
        <f>Comparación!BA71*-1</f>
        <v>41.474926538335303</v>
      </c>
      <c r="BA71" s="3">
        <v>-5.6325077174061797E-3</v>
      </c>
      <c r="BB71" s="3">
        <f t="shared" si="16"/>
        <v>-5.6325077174061802</v>
      </c>
      <c r="BC71">
        <f t="shared" si="17"/>
        <v>5.6325077174061802</v>
      </c>
      <c r="BE71" s="29"/>
      <c r="BF71" s="29"/>
    </row>
    <row r="72" spans="2:58" ht="15" x14ac:dyDescent="0.35">
      <c r="B72" s="2">
        <v>152.5</v>
      </c>
      <c r="C72" s="3">
        <v>-1.4065451837371E-2</v>
      </c>
      <c r="D72" s="3">
        <f t="shared" si="10"/>
        <v>-14.065451837371</v>
      </c>
      <c r="K72" s="34">
        <f t="shared" si="11"/>
        <v>7.5</v>
      </c>
      <c r="L72">
        <f t="shared" si="12"/>
        <v>14.065451837371</v>
      </c>
      <c r="M72" s="34">
        <f t="shared" si="13"/>
        <v>7.5</v>
      </c>
      <c r="N72">
        <f t="shared" si="14"/>
        <v>7.0327259186855002</v>
      </c>
      <c r="AF72" s="34">
        <f t="shared" si="15"/>
        <v>7.5</v>
      </c>
      <c r="AG72">
        <f t="shared" si="15"/>
        <v>7.0327259186855002</v>
      </c>
      <c r="AY72" s="2">
        <v>-50.905131745742501</v>
      </c>
      <c r="AZ72" s="2">
        <f>Comparación!BA72*-1</f>
        <v>40.905131745742501</v>
      </c>
      <c r="BA72" s="3">
        <v>-5.6850569796807896E-3</v>
      </c>
      <c r="BB72" s="3">
        <f t="shared" si="16"/>
        <v>-5.6850569796807893</v>
      </c>
      <c r="BC72">
        <f t="shared" si="17"/>
        <v>5.6850569796807893</v>
      </c>
      <c r="BE72" s="29"/>
      <c r="BF72" s="29"/>
    </row>
    <row r="73" spans="2:58" ht="15" x14ac:dyDescent="0.35">
      <c r="B73" s="2">
        <v>152.5</v>
      </c>
      <c r="C73" s="3">
        <v>-1.4065451837371E-2</v>
      </c>
      <c r="D73" s="3">
        <f t="shared" si="10"/>
        <v>-14.065451837371</v>
      </c>
      <c r="K73" s="34">
        <f t="shared" si="11"/>
        <v>7.5</v>
      </c>
      <c r="L73">
        <f t="shared" si="12"/>
        <v>14.065451837371</v>
      </c>
      <c r="M73" s="34">
        <f t="shared" si="13"/>
        <v>7.5</v>
      </c>
      <c r="N73">
        <f t="shared" si="14"/>
        <v>7.0327259186855002</v>
      </c>
      <c r="AF73" s="34">
        <f t="shared" si="15"/>
        <v>7.5</v>
      </c>
      <c r="AG73">
        <f t="shared" si="15"/>
        <v>7.0327259186855002</v>
      </c>
      <c r="AY73" s="2">
        <v>-50.905131745742501</v>
      </c>
      <c r="AZ73" s="2">
        <f>Comparación!BA73*-1</f>
        <v>40.905131745742501</v>
      </c>
      <c r="BA73" s="3">
        <v>-5.6850569796808E-3</v>
      </c>
      <c r="BB73" s="3">
        <f t="shared" si="16"/>
        <v>-5.6850569796807999</v>
      </c>
      <c r="BC73">
        <f t="shared" si="17"/>
        <v>5.6850569796807999</v>
      </c>
      <c r="BE73" s="29"/>
      <c r="BF73" s="29"/>
    </row>
    <row r="74" spans="2:58" ht="15" x14ac:dyDescent="0.35">
      <c r="B74" s="2">
        <v>152.375</v>
      </c>
      <c r="C74" s="3">
        <v>-1.4241997835184801E-2</v>
      </c>
      <c r="D74" s="3">
        <f t="shared" si="10"/>
        <v>-14.241997835184801</v>
      </c>
      <c r="K74" s="34">
        <f t="shared" si="11"/>
        <v>7.625</v>
      </c>
      <c r="L74">
        <f t="shared" si="12"/>
        <v>14.241997835184801</v>
      </c>
      <c r="M74" s="34">
        <f t="shared" si="13"/>
        <v>7.625</v>
      </c>
      <c r="N74">
        <f t="shared" si="14"/>
        <v>7.1209989175924004</v>
      </c>
      <c r="AF74" s="34">
        <f t="shared" si="15"/>
        <v>7.625</v>
      </c>
      <c r="AG74">
        <f t="shared" si="15"/>
        <v>7.1209989175924004</v>
      </c>
      <c r="AY74" s="2">
        <v>-50.339316473939498</v>
      </c>
      <c r="AZ74" s="2">
        <f>Comparación!BA74*-1</f>
        <v>40.339316473939498</v>
      </c>
      <c r="BA74" s="3">
        <v>-5.7446410773097298E-3</v>
      </c>
      <c r="BB74" s="3">
        <f t="shared" si="16"/>
        <v>-5.7446410773097298</v>
      </c>
      <c r="BC74">
        <f t="shared" si="17"/>
        <v>5.7446410773097298</v>
      </c>
      <c r="BE74" s="29"/>
      <c r="BF74" s="29"/>
    </row>
    <row r="75" spans="2:58" ht="15" x14ac:dyDescent="0.35">
      <c r="B75" s="2">
        <v>152.25</v>
      </c>
      <c r="C75" s="3">
        <v>-1.4426469360536801E-2</v>
      </c>
      <c r="D75" s="3">
        <f t="shared" si="10"/>
        <v>-14.426469360536801</v>
      </c>
      <c r="K75" s="34">
        <f t="shared" si="11"/>
        <v>7.75</v>
      </c>
      <c r="L75">
        <f t="shared" si="12"/>
        <v>14.426469360536801</v>
      </c>
      <c r="M75" s="34">
        <f t="shared" si="13"/>
        <v>7.75</v>
      </c>
      <c r="N75">
        <f t="shared" si="14"/>
        <v>7.2132346802684006</v>
      </c>
      <c r="AF75" s="34">
        <f t="shared" si="15"/>
        <v>7.75</v>
      </c>
      <c r="AG75">
        <f t="shared" si="15"/>
        <v>7.2132346802684006</v>
      </c>
      <c r="AY75" s="2">
        <v>-50.339316473939498</v>
      </c>
      <c r="AZ75" s="2">
        <f>Comparación!BA75*-1</f>
        <v>40.339316473939498</v>
      </c>
      <c r="BA75" s="3">
        <v>-5.7446410773097298E-3</v>
      </c>
      <c r="BB75" s="3">
        <f t="shared" si="16"/>
        <v>-5.7446410773097298</v>
      </c>
      <c r="BC75">
        <f t="shared" si="17"/>
        <v>5.7446410773097298</v>
      </c>
      <c r="BE75" s="29"/>
      <c r="BF75" s="29"/>
    </row>
    <row r="76" spans="2:58" ht="15" x14ac:dyDescent="0.35">
      <c r="B76" s="2">
        <v>152.125</v>
      </c>
      <c r="C76" s="3">
        <v>-1.46191933957763E-2</v>
      </c>
      <c r="D76" s="3">
        <f t="shared" si="10"/>
        <v>-14.6191933957763</v>
      </c>
      <c r="K76" s="34">
        <f t="shared" si="11"/>
        <v>7.875</v>
      </c>
      <c r="L76">
        <f t="shared" si="12"/>
        <v>14.6191933957763</v>
      </c>
      <c r="M76" s="34">
        <f t="shared" si="13"/>
        <v>7.875</v>
      </c>
      <c r="N76">
        <f t="shared" si="14"/>
        <v>7.3095966978881499</v>
      </c>
      <c r="AF76" s="34">
        <f t="shared" si="15"/>
        <v>7.875</v>
      </c>
      <c r="AG76">
        <f t="shared" si="15"/>
        <v>7.3095966978881499</v>
      </c>
      <c r="AY76" s="2">
        <v>-49.2630762577271</v>
      </c>
      <c r="AZ76" s="2">
        <f>Comparación!BA76*-1</f>
        <v>39.2630762577271</v>
      </c>
      <c r="BA76" s="3">
        <v>-5.8746324314041297E-3</v>
      </c>
      <c r="BB76" s="3">
        <f t="shared" si="16"/>
        <v>-5.8746324314041294</v>
      </c>
      <c r="BC76">
        <f t="shared" si="17"/>
        <v>5.8746324314041294</v>
      </c>
      <c r="BE76" s="29"/>
      <c r="BF76" s="29"/>
    </row>
    <row r="77" spans="2:58" ht="15" x14ac:dyDescent="0.35">
      <c r="B77" s="2">
        <v>152</v>
      </c>
      <c r="C77" s="3">
        <v>-1.48205632260947E-2</v>
      </c>
      <c r="D77" s="3">
        <f t="shared" si="10"/>
        <v>-14.8205632260947</v>
      </c>
      <c r="K77" s="34">
        <f t="shared" si="11"/>
        <v>8</v>
      </c>
      <c r="L77">
        <f t="shared" si="12"/>
        <v>14.8205632260947</v>
      </c>
      <c r="M77" s="34">
        <f t="shared" si="13"/>
        <v>8</v>
      </c>
      <c r="N77">
        <f t="shared" si="14"/>
        <v>7.4102816130473501</v>
      </c>
      <c r="AF77" s="34">
        <f t="shared" si="15"/>
        <v>8</v>
      </c>
      <c r="AG77">
        <f t="shared" si="15"/>
        <v>7.4102816130473501</v>
      </c>
      <c r="AY77" s="2">
        <v>-49.2630762577271</v>
      </c>
      <c r="AZ77" s="2">
        <f>Comparación!BA77*-1</f>
        <v>39.2630762577271</v>
      </c>
      <c r="BA77" s="3">
        <v>-5.8746324314041297E-3</v>
      </c>
      <c r="BB77" s="3">
        <f t="shared" si="16"/>
        <v>-5.8746324314041294</v>
      </c>
      <c r="BC77">
        <f t="shared" si="17"/>
        <v>5.8746324314041294</v>
      </c>
      <c r="BE77" s="29"/>
      <c r="BF77" s="29"/>
    </row>
    <row r="78" spans="2:58" ht="15" x14ac:dyDescent="0.35">
      <c r="B78" s="2">
        <v>152</v>
      </c>
      <c r="C78" s="3">
        <v>-1.48205632260947E-2</v>
      </c>
      <c r="D78" s="3">
        <f t="shared" si="10"/>
        <v>-14.8205632260947</v>
      </c>
      <c r="K78" s="34">
        <f t="shared" si="11"/>
        <v>8</v>
      </c>
      <c r="L78">
        <f t="shared" si="12"/>
        <v>14.8205632260947</v>
      </c>
      <c r="M78" s="34">
        <f t="shared" si="13"/>
        <v>8</v>
      </c>
      <c r="N78">
        <f t="shared" si="14"/>
        <v>7.4102816130473501</v>
      </c>
      <c r="AF78" s="34">
        <f t="shared" si="15"/>
        <v>8</v>
      </c>
      <c r="AG78">
        <f t="shared" si="15"/>
        <v>7.4102816130473501</v>
      </c>
      <c r="AY78" s="2">
        <v>-48.698099954788603</v>
      </c>
      <c r="AZ78" s="2">
        <f>Comparación!BA78*-1</f>
        <v>38.698099954788603</v>
      </c>
      <c r="BA78" s="3">
        <v>-5.9530324961139802E-3</v>
      </c>
      <c r="BB78" s="3">
        <f t="shared" si="16"/>
        <v>-5.9530324961139804</v>
      </c>
      <c r="BC78">
        <f t="shared" si="17"/>
        <v>5.9530324961139804</v>
      </c>
      <c r="BE78" s="29"/>
      <c r="BF78" s="29"/>
    </row>
    <row r="79" spans="2:58" ht="15" x14ac:dyDescent="0.35">
      <c r="B79" s="2">
        <v>151.875</v>
      </c>
      <c r="C79" s="3">
        <v>-1.50310115129477E-2</v>
      </c>
      <c r="D79" s="3">
        <f t="shared" si="10"/>
        <v>-15.0310115129477</v>
      </c>
      <c r="K79" s="34">
        <f t="shared" si="11"/>
        <v>8.125</v>
      </c>
      <c r="L79">
        <f t="shared" si="12"/>
        <v>15.0310115129477</v>
      </c>
      <c r="M79" s="34">
        <f t="shared" si="13"/>
        <v>8.125</v>
      </c>
      <c r="N79">
        <f t="shared" si="14"/>
        <v>7.5155057564738499</v>
      </c>
      <c r="AF79" s="34">
        <f t="shared" si="15"/>
        <v>8.125</v>
      </c>
      <c r="AG79">
        <f t="shared" si="15"/>
        <v>7.5155057564738499</v>
      </c>
      <c r="AY79" s="2">
        <v>-48.698099954788603</v>
      </c>
      <c r="AZ79" s="2">
        <f>Comparación!BA79*-1</f>
        <v>38.698099954788603</v>
      </c>
      <c r="BA79" s="3">
        <v>-5.9530324961139698E-3</v>
      </c>
      <c r="BB79" s="3">
        <f t="shared" si="16"/>
        <v>-5.9530324961139698</v>
      </c>
      <c r="BC79">
        <f t="shared" si="17"/>
        <v>5.9530324961139698</v>
      </c>
      <c r="BE79" s="29"/>
      <c r="BF79" s="29"/>
    </row>
    <row r="80" spans="2:58" ht="15" x14ac:dyDescent="0.35">
      <c r="B80" s="2">
        <v>151.75</v>
      </c>
      <c r="C80" s="3">
        <v>-1.5251020425220601E-2</v>
      </c>
      <c r="D80" s="3">
        <f t="shared" si="10"/>
        <v>-15.251020425220601</v>
      </c>
      <c r="K80" s="34">
        <f t="shared" si="11"/>
        <v>8.25</v>
      </c>
      <c r="L80">
        <f t="shared" si="12"/>
        <v>15.251020425220601</v>
      </c>
      <c r="M80" s="34">
        <f t="shared" si="13"/>
        <v>8.25</v>
      </c>
      <c r="N80">
        <f t="shared" si="14"/>
        <v>7.6255102126103003</v>
      </c>
      <c r="AF80" s="34">
        <f t="shared" si="15"/>
        <v>8.25</v>
      </c>
      <c r="AG80">
        <f t="shared" si="15"/>
        <v>7.6255102126103003</v>
      </c>
      <c r="AY80" s="2">
        <v>-48.137030345891702</v>
      </c>
      <c r="AZ80" s="2">
        <f>Comparación!BA80*-1</f>
        <v>38.137030345891702</v>
      </c>
      <c r="BA80" s="3">
        <v>-6.0405220606320996E-3</v>
      </c>
      <c r="BB80" s="3">
        <f t="shared" si="16"/>
        <v>-6.0405220606320995</v>
      </c>
      <c r="BC80">
        <f t="shared" si="17"/>
        <v>6.0405220606320995</v>
      </c>
      <c r="BE80" s="29"/>
      <c r="BF80" s="29"/>
    </row>
    <row r="81" spans="2:58" ht="15" x14ac:dyDescent="0.35">
      <c r="B81" s="2">
        <v>151.625</v>
      </c>
      <c r="C81" s="3">
        <v>-1.54811471598308E-2</v>
      </c>
      <c r="D81" s="3">
        <f t="shared" si="10"/>
        <v>-15.481147159830801</v>
      </c>
      <c r="K81" s="34">
        <f t="shared" si="11"/>
        <v>8.375</v>
      </c>
      <c r="L81">
        <f t="shared" si="12"/>
        <v>15.481147159830801</v>
      </c>
      <c r="M81" s="34">
        <f t="shared" si="13"/>
        <v>8.375</v>
      </c>
      <c r="N81">
        <f t="shared" si="14"/>
        <v>7.7405735799154005</v>
      </c>
      <c r="AF81" s="34">
        <f t="shared" si="15"/>
        <v>8.375</v>
      </c>
      <c r="AG81">
        <f t="shared" si="15"/>
        <v>7.7405735799154005</v>
      </c>
      <c r="AY81" s="2">
        <v>-48.137030345891702</v>
      </c>
      <c r="AZ81" s="2">
        <f>Comparación!BA81*-1</f>
        <v>38.137030345891702</v>
      </c>
      <c r="BA81" s="3">
        <v>-6.04052206063211E-3</v>
      </c>
      <c r="BB81" s="3">
        <f t="shared" si="16"/>
        <v>-6.0405220606321102</v>
      </c>
      <c r="BC81">
        <f t="shared" si="17"/>
        <v>6.0405220606321102</v>
      </c>
      <c r="BE81" s="29"/>
      <c r="BF81" s="29"/>
    </row>
    <row r="82" spans="2:58" ht="15" x14ac:dyDescent="0.35">
      <c r="B82" s="2">
        <v>151.5</v>
      </c>
      <c r="C82" s="3">
        <v>-1.5722012211001501E-2</v>
      </c>
      <c r="D82" s="3">
        <f t="shared" si="10"/>
        <v>-15.722012211001502</v>
      </c>
      <c r="K82" s="34">
        <f t="shared" si="11"/>
        <v>8.5</v>
      </c>
      <c r="L82">
        <f t="shared" si="12"/>
        <v>15.722012211001502</v>
      </c>
      <c r="M82" s="34">
        <f t="shared" si="13"/>
        <v>8.5</v>
      </c>
      <c r="N82">
        <f t="shared" si="14"/>
        <v>7.861006105500751</v>
      </c>
      <c r="AF82" s="34">
        <f t="shared" si="15"/>
        <v>8.5</v>
      </c>
      <c r="AG82">
        <f t="shared" si="15"/>
        <v>7.861006105500751</v>
      </c>
      <c r="AY82" s="2">
        <v>-47.075475257605099</v>
      </c>
      <c r="AZ82" s="2">
        <f>Comparación!BA82*-1</f>
        <v>37.075475257605099</v>
      </c>
      <c r="BA82" s="3">
        <v>-6.2241449737564097E-3</v>
      </c>
      <c r="BB82" s="3">
        <f t="shared" si="16"/>
        <v>-6.2241449737564096</v>
      </c>
      <c r="BC82">
        <f t="shared" si="17"/>
        <v>6.2241449737564096</v>
      </c>
      <c r="BE82" s="29"/>
      <c r="BF82" s="29"/>
    </row>
    <row r="83" spans="2:58" ht="15" x14ac:dyDescent="0.35">
      <c r="B83" s="2">
        <v>151.5</v>
      </c>
      <c r="C83" s="3">
        <v>-1.5722012211001501E-2</v>
      </c>
      <c r="D83" s="3">
        <f t="shared" si="10"/>
        <v>-15.722012211001502</v>
      </c>
      <c r="K83" s="34">
        <f t="shared" si="11"/>
        <v>8.5</v>
      </c>
      <c r="L83">
        <f t="shared" si="12"/>
        <v>15.722012211001502</v>
      </c>
      <c r="M83" s="34">
        <f t="shared" si="13"/>
        <v>8.5</v>
      </c>
      <c r="N83">
        <f t="shared" si="14"/>
        <v>7.861006105500751</v>
      </c>
      <c r="AF83" s="34">
        <f t="shared" si="15"/>
        <v>8.5</v>
      </c>
      <c r="AG83">
        <f t="shared" si="15"/>
        <v>7.861006105500751</v>
      </c>
      <c r="AY83" s="2">
        <v>-47.075475257605198</v>
      </c>
      <c r="AZ83" s="2">
        <f>Comparación!BA83*-1</f>
        <v>37.075475257605198</v>
      </c>
      <c r="BA83" s="3">
        <v>-6.2241449737564002E-3</v>
      </c>
      <c r="BB83" s="3">
        <f t="shared" si="16"/>
        <v>-6.2241449737563999</v>
      </c>
      <c r="BC83">
        <f t="shared" si="17"/>
        <v>6.2241449737563999</v>
      </c>
      <c r="BE83" s="29"/>
      <c r="BF83" s="29"/>
    </row>
    <row r="84" spans="2:58" ht="15" x14ac:dyDescent="0.35">
      <c r="B84" s="2">
        <v>151.4375</v>
      </c>
      <c r="C84" s="3">
        <v>-1.58466807612259E-2</v>
      </c>
      <c r="D84" s="3">
        <f t="shared" si="10"/>
        <v>-15.846680761225899</v>
      </c>
      <c r="K84" s="34">
        <f t="shared" si="11"/>
        <v>8.5625</v>
      </c>
      <c r="L84">
        <f t="shared" si="12"/>
        <v>15.846680761225899</v>
      </c>
      <c r="M84" s="34">
        <f t="shared" si="13"/>
        <v>8.5625</v>
      </c>
      <c r="N84">
        <f t="shared" si="14"/>
        <v>7.9233403806129497</v>
      </c>
      <c r="AF84" s="34">
        <f t="shared" si="15"/>
        <v>8.5625</v>
      </c>
      <c r="AG84">
        <f t="shared" si="15"/>
        <v>7.9233403806129497</v>
      </c>
      <c r="AY84" s="2">
        <v>-46.515238097995699</v>
      </c>
      <c r="AZ84" s="2">
        <f>Comparación!BA84*-1</f>
        <v>36.515238097995699</v>
      </c>
      <c r="BA84" s="3">
        <v>-6.3301731111837199E-3</v>
      </c>
      <c r="BB84" s="3">
        <f t="shared" si="16"/>
        <v>-6.3301731111837203</v>
      </c>
      <c r="BC84">
        <f t="shared" si="17"/>
        <v>6.3301731111837203</v>
      </c>
      <c r="BE84" s="29"/>
      <c r="BF84" s="29"/>
    </row>
    <row r="85" spans="2:58" ht="15" x14ac:dyDescent="0.35">
      <c r="B85" s="2">
        <v>151.375</v>
      </c>
      <c r="C85" s="3">
        <v>-1.5974293529207099E-2</v>
      </c>
      <c r="D85" s="3">
        <f t="shared" si="10"/>
        <v>-15.974293529207099</v>
      </c>
      <c r="K85" s="34">
        <f t="shared" si="11"/>
        <v>8.625</v>
      </c>
      <c r="L85">
        <f t="shared" si="12"/>
        <v>15.974293529207099</v>
      </c>
      <c r="M85" s="34">
        <f t="shared" si="13"/>
        <v>8.625</v>
      </c>
      <c r="N85">
        <f t="shared" si="14"/>
        <v>7.9871467646035494</v>
      </c>
      <c r="AF85" s="34">
        <f t="shared" si="15"/>
        <v>8.625</v>
      </c>
      <c r="AG85">
        <f t="shared" si="15"/>
        <v>7.9871467646035494</v>
      </c>
      <c r="AY85" s="2">
        <v>-46.515238097995699</v>
      </c>
      <c r="AZ85" s="2">
        <f>Comparación!BA85*-1</f>
        <v>36.515238097995699</v>
      </c>
      <c r="BA85" s="3">
        <v>-6.3301731111837303E-3</v>
      </c>
      <c r="BB85" s="3">
        <f t="shared" si="16"/>
        <v>-6.3301731111837301</v>
      </c>
      <c r="BC85">
        <f t="shared" si="17"/>
        <v>6.3301731111837301</v>
      </c>
      <c r="BE85" s="29"/>
      <c r="BF85" s="29"/>
    </row>
    <row r="86" spans="2:58" ht="15" x14ac:dyDescent="0.35">
      <c r="B86" s="2">
        <v>151.3125</v>
      </c>
      <c r="C86" s="3">
        <v>-1.6104946169185098E-2</v>
      </c>
      <c r="D86" s="3">
        <f t="shared" si="10"/>
        <v>-16.104946169185098</v>
      </c>
      <c r="K86" s="34">
        <f t="shared" si="11"/>
        <v>8.6875</v>
      </c>
      <c r="L86">
        <f t="shared" si="12"/>
        <v>16.104946169185098</v>
      </c>
      <c r="M86" s="34">
        <f t="shared" si="13"/>
        <v>8.6875</v>
      </c>
      <c r="N86">
        <f t="shared" si="14"/>
        <v>8.052473084592549</v>
      </c>
      <c r="AF86" s="34">
        <f t="shared" si="15"/>
        <v>8.6875</v>
      </c>
      <c r="AG86">
        <f t="shared" si="15"/>
        <v>8.052473084592549</v>
      </c>
      <c r="AY86" s="2">
        <v>-45.918725934558999</v>
      </c>
      <c r="AZ86" s="2">
        <f>Comparación!BA86*-1</f>
        <v>35.918725934558999</v>
      </c>
      <c r="BA86" s="3">
        <v>-6.45241986965175E-3</v>
      </c>
      <c r="BB86" s="3">
        <f t="shared" si="16"/>
        <v>-6.4524198696517496</v>
      </c>
      <c r="BC86">
        <f t="shared" si="17"/>
        <v>6.4524198696517496</v>
      </c>
      <c r="BE86" s="29"/>
      <c r="BF86" s="29"/>
    </row>
    <row r="87" spans="2:58" ht="15" x14ac:dyDescent="0.35">
      <c r="B87" s="2">
        <v>151.25</v>
      </c>
      <c r="C87" s="3">
        <v>-1.6238738874102401E-2</v>
      </c>
      <c r="D87" s="3">
        <f t="shared" si="10"/>
        <v>-16.238738874102399</v>
      </c>
      <c r="K87" s="34">
        <f t="shared" si="11"/>
        <v>8.75</v>
      </c>
      <c r="L87">
        <f t="shared" si="12"/>
        <v>16.238738874102399</v>
      </c>
      <c r="M87" s="34">
        <f t="shared" si="13"/>
        <v>8.75</v>
      </c>
      <c r="N87">
        <f t="shared" si="14"/>
        <v>8.1193694370511995</v>
      </c>
      <c r="AF87" s="34">
        <f t="shared" si="15"/>
        <v>8.75</v>
      </c>
      <c r="AG87">
        <f t="shared" si="15"/>
        <v>8.1193694370511995</v>
      </c>
      <c r="AY87" s="2">
        <v>-45.918725934558999</v>
      </c>
      <c r="AZ87" s="2">
        <f>Comparación!BA87*-1</f>
        <v>35.918725934558999</v>
      </c>
      <c r="BA87" s="3">
        <v>-6.45241986965175E-3</v>
      </c>
      <c r="BB87" s="3">
        <f t="shared" si="16"/>
        <v>-6.4524198696517496</v>
      </c>
      <c r="BC87">
        <f t="shared" si="17"/>
        <v>6.4524198696517496</v>
      </c>
      <c r="BE87" s="29"/>
      <c r="BF87" s="29"/>
    </row>
    <row r="88" spans="2:58" ht="15" x14ac:dyDescent="0.35">
      <c r="B88" s="2">
        <v>151.25</v>
      </c>
      <c r="C88" s="3">
        <v>-1.6238738874102401E-2</v>
      </c>
      <c r="D88" s="3">
        <f t="shared" si="10"/>
        <v>-16.238738874102399</v>
      </c>
      <c r="K88" s="34">
        <f t="shared" si="11"/>
        <v>8.75</v>
      </c>
      <c r="L88">
        <f t="shared" si="12"/>
        <v>16.238738874102399</v>
      </c>
      <c r="M88" s="34">
        <f t="shared" si="13"/>
        <v>8.75</v>
      </c>
      <c r="N88">
        <f t="shared" si="14"/>
        <v>8.1193694370511995</v>
      </c>
      <c r="AF88" s="34">
        <f t="shared" si="15"/>
        <v>8.75</v>
      </c>
      <c r="AG88">
        <f t="shared" si="15"/>
        <v>8.1193694370511995</v>
      </c>
      <c r="AY88" s="2">
        <v>-44.956049697246797</v>
      </c>
      <c r="AZ88" s="2">
        <f>Comparación!BA88*-1</f>
        <v>34.956049697246797</v>
      </c>
      <c r="BA88" s="3">
        <v>-6.6644412789782902E-3</v>
      </c>
      <c r="BB88" s="3">
        <f t="shared" si="16"/>
        <v>-6.6644412789782903</v>
      </c>
      <c r="BC88">
        <f t="shared" si="17"/>
        <v>6.6644412789782903</v>
      </c>
      <c r="BE88" s="29"/>
      <c r="BF88" s="29"/>
    </row>
    <row r="89" spans="2:58" ht="15" x14ac:dyDescent="0.35">
      <c r="B89" s="2">
        <v>151.1875</v>
      </c>
      <c r="C89" s="3">
        <v>-1.6375776328489199E-2</v>
      </c>
      <c r="D89" s="3">
        <f t="shared" si="10"/>
        <v>-16.375776328489199</v>
      </c>
      <c r="K89" s="34">
        <f t="shared" si="11"/>
        <v>8.8125</v>
      </c>
      <c r="L89">
        <f t="shared" si="12"/>
        <v>16.375776328489199</v>
      </c>
      <c r="M89" s="34">
        <f t="shared" si="13"/>
        <v>8.8125</v>
      </c>
      <c r="N89">
        <f t="shared" si="14"/>
        <v>8.1878881642445993</v>
      </c>
      <c r="AF89" s="34">
        <f t="shared" si="15"/>
        <v>8.8125</v>
      </c>
      <c r="AG89">
        <f t="shared" si="15"/>
        <v>8.1878881642445993</v>
      </c>
      <c r="AY89" s="2">
        <v>-44.956049697246797</v>
      </c>
      <c r="AZ89" s="2">
        <f>Comparación!BA89*-1</f>
        <v>34.956049697246797</v>
      </c>
      <c r="BA89" s="3">
        <v>-6.6644412789782902E-3</v>
      </c>
      <c r="BB89" s="3">
        <f t="shared" si="16"/>
        <v>-6.6644412789782903</v>
      </c>
      <c r="BC89">
        <f t="shared" si="17"/>
        <v>6.6644412789782903</v>
      </c>
      <c r="BE89" s="29"/>
      <c r="BF89" s="29"/>
    </row>
    <row r="90" spans="2:58" ht="15" x14ac:dyDescent="0.35">
      <c r="B90" s="2">
        <v>151.125</v>
      </c>
      <c r="C90" s="3">
        <v>-1.6516167853729499E-2</v>
      </c>
      <c r="D90" s="3">
        <f t="shared" si="10"/>
        <v>-16.516167853729499</v>
      </c>
      <c r="K90" s="34">
        <f t="shared" si="11"/>
        <v>8.875</v>
      </c>
      <c r="L90">
        <f t="shared" si="12"/>
        <v>16.516167853729499</v>
      </c>
      <c r="M90" s="34">
        <f t="shared" si="13"/>
        <v>8.875</v>
      </c>
      <c r="N90">
        <f t="shared" si="14"/>
        <v>8.2580839268647495</v>
      </c>
      <c r="AF90" s="34">
        <f t="shared" si="15"/>
        <v>8.875</v>
      </c>
      <c r="AG90">
        <f t="shared" si="15"/>
        <v>8.2580839268647495</v>
      </c>
      <c r="AY90" s="2">
        <v>-44.3567402167834</v>
      </c>
      <c r="AZ90" s="2">
        <f>Comparación!BA90*-1</f>
        <v>34.3567402167834</v>
      </c>
      <c r="BA90" s="3">
        <v>-6.8074854132762503E-3</v>
      </c>
      <c r="BB90" s="3">
        <f t="shared" si="16"/>
        <v>-6.8074854132762503</v>
      </c>
      <c r="BC90">
        <f t="shared" si="17"/>
        <v>6.8074854132762503</v>
      </c>
      <c r="BE90" s="29"/>
      <c r="BF90" s="29"/>
    </row>
    <row r="91" spans="2:58" ht="15" x14ac:dyDescent="0.35">
      <c r="B91" s="2">
        <v>151.0625</v>
      </c>
      <c r="C91" s="3">
        <v>-1.6660027208540401E-2</v>
      </c>
      <c r="D91" s="3">
        <f t="shared" si="10"/>
        <v>-16.660027208540402</v>
      </c>
      <c r="K91" s="34">
        <f t="shared" si="11"/>
        <v>8.9375</v>
      </c>
      <c r="L91">
        <f t="shared" si="12"/>
        <v>16.660027208540402</v>
      </c>
      <c r="M91" s="34">
        <f t="shared" si="13"/>
        <v>8.9375</v>
      </c>
      <c r="N91">
        <f t="shared" si="14"/>
        <v>8.3300136042702011</v>
      </c>
      <c r="AF91" s="34">
        <f t="shared" si="15"/>
        <v>8.9375</v>
      </c>
      <c r="AG91">
        <f t="shared" si="15"/>
        <v>8.3300136042702011</v>
      </c>
      <c r="AY91" s="2">
        <v>-44.3567402167834</v>
      </c>
      <c r="AZ91" s="2">
        <f>Comparación!BA91*-1</f>
        <v>34.3567402167834</v>
      </c>
      <c r="BA91" s="3">
        <v>-6.8074854132762399E-3</v>
      </c>
      <c r="BB91" s="3">
        <f t="shared" si="16"/>
        <v>-6.8074854132762397</v>
      </c>
      <c r="BC91">
        <f t="shared" si="17"/>
        <v>6.8074854132762397</v>
      </c>
      <c r="BE91" s="29"/>
      <c r="BF91" s="29"/>
    </row>
    <row r="92" spans="2:58" ht="15" x14ac:dyDescent="0.35">
      <c r="B92" s="2">
        <v>151</v>
      </c>
      <c r="C92" s="3">
        <v>-1.6807472926282398E-2</v>
      </c>
      <c r="D92" s="3">
        <f t="shared" si="10"/>
        <v>-16.807472926282397</v>
      </c>
      <c r="K92" s="34">
        <f t="shared" si="11"/>
        <v>9</v>
      </c>
      <c r="L92">
        <f t="shared" si="12"/>
        <v>16.807472926282397</v>
      </c>
      <c r="M92" s="34">
        <f t="shared" si="13"/>
        <v>9</v>
      </c>
      <c r="N92">
        <f t="shared" si="14"/>
        <v>8.4037364631411986</v>
      </c>
      <c r="AF92" s="34">
        <f t="shared" si="15"/>
        <v>9</v>
      </c>
      <c r="AG92">
        <f t="shared" si="15"/>
        <v>8.4037364631411986</v>
      </c>
      <c r="AY92" s="2">
        <v>-43.7607747077734</v>
      </c>
      <c r="AZ92" s="2">
        <f>Comparación!BA92*-1</f>
        <v>33.7607747077734</v>
      </c>
      <c r="BA92" s="3">
        <v>-6.9552720450540301E-3</v>
      </c>
      <c r="BB92" s="3">
        <f t="shared" si="16"/>
        <v>-6.9552720450540297</v>
      </c>
      <c r="BC92">
        <f t="shared" si="17"/>
        <v>6.9552720450540297</v>
      </c>
      <c r="BE92" s="29"/>
      <c r="BF92" s="29"/>
    </row>
    <row r="93" spans="2:58" ht="15" x14ac:dyDescent="0.35">
      <c r="B93" s="2">
        <v>151</v>
      </c>
      <c r="C93" s="3">
        <v>-1.6807472926282398E-2</v>
      </c>
      <c r="D93" s="3">
        <f t="shared" si="10"/>
        <v>-16.807472926282397</v>
      </c>
      <c r="K93" s="34">
        <f t="shared" si="11"/>
        <v>9</v>
      </c>
      <c r="L93">
        <f t="shared" si="12"/>
        <v>16.807472926282397</v>
      </c>
      <c r="M93" s="34">
        <f t="shared" si="13"/>
        <v>9</v>
      </c>
      <c r="N93">
        <f t="shared" si="14"/>
        <v>8.4037364631411986</v>
      </c>
      <c r="AF93" s="34">
        <f t="shared" si="15"/>
        <v>9</v>
      </c>
      <c r="AG93">
        <f t="shared" si="15"/>
        <v>8.4037364631411986</v>
      </c>
      <c r="AY93" s="2">
        <v>-43.7607747077734</v>
      </c>
      <c r="AZ93" s="2">
        <f>Comparación!BA93*-1</f>
        <v>33.7607747077734</v>
      </c>
      <c r="BA93" s="3">
        <v>-6.9552720450540397E-3</v>
      </c>
      <c r="BB93" s="3">
        <f t="shared" si="16"/>
        <v>-6.9552720450540395</v>
      </c>
      <c r="BC93">
        <f t="shared" si="17"/>
        <v>6.9552720450540395</v>
      </c>
      <c r="BE93" s="29"/>
      <c r="BF93" s="29"/>
    </row>
    <row r="94" spans="2:58" ht="15" x14ac:dyDescent="0.35">
      <c r="B94" s="2">
        <v>150.91504715512701</v>
      </c>
      <c r="C94" s="3">
        <v>-1.70372799137012E-2</v>
      </c>
      <c r="D94" s="3">
        <f t="shared" si="10"/>
        <v>-17.037279913701202</v>
      </c>
      <c r="K94" s="34">
        <f t="shared" si="11"/>
        <v>9.084952844872987</v>
      </c>
      <c r="L94">
        <f t="shared" si="12"/>
        <v>17.037279913701202</v>
      </c>
      <c r="M94" s="34">
        <f t="shared" si="13"/>
        <v>9.084952844872987</v>
      </c>
      <c r="N94">
        <f t="shared" si="14"/>
        <v>8.5186399568506008</v>
      </c>
      <c r="AF94" s="34">
        <f t="shared" si="15"/>
        <v>9.084952844872987</v>
      </c>
      <c r="AG94">
        <f t="shared" si="15"/>
        <v>8.5186399568506008</v>
      </c>
      <c r="AY94" s="2">
        <v>-42.810857043022999</v>
      </c>
      <c r="AZ94" s="2">
        <f>Comparación!BA94*-1</f>
        <v>32.810857043022999</v>
      </c>
      <c r="BA94" s="3">
        <v>-7.2072317974664901E-3</v>
      </c>
      <c r="BB94" s="3">
        <f t="shared" si="16"/>
        <v>-7.2072317974664903</v>
      </c>
      <c r="BC94">
        <f t="shared" si="17"/>
        <v>7.2072317974664903</v>
      </c>
      <c r="BE94" s="29"/>
      <c r="BF94" s="29"/>
    </row>
    <row r="95" spans="2:58" ht="15" x14ac:dyDescent="0.35">
      <c r="B95" s="2">
        <v>150.830094310254</v>
      </c>
      <c r="C95" s="3">
        <v>-1.7273556709732001E-2</v>
      </c>
      <c r="D95" s="3">
        <f t="shared" si="10"/>
        <v>-17.273556709732002</v>
      </c>
      <c r="K95" s="34">
        <f t="shared" si="11"/>
        <v>9.1699056897460025</v>
      </c>
      <c r="L95">
        <f t="shared" si="12"/>
        <v>17.273556709732002</v>
      </c>
      <c r="M95" s="34">
        <f t="shared" si="13"/>
        <v>9.1699056897460025</v>
      </c>
      <c r="N95">
        <f t="shared" si="14"/>
        <v>8.6367783548660011</v>
      </c>
      <c r="AF95" s="34">
        <f t="shared" si="15"/>
        <v>9.1699056897460025</v>
      </c>
      <c r="AG95">
        <f t="shared" si="15"/>
        <v>8.6367783548660011</v>
      </c>
      <c r="AY95" s="2">
        <v>-42.810857043022899</v>
      </c>
      <c r="AZ95" s="2">
        <f>Comparación!BA95*-1</f>
        <v>32.810857043022899</v>
      </c>
      <c r="BA95" s="3">
        <v>-7.2072317974664901E-3</v>
      </c>
      <c r="BB95" s="3">
        <f t="shared" si="16"/>
        <v>-7.2072317974664903</v>
      </c>
      <c r="BC95">
        <f t="shared" si="17"/>
        <v>7.2072317974664903</v>
      </c>
      <c r="BE95" s="29"/>
      <c r="BF95" s="29"/>
    </row>
    <row r="96" spans="2:58" ht="15" x14ac:dyDescent="0.35">
      <c r="B96" s="2">
        <v>150.74514146538101</v>
      </c>
      <c r="C96" s="3">
        <v>-1.7515936875943799E-2</v>
      </c>
      <c r="D96" s="3">
        <f t="shared" si="10"/>
        <v>-17.515936875943801</v>
      </c>
      <c r="K96" s="34">
        <f t="shared" si="11"/>
        <v>9.2548585346189896</v>
      </c>
      <c r="L96">
        <f t="shared" si="12"/>
        <v>17.515936875943801</v>
      </c>
      <c r="M96" s="34">
        <f t="shared" si="13"/>
        <v>9.2548585346189896</v>
      </c>
      <c r="N96">
        <f t="shared" si="14"/>
        <v>8.7579684379719005</v>
      </c>
      <c r="AF96" s="34">
        <f t="shared" si="15"/>
        <v>9.2548585346189896</v>
      </c>
      <c r="AG96">
        <f t="shared" si="15"/>
        <v>8.7579684379719005</v>
      </c>
      <c r="AY96" s="2">
        <v>-42.220846715373</v>
      </c>
      <c r="AZ96" s="2">
        <f>Comparación!BA96*-1</f>
        <v>32.220846715373</v>
      </c>
      <c r="BA96" s="3">
        <v>-7.3711896224244204E-3</v>
      </c>
      <c r="BB96" s="3">
        <f t="shared" si="16"/>
        <v>-7.3711896224244207</v>
      </c>
      <c r="BC96">
        <f t="shared" si="17"/>
        <v>7.3711896224244207</v>
      </c>
      <c r="BE96" s="29"/>
      <c r="BF96" s="29"/>
    </row>
    <row r="97" spans="2:58" ht="15" x14ac:dyDescent="0.35">
      <c r="B97" s="2">
        <v>150.66018862050899</v>
      </c>
      <c r="C97" s="3">
        <v>-1.7764071322103499E-2</v>
      </c>
      <c r="D97" s="3">
        <f t="shared" si="10"/>
        <v>-17.764071322103501</v>
      </c>
      <c r="K97" s="34">
        <f t="shared" si="11"/>
        <v>9.3398113794910103</v>
      </c>
      <c r="L97">
        <f t="shared" si="12"/>
        <v>17.764071322103501</v>
      </c>
      <c r="M97" s="34">
        <f t="shared" si="13"/>
        <v>9.3398113794910103</v>
      </c>
      <c r="N97">
        <f t="shared" si="14"/>
        <v>8.8820356610517504</v>
      </c>
      <c r="AF97" s="34">
        <f t="shared" si="15"/>
        <v>9.3398113794910103</v>
      </c>
      <c r="AG97">
        <f t="shared" si="15"/>
        <v>8.8820356610517504</v>
      </c>
      <c r="AY97" s="2">
        <v>-42.220846715373</v>
      </c>
      <c r="AZ97" s="2">
        <f>Comparación!BA97*-1</f>
        <v>32.220846715373</v>
      </c>
      <c r="BA97" s="3">
        <v>-7.3711896224244204E-3</v>
      </c>
      <c r="BB97" s="3">
        <f t="shared" si="16"/>
        <v>-7.3711896224244207</v>
      </c>
      <c r="BC97">
        <f t="shared" si="17"/>
        <v>7.3711896224244207</v>
      </c>
      <c r="BE97" s="29"/>
      <c r="BF97" s="29"/>
    </row>
    <row r="98" spans="2:58" ht="15" x14ac:dyDescent="0.35">
      <c r="B98" s="2">
        <v>150.66018862050899</v>
      </c>
      <c r="C98" s="3">
        <v>-1.7764071322103499E-2</v>
      </c>
      <c r="D98" s="3">
        <f t="shared" si="10"/>
        <v>-17.764071322103501</v>
      </c>
      <c r="K98" s="34">
        <f t="shared" si="11"/>
        <v>9.3398113794910103</v>
      </c>
      <c r="L98">
        <f t="shared" si="12"/>
        <v>17.764071322103501</v>
      </c>
      <c r="M98" s="34">
        <f t="shared" si="13"/>
        <v>9.3398113794910103</v>
      </c>
      <c r="N98">
        <f t="shared" si="14"/>
        <v>8.8820356610517504</v>
      </c>
      <c r="AF98" s="34">
        <f t="shared" si="15"/>
        <v>9.3398113794910103</v>
      </c>
      <c r="AG98">
        <f t="shared" si="15"/>
        <v>8.8820356610517504</v>
      </c>
      <c r="AY98" s="2">
        <v>-41.649287641369099</v>
      </c>
      <c r="AZ98" s="2">
        <f>Comparación!BA98*-1</f>
        <v>31.649287641369099</v>
      </c>
      <c r="BA98" s="3">
        <v>-7.5372003412202499E-3</v>
      </c>
      <c r="BB98" s="3">
        <f t="shared" si="16"/>
        <v>-7.5372003412202497</v>
      </c>
      <c r="BC98">
        <f t="shared" si="17"/>
        <v>7.5372003412202497</v>
      </c>
      <c r="BE98" s="29"/>
      <c r="BF98" s="29"/>
    </row>
    <row r="99" spans="2:58" ht="15" x14ac:dyDescent="0.35">
      <c r="B99" s="2">
        <v>150.54004715512701</v>
      </c>
      <c r="C99" s="3">
        <v>-1.8124170938919899E-2</v>
      </c>
      <c r="D99" s="3">
        <f t="shared" si="10"/>
        <v>-18.124170938919899</v>
      </c>
      <c r="K99" s="34">
        <f t="shared" si="11"/>
        <v>9.459952844872987</v>
      </c>
      <c r="L99">
        <f t="shared" si="12"/>
        <v>18.124170938919899</v>
      </c>
      <c r="M99" s="34">
        <f t="shared" si="13"/>
        <v>9.459952844872987</v>
      </c>
      <c r="N99">
        <f t="shared" si="14"/>
        <v>9.0620854694599497</v>
      </c>
      <c r="AF99" s="34">
        <f t="shared" si="15"/>
        <v>9.459952844872987</v>
      </c>
      <c r="AG99">
        <f t="shared" si="15"/>
        <v>9.0620854694599497</v>
      </c>
      <c r="AY99" s="2">
        <v>-41.649287641369199</v>
      </c>
      <c r="AZ99" s="2">
        <f>Comparación!BA99*-1</f>
        <v>31.649287641369199</v>
      </c>
      <c r="BA99" s="3">
        <v>-7.5372003412202499E-3</v>
      </c>
      <c r="BB99" s="3">
        <f t="shared" si="16"/>
        <v>-7.5372003412202497</v>
      </c>
      <c r="BC99">
        <f t="shared" si="17"/>
        <v>7.5372003412202497</v>
      </c>
      <c r="BE99" s="29"/>
      <c r="BF99" s="29"/>
    </row>
    <row r="100" spans="2:58" ht="15" x14ac:dyDescent="0.35">
      <c r="B100" s="2">
        <v>150.419905689746</v>
      </c>
      <c r="C100" s="3">
        <v>-1.8494246928683102E-2</v>
      </c>
      <c r="D100" s="3">
        <f t="shared" si="10"/>
        <v>-18.494246928683101</v>
      </c>
      <c r="K100" s="34">
        <f t="shared" si="11"/>
        <v>9.5800943102539975</v>
      </c>
      <c r="L100">
        <f t="shared" si="12"/>
        <v>18.494246928683101</v>
      </c>
      <c r="M100" s="34">
        <f t="shared" si="13"/>
        <v>9.5800943102539975</v>
      </c>
      <c r="N100">
        <f t="shared" si="14"/>
        <v>9.2471234643415503</v>
      </c>
      <c r="AF100" s="34">
        <f t="shared" si="15"/>
        <v>9.5800943102539975</v>
      </c>
      <c r="AG100">
        <f t="shared" si="15"/>
        <v>9.2471234643415503</v>
      </c>
      <c r="AY100" s="2">
        <v>-40.731105204904402</v>
      </c>
      <c r="AZ100" s="2">
        <f>Comparación!BA100*-1</f>
        <v>30.731105204904402</v>
      </c>
      <c r="BA100" s="3">
        <v>-7.8164120520096102E-3</v>
      </c>
      <c r="BB100" s="3">
        <f t="shared" si="16"/>
        <v>-7.8164120520096105</v>
      </c>
      <c r="BC100">
        <f t="shared" si="17"/>
        <v>7.8164120520096105</v>
      </c>
      <c r="BE100" s="29"/>
      <c r="BF100" s="29"/>
    </row>
    <row r="101" spans="2:58" ht="15" x14ac:dyDescent="0.35">
      <c r="B101" s="2">
        <v>150.299764224364</v>
      </c>
      <c r="C101" s="3">
        <v>-1.8873497696566099E-2</v>
      </c>
      <c r="D101" s="3">
        <f t="shared" si="10"/>
        <v>-18.873497696566098</v>
      </c>
      <c r="K101" s="34">
        <f t="shared" si="11"/>
        <v>9.7002357756360027</v>
      </c>
      <c r="L101">
        <f t="shared" si="12"/>
        <v>18.873497696566098</v>
      </c>
      <c r="M101" s="34">
        <f t="shared" si="13"/>
        <v>9.7002357756360027</v>
      </c>
      <c r="N101">
        <f t="shared" si="14"/>
        <v>9.4367488482830488</v>
      </c>
      <c r="AF101" s="34">
        <f t="shared" si="15"/>
        <v>9.7002357756360027</v>
      </c>
      <c r="AG101">
        <f t="shared" si="15"/>
        <v>9.4367488482830488</v>
      </c>
      <c r="AY101" s="2">
        <v>-40.731105204904402</v>
      </c>
      <c r="AZ101" s="2">
        <f>Comparación!BA101*-1</f>
        <v>30.731105204904402</v>
      </c>
      <c r="BA101" s="3">
        <v>-7.8164120520096206E-3</v>
      </c>
      <c r="BB101" s="3">
        <f t="shared" si="16"/>
        <v>-7.8164120520096203</v>
      </c>
      <c r="BC101">
        <f t="shared" si="17"/>
        <v>7.8164120520096203</v>
      </c>
      <c r="BE101" s="29"/>
      <c r="BF101" s="29"/>
    </row>
    <row r="102" spans="2:58" ht="15" x14ac:dyDescent="0.35">
      <c r="B102" s="2">
        <v>150.17962275898299</v>
      </c>
      <c r="C102" s="3">
        <v>-1.9261191322665901E-2</v>
      </c>
      <c r="D102" s="3">
        <f t="shared" si="10"/>
        <v>-19.261191322665901</v>
      </c>
      <c r="K102" s="34">
        <f t="shared" si="11"/>
        <v>9.8203772410170131</v>
      </c>
      <c r="L102">
        <f t="shared" si="12"/>
        <v>19.261191322665901</v>
      </c>
      <c r="M102" s="34">
        <f t="shared" si="13"/>
        <v>9.8203772410170131</v>
      </c>
      <c r="N102">
        <f t="shared" si="14"/>
        <v>9.6305956613329506</v>
      </c>
      <c r="AF102" s="34">
        <f t="shared" si="15"/>
        <v>9.8203772410170131</v>
      </c>
      <c r="AG102">
        <f t="shared" si="15"/>
        <v>9.6305956613329506</v>
      </c>
      <c r="AY102" s="2">
        <v>-40.234740476268598</v>
      </c>
      <c r="AZ102" s="2">
        <f>Comparación!BA102*-1</f>
        <v>30.234740476268598</v>
      </c>
      <c r="BA102" s="3">
        <v>-7.9754835585265603E-3</v>
      </c>
      <c r="BB102" s="3">
        <f t="shared" si="16"/>
        <v>-7.9754835585265607</v>
      </c>
      <c r="BC102">
        <f t="shared" si="17"/>
        <v>7.9754835585265607</v>
      </c>
      <c r="BE102" s="29"/>
      <c r="BF102" s="29"/>
    </row>
    <row r="103" spans="2:58" ht="15" x14ac:dyDescent="0.35">
      <c r="B103" s="2">
        <v>150.17962275898299</v>
      </c>
      <c r="C103" s="3">
        <v>-1.9261191322665901E-2</v>
      </c>
      <c r="D103" s="3">
        <f t="shared" si="10"/>
        <v>-19.261191322665901</v>
      </c>
      <c r="K103" s="34">
        <f t="shared" si="11"/>
        <v>9.8203772410170131</v>
      </c>
      <c r="L103">
        <f t="shared" si="12"/>
        <v>19.261191322665901</v>
      </c>
      <c r="M103" s="34">
        <f t="shared" si="13"/>
        <v>9.8203772410170131</v>
      </c>
      <c r="N103">
        <f t="shared" si="14"/>
        <v>9.6305956613329506</v>
      </c>
      <c r="AF103" s="34">
        <f t="shared" si="15"/>
        <v>9.8203772410170131</v>
      </c>
      <c r="AG103">
        <f t="shared" si="15"/>
        <v>9.6305956613329506</v>
      </c>
      <c r="AY103" s="2">
        <v>-40.234740476268598</v>
      </c>
      <c r="AZ103" s="2">
        <f>Comparación!BA103*-1</f>
        <v>30.234740476268598</v>
      </c>
      <c r="BA103" s="3">
        <v>-7.9754835585265395E-3</v>
      </c>
      <c r="BB103" s="3">
        <f t="shared" si="16"/>
        <v>-7.9754835585265393</v>
      </c>
      <c r="BC103">
        <f t="shared" si="17"/>
        <v>7.9754835585265393</v>
      </c>
      <c r="BE103" s="29"/>
      <c r="BF103" s="29"/>
    </row>
    <row r="104" spans="2:58" ht="15" x14ac:dyDescent="0.35">
      <c r="B104" s="2">
        <v>150.00971706923701</v>
      </c>
      <c r="C104" s="3">
        <v>-1.9822614871560399E-2</v>
      </c>
      <c r="D104" s="3">
        <f t="shared" si="10"/>
        <v>-19.8226148715604</v>
      </c>
      <c r="K104" s="34">
        <f t="shared" si="11"/>
        <v>9.9902829307629872</v>
      </c>
      <c r="L104">
        <f t="shared" si="12"/>
        <v>19.8226148715604</v>
      </c>
      <c r="M104" s="34">
        <f t="shared" si="13"/>
        <v>9.9902829307629872</v>
      </c>
      <c r="N104">
        <f t="shared" si="14"/>
        <v>9.9113074357802002</v>
      </c>
      <c r="AF104" s="34">
        <f t="shared" si="15"/>
        <v>9.9902829307629872</v>
      </c>
      <c r="AG104">
        <f t="shared" si="15"/>
        <v>9.9113074357802002</v>
      </c>
      <c r="AY104" s="2">
        <v>-39.741109495658598</v>
      </c>
      <c r="AZ104" s="2">
        <f>Comparación!BA104*-1</f>
        <v>29.741109495658598</v>
      </c>
      <c r="BA104" s="3">
        <v>-8.1360732285100899E-3</v>
      </c>
      <c r="BB104" s="3">
        <f t="shared" si="16"/>
        <v>-8.1360732285100905</v>
      </c>
      <c r="BC104">
        <f t="shared" si="17"/>
        <v>8.1360732285100905</v>
      </c>
      <c r="BE104" s="29"/>
      <c r="BF104" s="29"/>
    </row>
    <row r="105" spans="2:58" ht="15" x14ac:dyDescent="0.35">
      <c r="B105" s="2">
        <v>149.83981137949101</v>
      </c>
      <c r="C105" s="3">
        <v>-2.0397976407047502E-2</v>
      </c>
      <c r="D105" s="3">
        <f t="shared" si="10"/>
        <v>-20.397976407047501</v>
      </c>
      <c r="K105" s="34">
        <f t="shared" si="11"/>
        <v>10.16018862050899</v>
      </c>
      <c r="L105">
        <f t="shared" si="12"/>
        <v>20.397976407047501</v>
      </c>
      <c r="M105" s="34">
        <f t="shared" si="13"/>
        <v>10.16018862050899</v>
      </c>
      <c r="N105">
        <f t="shared" si="14"/>
        <v>10.198988203523751</v>
      </c>
      <c r="AF105" s="34">
        <f t="shared" si="15"/>
        <v>10.16018862050899</v>
      </c>
      <c r="AG105">
        <f t="shared" si="15"/>
        <v>10.198988203523751</v>
      </c>
      <c r="AY105" s="2">
        <v>-39.741109495658598</v>
      </c>
      <c r="AZ105" s="2">
        <f>Comparación!BA105*-1</f>
        <v>29.741109495658598</v>
      </c>
      <c r="BA105" s="3">
        <v>-8.1360732285100899E-3</v>
      </c>
      <c r="BB105" s="3">
        <f t="shared" si="16"/>
        <v>-8.1360732285100905</v>
      </c>
      <c r="BC105">
        <f t="shared" si="17"/>
        <v>8.1360732285100905</v>
      </c>
      <c r="BE105" s="29"/>
      <c r="BF105" s="29"/>
    </row>
    <row r="106" spans="2:58" ht="15" x14ac:dyDescent="0.35">
      <c r="B106" s="2">
        <v>149.669905689746</v>
      </c>
      <c r="C106" s="3">
        <v>-2.09859137133169E-2</v>
      </c>
      <c r="D106" s="3">
        <f t="shared" si="10"/>
        <v>-20.985913713316901</v>
      </c>
      <c r="K106" s="34">
        <f t="shared" si="11"/>
        <v>10.330094310253997</v>
      </c>
      <c r="L106">
        <f t="shared" si="12"/>
        <v>20.985913713316901</v>
      </c>
      <c r="M106" s="34">
        <f t="shared" si="13"/>
        <v>10.330094310253997</v>
      </c>
      <c r="N106">
        <f t="shared" si="14"/>
        <v>10.49295685665845</v>
      </c>
      <c r="AF106" s="34">
        <f t="shared" si="15"/>
        <v>10.330094310253997</v>
      </c>
      <c r="AG106">
        <f t="shared" si="15"/>
        <v>10.49295685665845</v>
      </c>
      <c r="AY106" s="2">
        <v>-38.835149747832702</v>
      </c>
      <c r="AZ106" s="2">
        <f>Comparación!BA106*-1</f>
        <v>28.835149747832702</v>
      </c>
      <c r="BA106" s="3">
        <v>-8.44549791022111E-3</v>
      </c>
      <c r="BB106" s="3">
        <f t="shared" si="16"/>
        <v>-8.4454979102211105</v>
      </c>
      <c r="BC106">
        <f t="shared" si="17"/>
        <v>8.4454979102211105</v>
      </c>
      <c r="BE106" s="29"/>
      <c r="BF106" s="29"/>
    </row>
    <row r="107" spans="2:58" ht="15" x14ac:dyDescent="0.35">
      <c r="B107" s="2">
        <v>149.5</v>
      </c>
      <c r="C107" s="3">
        <v>-2.15853320586765E-2</v>
      </c>
      <c r="D107" s="3">
        <f t="shared" si="10"/>
        <v>-21.585332058676499</v>
      </c>
      <c r="K107" s="34">
        <f t="shared" si="11"/>
        <v>10.5</v>
      </c>
      <c r="L107">
        <f t="shared" si="12"/>
        <v>21.585332058676499</v>
      </c>
      <c r="M107" s="34">
        <f t="shared" si="13"/>
        <v>10.5</v>
      </c>
      <c r="N107">
        <f t="shared" si="14"/>
        <v>10.79266602933825</v>
      </c>
      <c r="AF107" s="34">
        <f t="shared" si="15"/>
        <v>10.5</v>
      </c>
      <c r="AG107">
        <f t="shared" si="15"/>
        <v>10.79266602933825</v>
      </c>
      <c r="AY107" s="2">
        <v>-38.835149747832702</v>
      </c>
      <c r="AZ107" s="2">
        <f>Comparación!BA107*-1</f>
        <v>28.835149747832702</v>
      </c>
      <c r="BA107" s="3">
        <v>-8.4454979102210892E-3</v>
      </c>
      <c r="BB107" s="3">
        <f t="shared" si="16"/>
        <v>-8.4454979102210892</v>
      </c>
      <c r="BC107">
        <f t="shared" si="17"/>
        <v>8.4454979102210892</v>
      </c>
      <c r="BE107" s="29"/>
      <c r="BF107" s="29"/>
    </row>
    <row r="108" spans="2:58" x14ac:dyDescent="0.35">
      <c r="B108" s="2">
        <v>149.5</v>
      </c>
      <c r="C108" s="3">
        <v>-2.15853320586765E-2</v>
      </c>
      <c r="D108" s="3">
        <f t="shared" si="10"/>
        <v>-21.585332058676499</v>
      </c>
      <c r="K108" s="34">
        <f t="shared" si="11"/>
        <v>10.5</v>
      </c>
      <c r="L108">
        <f t="shared" si="12"/>
        <v>21.585332058676499</v>
      </c>
      <c r="M108" s="34">
        <f t="shared" si="13"/>
        <v>10.5</v>
      </c>
      <c r="N108">
        <f t="shared" si="14"/>
        <v>10.79266602933825</v>
      </c>
      <c r="AF108" s="34">
        <f t="shared" si="15"/>
        <v>10.5</v>
      </c>
      <c r="AG108">
        <f t="shared" si="15"/>
        <v>10.79266602933825</v>
      </c>
      <c r="AY108" s="2">
        <v>-38.269682504172003</v>
      </c>
      <c r="AZ108" s="2">
        <f>Comparación!BA108*-1</f>
        <v>28.269682504172003</v>
      </c>
      <c r="BA108" s="3">
        <v>-8.6457969915643106E-3</v>
      </c>
      <c r="BB108" s="3">
        <f t="shared" si="16"/>
        <v>-8.6457969915643105</v>
      </c>
      <c r="BC108">
        <f t="shared" si="17"/>
        <v>8.6457969915643105</v>
      </c>
    </row>
    <row r="109" spans="2:58" x14ac:dyDescent="0.35">
      <c r="B109" s="2">
        <v>149.375</v>
      </c>
      <c r="C109" s="3">
        <v>-2.2033164136997602E-2</v>
      </c>
      <c r="D109" s="3">
        <f t="shared" si="10"/>
        <v>-22.033164136997602</v>
      </c>
      <c r="K109" s="34">
        <f t="shared" si="11"/>
        <v>10.625</v>
      </c>
      <c r="L109">
        <f t="shared" si="12"/>
        <v>22.033164136997602</v>
      </c>
      <c r="M109" s="34">
        <f t="shared" si="13"/>
        <v>10.625</v>
      </c>
      <c r="N109">
        <f t="shared" si="14"/>
        <v>11.016582068498801</v>
      </c>
      <c r="AF109" s="34">
        <f t="shared" si="15"/>
        <v>10.625</v>
      </c>
      <c r="AG109">
        <f t="shared" si="15"/>
        <v>11.016582068498801</v>
      </c>
      <c r="AY109" s="2">
        <v>-38.269682504172103</v>
      </c>
      <c r="AZ109" s="2">
        <f>Comparación!BA109*-1</f>
        <v>28.269682504172103</v>
      </c>
      <c r="BA109" s="3">
        <v>-8.6457969915642897E-3</v>
      </c>
      <c r="BB109" s="3">
        <f t="shared" si="16"/>
        <v>-8.6457969915642892</v>
      </c>
      <c r="BC109">
        <f t="shared" si="17"/>
        <v>8.6457969915642892</v>
      </c>
    </row>
    <row r="110" spans="2:58" x14ac:dyDescent="0.35">
      <c r="B110" s="2">
        <v>149.25</v>
      </c>
      <c r="C110" s="3">
        <v>-2.2486517694528599E-2</v>
      </c>
      <c r="D110" s="3">
        <f t="shared" si="10"/>
        <v>-22.486517694528597</v>
      </c>
      <c r="K110" s="34">
        <f t="shared" si="11"/>
        <v>10.75</v>
      </c>
      <c r="L110">
        <f t="shared" si="12"/>
        <v>22.486517694528597</v>
      </c>
      <c r="M110" s="34">
        <f t="shared" si="13"/>
        <v>10.75</v>
      </c>
      <c r="N110">
        <f t="shared" si="14"/>
        <v>11.243258847264299</v>
      </c>
      <c r="AF110" s="34">
        <f t="shared" si="15"/>
        <v>10.75</v>
      </c>
      <c r="AG110">
        <f t="shared" si="15"/>
        <v>11.243258847264299</v>
      </c>
      <c r="AY110" s="2">
        <v>-37.5853354409792</v>
      </c>
      <c r="AZ110" s="2">
        <f>Comparación!BA110*-1</f>
        <v>27.5853354409792</v>
      </c>
      <c r="BA110" s="3">
        <v>-8.89635346323993E-3</v>
      </c>
      <c r="BB110" s="3">
        <f t="shared" si="16"/>
        <v>-8.8963534632399295</v>
      </c>
      <c r="BC110">
        <f t="shared" si="17"/>
        <v>8.8963534632399295</v>
      </c>
    </row>
    <row r="111" spans="2:58" x14ac:dyDescent="0.35">
      <c r="B111" s="2">
        <v>149.125</v>
      </c>
      <c r="C111" s="3">
        <v>-2.29452251108778E-2</v>
      </c>
      <c r="D111" s="3">
        <f t="shared" si="10"/>
        <v>-22.9452251108778</v>
      </c>
      <c r="K111" s="34">
        <f t="shared" si="11"/>
        <v>10.875</v>
      </c>
      <c r="L111">
        <f t="shared" si="12"/>
        <v>22.9452251108778</v>
      </c>
      <c r="M111" s="34">
        <f t="shared" si="13"/>
        <v>10.875</v>
      </c>
      <c r="N111">
        <f t="shared" si="14"/>
        <v>11.4726125554389</v>
      </c>
      <c r="AF111" s="34">
        <f t="shared" si="15"/>
        <v>10.875</v>
      </c>
      <c r="AG111">
        <f t="shared" si="15"/>
        <v>11.4726125554389</v>
      </c>
      <c r="AY111" s="2">
        <v>-37.5853354409792</v>
      </c>
      <c r="AZ111" s="2">
        <f>Comparación!BA111*-1</f>
        <v>27.5853354409792</v>
      </c>
      <c r="BA111" s="3">
        <v>-8.89635346323993E-3</v>
      </c>
      <c r="BB111" s="3">
        <f t="shared" si="16"/>
        <v>-8.8963534632399295</v>
      </c>
      <c r="BC111">
        <f t="shared" si="17"/>
        <v>8.8963534632399295</v>
      </c>
    </row>
    <row r="112" spans="2:58" x14ac:dyDescent="0.35">
      <c r="B112" s="2">
        <v>149</v>
      </c>
      <c r="C112" s="3">
        <v>-2.34091926437539E-2</v>
      </c>
      <c r="D112" s="3">
        <f t="shared" si="10"/>
        <v>-23.409192643753901</v>
      </c>
      <c r="K112" s="34">
        <f t="shared" si="11"/>
        <v>11</v>
      </c>
      <c r="L112">
        <f t="shared" si="12"/>
        <v>23.409192643753901</v>
      </c>
      <c r="M112" s="34">
        <f t="shared" si="13"/>
        <v>11</v>
      </c>
      <c r="N112">
        <f t="shared" si="14"/>
        <v>11.70459632187695</v>
      </c>
      <c r="AF112" s="34">
        <f t="shared" si="15"/>
        <v>11</v>
      </c>
      <c r="AG112">
        <f t="shared" si="15"/>
        <v>11.70459632187695</v>
      </c>
      <c r="AY112" s="2">
        <v>-36.605842083908797</v>
      </c>
      <c r="AZ112" s="2">
        <f>Comparación!BA112*-1</f>
        <v>26.605842083908797</v>
      </c>
      <c r="BA112" s="3">
        <v>-9.2699851959820705E-3</v>
      </c>
      <c r="BB112" s="3">
        <f t="shared" si="16"/>
        <v>-9.2699851959820698</v>
      </c>
      <c r="BC112">
        <f t="shared" si="17"/>
        <v>9.2699851959820698</v>
      </c>
    </row>
    <row r="113" spans="2:55" x14ac:dyDescent="0.35">
      <c r="B113" s="2">
        <v>149</v>
      </c>
      <c r="C113" s="3">
        <v>-2.34091926437539E-2</v>
      </c>
      <c r="D113" s="3">
        <f t="shared" si="10"/>
        <v>-23.409192643753901</v>
      </c>
      <c r="K113" s="34">
        <f t="shared" si="11"/>
        <v>11</v>
      </c>
      <c r="L113">
        <f t="shared" si="12"/>
        <v>23.409192643753901</v>
      </c>
      <c r="M113" s="34">
        <f t="shared" si="13"/>
        <v>11</v>
      </c>
      <c r="N113">
        <f t="shared" si="14"/>
        <v>11.70459632187695</v>
      </c>
      <c r="AF113" s="34">
        <f t="shared" si="15"/>
        <v>11</v>
      </c>
      <c r="AG113">
        <f t="shared" si="15"/>
        <v>11.70459632187695</v>
      </c>
      <c r="AY113" s="2">
        <v>-36.605842083908797</v>
      </c>
      <c r="AZ113" s="2">
        <f>Comparación!BA113*-1</f>
        <v>26.605842083908797</v>
      </c>
      <c r="BA113" s="3">
        <v>-9.2699851959820601E-3</v>
      </c>
      <c r="BB113" s="3">
        <f t="shared" si="16"/>
        <v>-9.2699851959820609</v>
      </c>
      <c r="BC113">
        <f t="shared" si="17"/>
        <v>9.2699851959820609</v>
      </c>
    </row>
    <row r="114" spans="2:55" x14ac:dyDescent="0.35">
      <c r="B114" s="2">
        <v>148.875</v>
      </c>
      <c r="C114" s="3">
        <v>-2.3878392741559E-2</v>
      </c>
      <c r="D114" s="3">
        <f t="shared" si="10"/>
        <v>-23.878392741559001</v>
      </c>
      <c r="K114" s="34">
        <f t="shared" si="11"/>
        <v>11.125</v>
      </c>
      <c r="L114">
        <f t="shared" si="12"/>
        <v>23.878392741559001</v>
      </c>
      <c r="M114" s="34">
        <f t="shared" si="13"/>
        <v>11.125</v>
      </c>
      <c r="N114">
        <f t="shared" si="14"/>
        <v>11.9391963707795</v>
      </c>
      <c r="AF114" s="34">
        <f t="shared" si="15"/>
        <v>11.125</v>
      </c>
      <c r="AG114">
        <f t="shared" si="15"/>
        <v>11.9391963707795</v>
      </c>
      <c r="AY114" s="2">
        <v>-35.732294674170802</v>
      </c>
      <c r="AZ114" s="2">
        <f>Comparación!BA114*-1</f>
        <v>25.732294674170802</v>
      </c>
      <c r="BA114" s="3">
        <v>-9.6226361047418892E-3</v>
      </c>
      <c r="BB114" s="3">
        <f t="shared" si="16"/>
        <v>-9.6226361047418898</v>
      </c>
      <c r="BC114">
        <f t="shared" si="17"/>
        <v>9.6226361047418898</v>
      </c>
    </row>
    <row r="115" spans="2:55" x14ac:dyDescent="0.35">
      <c r="B115" s="2">
        <v>148.75</v>
      </c>
      <c r="C115" s="3">
        <v>-2.4352867527478599E-2</v>
      </c>
      <c r="D115" s="3">
        <f t="shared" si="10"/>
        <v>-24.352867527478598</v>
      </c>
      <c r="K115" s="34">
        <f t="shared" si="11"/>
        <v>11.25</v>
      </c>
      <c r="L115">
        <f t="shared" si="12"/>
        <v>24.352867527478598</v>
      </c>
      <c r="M115" s="34">
        <f t="shared" si="13"/>
        <v>11.25</v>
      </c>
      <c r="N115">
        <f t="shared" si="14"/>
        <v>12.176433763739299</v>
      </c>
      <c r="AF115" s="34">
        <f t="shared" si="15"/>
        <v>11.25</v>
      </c>
      <c r="AG115">
        <f t="shared" si="15"/>
        <v>12.176433763739299</v>
      </c>
      <c r="AY115" s="2">
        <v>-35.732294674170802</v>
      </c>
      <c r="AZ115" s="2">
        <f>Comparación!BA115*-1</f>
        <v>25.732294674170802</v>
      </c>
      <c r="BA115" s="3">
        <v>-9.6226361047418996E-3</v>
      </c>
      <c r="BB115" s="3">
        <f t="shared" si="16"/>
        <v>-9.6226361047419005</v>
      </c>
      <c r="BC115">
        <f t="shared" si="17"/>
        <v>9.6226361047419005</v>
      </c>
    </row>
    <row r="116" spans="2:55" x14ac:dyDescent="0.35">
      <c r="B116" s="2">
        <v>148.625</v>
      </c>
      <c r="C116" s="3">
        <v>-2.4832727899995199E-2</v>
      </c>
      <c r="D116" s="3">
        <f t="shared" si="10"/>
        <v>-24.832727899995199</v>
      </c>
      <c r="K116" s="34">
        <f t="shared" si="11"/>
        <v>11.375</v>
      </c>
      <c r="L116">
        <f t="shared" si="12"/>
        <v>24.832727899995199</v>
      </c>
      <c r="M116" s="34">
        <f t="shared" si="13"/>
        <v>11.375</v>
      </c>
      <c r="N116">
        <f t="shared" si="14"/>
        <v>12.416363949997599</v>
      </c>
      <c r="AF116" s="34">
        <f t="shared" si="15"/>
        <v>11.375</v>
      </c>
      <c r="AG116">
        <f t="shared" si="15"/>
        <v>12.416363949997599</v>
      </c>
      <c r="AY116" s="2">
        <v>-34.834833428874902</v>
      </c>
      <c r="AZ116" s="2">
        <f>Comparación!BA116*-1</f>
        <v>24.834833428874902</v>
      </c>
      <c r="BA116" s="3">
        <v>-1.0014393212650701E-2</v>
      </c>
      <c r="BB116" s="3">
        <f t="shared" si="16"/>
        <v>-10.014393212650701</v>
      </c>
      <c r="BC116">
        <f t="shared" si="17"/>
        <v>10.014393212650701</v>
      </c>
    </row>
    <row r="117" spans="2:55" x14ac:dyDescent="0.35">
      <c r="B117" s="2">
        <v>148.5</v>
      </c>
      <c r="C117" s="3">
        <v>-2.5318160508236799E-2</v>
      </c>
      <c r="D117" s="3">
        <f t="shared" si="10"/>
        <v>-25.318160508236801</v>
      </c>
      <c r="K117" s="34">
        <f t="shared" si="11"/>
        <v>11.5</v>
      </c>
      <c r="L117">
        <f t="shared" si="12"/>
        <v>25.318160508236801</v>
      </c>
      <c r="M117" s="34">
        <f t="shared" si="13"/>
        <v>11.5</v>
      </c>
      <c r="N117">
        <f t="shared" si="14"/>
        <v>12.6590802541184</v>
      </c>
      <c r="AF117" s="34">
        <f t="shared" si="15"/>
        <v>11.5</v>
      </c>
      <c r="AG117">
        <f t="shared" si="15"/>
        <v>12.6590802541184</v>
      </c>
      <c r="AY117" s="2">
        <v>-34.834833428874902</v>
      </c>
      <c r="AZ117" s="2">
        <f>Comparación!BA117*-1</f>
        <v>24.834833428874902</v>
      </c>
      <c r="BA117" s="3">
        <v>-1.0014393212650701E-2</v>
      </c>
      <c r="BB117" s="3">
        <f t="shared" si="16"/>
        <v>-10.014393212650701</v>
      </c>
      <c r="BC117">
        <f t="shared" si="17"/>
        <v>10.014393212650701</v>
      </c>
    </row>
    <row r="118" spans="2:55" x14ac:dyDescent="0.35">
      <c r="B118" s="2">
        <v>148.5</v>
      </c>
      <c r="C118" s="3">
        <v>-2.5318160508236799E-2</v>
      </c>
      <c r="D118" s="3">
        <f t="shared" si="10"/>
        <v>-25.318160508236801</v>
      </c>
      <c r="K118" s="34">
        <f t="shared" si="11"/>
        <v>11.5</v>
      </c>
      <c r="L118">
        <f t="shared" si="12"/>
        <v>25.318160508236801</v>
      </c>
      <c r="M118" s="34">
        <f t="shared" si="13"/>
        <v>11.5</v>
      </c>
      <c r="N118">
        <f t="shared" si="14"/>
        <v>12.6590802541184</v>
      </c>
      <c r="AF118" s="34">
        <f t="shared" si="15"/>
        <v>11.5</v>
      </c>
      <c r="AG118">
        <f t="shared" si="15"/>
        <v>12.6590802541184</v>
      </c>
      <c r="AY118" s="2">
        <v>-33.865154814902098</v>
      </c>
      <c r="AZ118" s="2">
        <f>Comparación!BA118*-1</f>
        <v>23.865154814902098</v>
      </c>
      <c r="BA118" s="3">
        <v>-1.04859520372139E-2</v>
      </c>
      <c r="BB118" s="3">
        <f t="shared" si="16"/>
        <v>-10.485952037213901</v>
      </c>
      <c r="BC118">
        <f t="shared" si="17"/>
        <v>10.485952037213901</v>
      </c>
    </row>
    <row r="119" spans="2:55" x14ac:dyDescent="0.35">
      <c r="B119" s="2">
        <v>148.375</v>
      </c>
      <c r="C119" s="3">
        <v>-2.5809427207762699E-2</v>
      </c>
      <c r="D119" s="3">
        <f t="shared" si="10"/>
        <v>-25.809427207762699</v>
      </c>
      <c r="K119" s="34">
        <f t="shared" si="11"/>
        <v>11.625</v>
      </c>
      <c r="L119">
        <f t="shared" si="12"/>
        <v>25.809427207762699</v>
      </c>
      <c r="M119" s="34">
        <f t="shared" si="13"/>
        <v>11.625</v>
      </c>
      <c r="N119">
        <f t="shared" si="14"/>
        <v>12.904713603881349</v>
      </c>
      <c r="AF119" s="34">
        <f t="shared" si="15"/>
        <v>11.625</v>
      </c>
      <c r="AG119">
        <f t="shared" si="15"/>
        <v>12.904713603881349</v>
      </c>
      <c r="AY119" s="2">
        <v>-33.865154814902098</v>
      </c>
      <c r="AZ119" s="2">
        <f>Comparación!BA119*-1</f>
        <v>23.865154814902098</v>
      </c>
      <c r="BA119" s="3">
        <v>-1.04859520372139E-2</v>
      </c>
      <c r="BB119" s="3">
        <f t="shared" si="16"/>
        <v>-10.485952037213901</v>
      </c>
      <c r="BC119">
        <f t="shared" si="17"/>
        <v>10.485952037213901</v>
      </c>
    </row>
    <row r="120" spans="2:55" x14ac:dyDescent="0.35">
      <c r="B120" s="2">
        <v>148.25</v>
      </c>
      <c r="C120" s="3">
        <v>-2.63068682070835E-2</v>
      </c>
      <c r="D120" s="3">
        <f t="shared" si="10"/>
        <v>-26.3068682070835</v>
      </c>
      <c r="K120" s="34">
        <f t="shared" si="11"/>
        <v>11.75</v>
      </c>
      <c r="L120">
        <f t="shared" si="12"/>
        <v>26.3068682070835</v>
      </c>
      <c r="M120" s="34">
        <f t="shared" si="13"/>
        <v>11.75</v>
      </c>
      <c r="N120">
        <f t="shared" si="14"/>
        <v>13.15343410354175</v>
      </c>
      <c r="AF120" s="34">
        <f t="shared" si="15"/>
        <v>11.75</v>
      </c>
      <c r="AG120">
        <f t="shared" si="15"/>
        <v>13.15343410354175</v>
      </c>
      <c r="AY120" s="2">
        <v>-32.920833101311601</v>
      </c>
      <c r="AZ120" s="2">
        <f>Comparación!BA120*-1</f>
        <v>22.920833101311601</v>
      </c>
      <c r="BA120" s="3">
        <v>-1.10037049153369E-2</v>
      </c>
      <c r="BB120" s="3">
        <f t="shared" si="16"/>
        <v>-11.0037049153369</v>
      </c>
      <c r="BC120">
        <f t="shared" si="17"/>
        <v>11.0037049153369</v>
      </c>
    </row>
    <row r="121" spans="2:55" x14ac:dyDescent="0.35">
      <c r="B121" s="2">
        <v>148.125</v>
      </c>
      <c r="C121" s="3">
        <v>-2.6810899382312198E-2</v>
      </c>
      <c r="D121" s="3">
        <f t="shared" si="10"/>
        <v>-26.810899382312197</v>
      </c>
      <c r="K121" s="34">
        <f t="shared" si="11"/>
        <v>11.875</v>
      </c>
      <c r="L121">
        <f t="shared" si="12"/>
        <v>26.810899382312197</v>
      </c>
      <c r="M121" s="34">
        <f t="shared" si="13"/>
        <v>11.875</v>
      </c>
      <c r="N121">
        <f t="shared" si="14"/>
        <v>13.405449691156099</v>
      </c>
      <c r="AF121" s="34">
        <f t="shared" si="15"/>
        <v>11.875</v>
      </c>
      <c r="AG121">
        <f t="shared" si="15"/>
        <v>13.405449691156099</v>
      </c>
      <c r="AY121" s="2">
        <v>-32.920833101311601</v>
      </c>
      <c r="AZ121" s="2">
        <f>Comparación!BA121*-1</f>
        <v>22.920833101311601</v>
      </c>
      <c r="BA121" s="3">
        <v>-1.10037049153369E-2</v>
      </c>
      <c r="BB121" s="3">
        <f t="shared" si="16"/>
        <v>-11.0037049153369</v>
      </c>
      <c r="BC121">
        <f t="shared" si="17"/>
        <v>11.0037049153369</v>
      </c>
    </row>
    <row r="122" spans="2:55" x14ac:dyDescent="0.35">
      <c r="B122" s="2">
        <v>148</v>
      </c>
      <c r="C122" s="3">
        <v>-2.7322016453730901E-2</v>
      </c>
      <c r="D122" s="3">
        <f t="shared" si="10"/>
        <v>-27.3220164537309</v>
      </c>
      <c r="K122" s="34">
        <f t="shared" si="11"/>
        <v>12</v>
      </c>
      <c r="L122">
        <f t="shared" si="12"/>
        <v>27.3220164537309</v>
      </c>
      <c r="M122" s="34">
        <f t="shared" si="13"/>
        <v>12</v>
      </c>
      <c r="N122">
        <f t="shared" si="14"/>
        <v>13.66100822686545</v>
      </c>
      <c r="AF122" s="34">
        <f t="shared" si="15"/>
        <v>12</v>
      </c>
      <c r="AG122">
        <f t="shared" si="15"/>
        <v>13.66100822686545</v>
      </c>
      <c r="AY122" s="2">
        <v>-31.942831527392901</v>
      </c>
      <c r="AZ122" s="2">
        <f>Comparación!BA122*-1</f>
        <v>21.942831527392901</v>
      </c>
      <c r="BA122" s="3">
        <v>-1.16053506949734E-2</v>
      </c>
      <c r="BB122" s="3">
        <f t="shared" si="16"/>
        <v>-11.605350694973401</v>
      </c>
      <c r="BC122">
        <f t="shared" si="17"/>
        <v>11.605350694973401</v>
      </c>
    </row>
    <row r="123" spans="2:55" x14ac:dyDescent="0.35">
      <c r="B123" s="2">
        <v>148</v>
      </c>
      <c r="C123" s="3">
        <v>-2.7322016453730901E-2</v>
      </c>
      <c r="D123" s="3">
        <f t="shared" si="10"/>
        <v>-27.3220164537309</v>
      </c>
      <c r="K123" s="34">
        <f t="shared" si="11"/>
        <v>12</v>
      </c>
      <c r="L123">
        <f t="shared" si="12"/>
        <v>27.3220164537309</v>
      </c>
      <c r="M123" s="34">
        <f t="shared" si="13"/>
        <v>12</v>
      </c>
      <c r="N123">
        <f t="shared" si="14"/>
        <v>13.66100822686545</v>
      </c>
      <c r="AF123" s="34">
        <f t="shared" si="15"/>
        <v>12</v>
      </c>
      <c r="AG123">
        <f t="shared" si="15"/>
        <v>13.66100822686545</v>
      </c>
      <c r="AY123" s="2">
        <v>-31.942831527392901</v>
      </c>
      <c r="AZ123" s="2">
        <f>Comparación!BA123*-1</f>
        <v>21.942831527392901</v>
      </c>
      <c r="BA123" s="3">
        <v>-1.16053506949734E-2</v>
      </c>
      <c r="BB123" s="3">
        <f t="shared" si="16"/>
        <v>-11.605350694973401</v>
      </c>
      <c r="BC123">
        <f t="shared" si="17"/>
        <v>11.605350694973401</v>
      </c>
    </row>
    <row r="124" spans="2:55" x14ac:dyDescent="0.35">
      <c r="B124" s="2">
        <v>147.83250000000001</v>
      </c>
      <c r="C124" s="3">
        <v>-2.80664657188694E-2</v>
      </c>
      <c r="D124" s="3">
        <f t="shared" si="10"/>
        <v>-28.066465718869399</v>
      </c>
      <c r="K124" s="34">
        <f t="shared" si="11"/>
        <v>12.16749999999999</v>
      </c>
      <c r="L124">
        <f t="shared" si="12"/>
        <v>28.066465718869399</v>
      </c>
      <c r="M124" s="34">
        <f t="shared" si="13"/>
        <v>12.16749999999999</v>
      </c>
      <c r="N124">
        <f t="shared" si="14"/>
        <v>14.033232859434699</v>
      </c>
      <c r="AF124" s="34">
        <f t="shared" si="15"/>
        <v>12.16749999999999</v>
      </c>
      <c r="AG124">
        <f t="shared" si="15"/>
        <v>14.033232859434699</v>
      </c>
      <c r="AY124" s="2">
        <v>-31.0709295548263</v>
      </c>
      <c r="AZ124" s="2">
        <f>Comparación!BA124*-1</f>
        <v>21.0709295548263</v>
      </c>
      <c r="BA124" s="3">
        <v>-1.22371809597494E-2</v>
      </c>
      <c r="BB124" s="3">
        <f t="shared" si="16"/>
        <v>-12.2371809597494</v>
      </c>
      <c r="BC124">
        <f t="shared" si="17"/>
        <v>12.2371809597494</v>
      </c>
    </row>
    <row r="125" spans="2:55" x14ac:dyDescent="0.35">
      <c r="B125" s="2">
        <v>147.66499999999999</v>
      </c>
      <c r="C125" s="3">
        <v>-2.88205994015917E-2</v>
      </c>
      <c r="D125" s="3">
        <f t="shared" si="10"/>
        <v>-28.8205994015917</v>
      </c>
      <c r="K125" s="34">
        <f t="shared" si="11"/>
        <v>12.335000000000008</v>
      </c>
      <c r="L125">
        <f t="shared" si="12"/>
        <v>28.8205994015917</v>
      </c>
      <c r="M125" s="34">
        <f t="shared" si="13"/>
        <v>12.335000000000008</v>
      </c>
      <c r="N125">
        <f t="shared" si="14"/>
        <v>14.41029970079585</v>
      </c>
      <c r="AF125" s="34">
        <f t="shared" si="15"/>
        <v>12.335000000000008</v>
      </c>
      <c r="AG125">
        <f t="shared" si="15"/>
        <v>14.41029970079585</v>
      </c>
      <c r="AY125" s="2">
        <v>-31.0709295548263</v>
      </c>
      <c r="AZ125" s="2">
        <f>Comparación!BA125*-1</f>
        <v>21.0709295548263</v>
      </c>
      <c r="BA125" s="3">
        <v>-1.22371809597494E-2</v>
      </c>
      <c r="BB125" s="3">
        <f t="shared" si="16"/>
        <v>-12.2371809597494</v>
      </c>
      <c r="BC125">
        <f t="shared" si="17"/>
        <v>12.2371809597494</v>
      </c>
    </row>
    <row r="126" spans="2:55" x14ac:dyDescent="0.35">
      <c r="B126" s="2">
        <v>147.4975</v>
      </c>
      <c r="C126" s="3">
        <v>-2.9580624577642801E-2</v>
      </c>
      <c r="D126" s="3">
        <f t="shared" si="10"/>
        <v>-29.580624577642801</v>
      </c>
      <c r="K126" s="34">
        <f t="shared" si="11"/>
        <v>12.502499999999998</v>
      </c>
      <c r="L126">
        <f t="shared" si="12"/>
        <v>29.580624577642801</v>
      </c>
      <c r="M126" s="34">
        <f t="shared" si="13"/>
        <v>12.502499999999998</v>
      </c>
      <c r="N126">
        <f t="shared" si="14"/>
        <v>14.790312288821401</v>
      </c>
      <c r="AF126" s="34">
        <f t="shared" si="15"/>
        <v>12.502499999999998</v>
      </c>
      <c r="AG126">
        <f t="shared" si="15"/>
        <v>14.790312288821401</v>
      </c>
      <c r="AY126" s="2">
        <v>-30.098704468539299</v>
      </c>
      <c r="AZ126" s="2">
        <f>Comparación!BA126*-1</f>
        <v>20.098704468539299</v>
      </c>
      <c r="BA126" s="3">
        <v>-1.31780730688366E-2</v>
      </c>
      <c r="BB126" s="3">
        <f t="shared" si="16"/>
        <v>-13.1780730688366</v>
      </c>
      <c r="BC126">
        <f t="shared" si="17"/>
        <v>13.1780730688366</v>
      </c>
    </row>
    <row r="127" spans="2:55" x14ac:dyDescent="0.35">
      <c r="B127" s="2">
        <v>147.33000000000001</v>
      </c>
      <c r="C127" s="3">
        <v>-3.03430244949758E-2</v>
      </c>
      <c r="D127" s="3">
        <f t="shared" si="10"/>
        <v>-30.343024494975801</v>
      </c>
      <c r="K127" s="34">
        <f t="shared" si="11"/>
        <v>12.669999999999987</v>
      </c>
      <c r="L127">
        <f t="shared" si="12"/>
        <v>30.343024494975801</v>
      </c>
      <c r="M127" s="34">
        <f t="shared" si="13"/>
        <v>12.669999999999987</v>
      </c>
      <c r="N127">
        <f t="shared" si="14"/>
        <v>15.1715122474879</v>
      </c>
      <c r="AF127" s="34">
        <f t="shared" si="15"/>
        <v>12.669999999999987</v>
      </c>
      <c r="AG127">
        <f t="shared" si="15"/>
        <v>15.1715122474879</v>
      </c>
      <c r="AY127" s="2">
        <v>-30.098704468539299</v>
      </c>
      <c r="AZ127" s="2">
        <f>Comparación!BA127*-1</f>
        <v>20.098704468539299</v>
      </c>
      <c r="BA127" s="3">
        <v>-1.31780730688366E-2</v>
      </c>
      <c r="BB127" s="3">
        <f t="shared" si="16"/>
        <v>-13.1780730688366</v>
      </c>
      <c r="BC127">
        <f t="shared" si="17"/>
        <v>13.1780730688366</v>
      </c>
    </row>
    <row r="128" spans="2:55" x14ac:dyDescent="0.35">
      <c r="B128" s="2">
        <v>147.33000000000001</v>
      </c>
      <c r="C128" s="3">
        <v>-3.03430244949758E-2</v>
      </c>
      <c r="D128" s="3">
        <f t="shared" si="10"/>
        <v>-30.343024494975801</v>
      </c>
      <c r="K128" s="34">
        <f t="shared" si="11"/>
        <v>12.669999999999987</v>
      </c>
      <c r="L128">
        <f t="shared" si="12"/>
        <v>30.343024494975801</v>
      </c>
      <c r="M128" s="34">
        <f t="shared" si="13"/>
        <v>12.669999999999987</v>
      </c>
      <c r="N128">
        <f t="shared" si="14"/>
        <v>15.1715122474879</v>
      </c>
      <c r="AF128" s="34">
        <f t="shared" si="15"/>
        <v>12.669999999999987</v>
      </c>
      <c r="AG128">
        <f t="shared" si="15"/>
        <v>15.1715122474879</v>
      </c>
      <c r="AY128" s="2">
        <v>-29.1808042409073</v>
      </c>
      <c r="AZ128" s="2">
        <f>Comparación!BA128*-1</f>
        <v>19.1808042409073</v>
      </c>
      <c r="BA128" s="3">
        <v>-1.4257213895829301E-2</v>
      </c>
      <c r="BB128" s="3">
        <f t="shared" si="16"/>
        <v>-14.257213895829301</v>
      </c>
      <c r="BC128">
        <f t="shared" si="17"/>
        <v>14.257213895829301</v>
      </c>
    </row>
    <row r="129" spans="2:55" x14ac:dyDescent="0.35">
      <c r="B129" s="2">
        <v>147.1225</v>
      </c>
      <c r="C129" s="3">
        <v>-3.1285965301838803E-2</v>
      </c>
      <c r="D129" s="3">
        <f t="shared" si="10"/>
        <v>-31.285965301838804</v>
      </c>
      <c r="K129" s="34">
        <f t="shared" si="11"/>
        <v>12.877499999999998</v>
      </c>
      <c r="L129">
        <f t="shared" si="12"/>
        <v>31.285965301838804</v>
      </c>
      <c r="M129" s="34">
        <f t="shared" si="13"/>
        <v>12.877499999999998</v>
      </c>
      <c r="N129">
        <f t="shared" si="14"/>
        <v>15.642982650919402</v>
      </c>
      <c r="AF129" s="34">
        <f t="shared" si="15"/>
        <v>12.877499999999998</v>
      </c>
      <c r="AG129">
        <f t="shared" si="15"/>
        <v>15.642982650919402</v>
      </c>
      <c r="AY129" s="2">
        <v>-29.1808042409073</v>
      </c>
      <c r="AZ129" s="2">
        <f>Comparación!BA129*-1</f>
        <v>19.1808042409073</v>
      </c>
      <c r="BA129" s="3">
        <v>-1.4257213895829301E-2</v>
      </c>
      <c r="BB129" s="3">
        <f t="shared" si="16"/>
        <v>-14.257213895829301</v>
      </c>
      <c r="BC129">
        <f t="shared" si="17"/>
        <v>14.257213895829301</v>
      </c>
    </row>
    <row r="130" spans="2:55" x14ac:dyDescent="0.35">
      <c r="B130" s="2">
        <v>146.91499999999999</v>
      </c>
      <c r="C130" s="3">
        <v>-3.2222051484379503E-2</v>
      </c>
      <c r="D130" s="3">
        <f t="shared" si="10"/>
        <v>-32.222051484379506</v>
      </c>
      <c r="K130" s="34">
        <f t="shared" si="11"/>
        <v>13.085000000000008</v>
      </c>
      <c r="L130">
        <f t="shared" si="12"/>
        <v>32.222051484379506</v>
      </c>
      <c r="M130" s="34">
        <f t="shared" si="13"/>
        <v>13.085000000000008</v>
      </c>
      <c r="N130">
        <f t="shared" si="14"/>
        <v>16.111025742189753</v>
      </c>
      <c r="AF130" s="34">
        <f t="shared" si="15"/>
        <v>13.085000000000008</v>
      </c>
      <c r="AG130">
        <f t="shared" si="15"/>
        <v>16.111025742189753</v>
      </c>
      <c r="AY130" s="2">
        <v>-28.2175620798644</v>
      </c>
      <c r="AZ130" s="2">
        <f>Comparación!BA130*-1</f>
        <v>18.2175620798644</v>
      </c>
      <c r="BA130" s="3">
        <v>-1.55846192274717E-2</v>
      </c>
      <c r="BB130" s="3">
        <f t="shared" si="16"/>
        <v>-15.5846192274717</v>
      </c>
      <c r="BC130">
        <f t="shared" si="17"/>
        <v>15.5846192274717</v>
      </c>
    </row>
    <row r="131" spans="2:55" x14ac:dyDescent="0.35">
      <c r="B131" s="2">
        <v>146.70750000000001</v>
      </c>
      <c r="C131" s="3">
        <v>-3.3146384821732398E-2</v>
      </c>
      <c r="D131" s="3">
        <f t="shared" ref="D131:D194" si="18">C131*1000</f>
        <v>-33.146384821732397</v>
      </c>
      <c r="K131" s="34">
        <f t="shared" ref="K131:K194" si="19">(MAX($B$3:$B$257)-B131)</f>
        <v>13.29249999999999</v>
      </c>
      <c r="L131">
        <f t="shared" ref="L131:L194" si="20">D131*-1</f>
        <v>33.146384821732397</v>
      </c>
      <c r="M131" s="34">
        <f t="shared" ref="M131:M194" si="21">K131</f>
        <v>13.29249999999999</v>
      </c>
      <c r="N131">
        <f t="shared" si="14"/>
        <v>16.573192410866199</v>
      </c>
      <c r="AF131" s="34">
        <f t="shared" si="15"/>
        <v>13.29249999999999</v>
      </c>
      <c r="AG131">
        <f t="shared" si="15"/>
        <v>16.573192410866199</v>
      </c>
      <c r="AY131" s="2">
        <v>-28.2175620798644</v>
      </c>
      <c r="AZ131" s="2">
        <f>Comparación!BA131*-1</f>
        <v>18.2175620798644</v>
      </c>
      <c r="BA131" s="3">
        <v>-1.55846192274717E-2</v>
      </c>
      <c r="BB131" s="3">
        <f t="shared" si="16"/>
        <v>-15.5846192274717</v>
      </c>
      <c r="BC131">
        <f t="shared" si="17"/>
        <v>15.5846192274717</v>
      </c>
    </row>
    <row r="132" spans="2:55" x14ac:dyDescent="0.35">
      <c r="B132" s="2">
        <v>146.5</v>
      </c>
      <c r="C132" s="3">
        <v>-3.40547070866353E-2</v>
      </c>
      <c r="D132" s="3">
        <f t="shared" si="18"/>
        <v>-34.054707086635297</v>
      </c>
      <c r="K132" s="34">
        <f t="shared" si="19"/>
        <v>13.5</v>
      </c>
      <c r="L132">
        <f t="shared" si="20"/>
        <v>34.054707086635297</v>
      </c>
      <c r="M132" s="34">
        <f t="shared" si="21"/>
        <v>13.5</v>
      </c>
      <c r="N132">
        <f t="shared" ref="N132:N195" si="22">L132/2</f>
        <v>17.027353543317648</v>
      </c>
      <c r="AF132" s="34">
        <f t="shared" ref="AF132:AG195" si="23">M132</f>
        <v>13.5</v>
      </c>
      <c r="AG132">
        <f t="shared" si="23"/>
        <v>17.027353543317648</v>
      </c>
      <c r="AY132" s="2">
        <v>-27.369630227644802</v>
      </c>
      <c r="AZ132" s="2">
        <f>Comparación!BA132*-1</f>
        <v>17.369630227644802</v>
      </c>
      <c r="BA132" s="3">
        <v>-1.68793545882522E-2</v>
      </c>
      <c r="BB132" s="3">
        <f t="shared" ref="BB132:BB181" si="24">BA132*1000</f>
        <v>-16.879354588252198</v>
      </c>
      <c r="BC132">
        <f t="shared" ref="BC132:BC181" si="25">BB132*-1</f>
        <v>16.879354588252198</v>
      </c>
    </row>
    <row r="133" spans="2:55" x14ac:dyDescent="0.35">
      <c r="B133" s="2">
        <v>146.5</v>
      </c>
      <c r="C133" s="3">
        <v>-3.40547070866353E-2</v>
      </c>
      <c r="D133" s="3">
        <f t="shared" si="18"/>
        <v>-34.054707086635297</v>
      </c>
      <c r="K133" s="34">
        <f t="shared" si="19"/>
        <v>13.5</v>
      </c>
      <c r="L133">
        <f t="shared" si="20"/>
        <v>34.054707086635297</v>
      </c>
      <c r="M133" s="34">
        <f t="shared" si="21"/>
        <v>13.5</v>
      </c>
      <c r="N133">
        <f t="shared" si="22"/>
        <v>17.027353543317648</v>
      </c>
      <c r="AF133" s="34">
        <f t="shared" si="23"/>
        <v>13.5</v>
      </c>
      <c r="AG133">
        <f t="shared" si="23"/>
        <v>17.027353543317648</v>
      </c>
      <c r="AY133" s="2">
        <v>-27.369630227644802</v>
      </c>
      <c r="AZ133" s="2">
        <f>Comparación!BA133*-1</f>
        <v>17.369630227644802</v>
      </c>
      <c r="BA133" s="3">
        <v>-1.68793545882522E-2</v>
      </c>
      <c r="BB133" s="3">
        <f t="shared" si="24"/>
        <v>-16.879354588252198</v>
      </c>
      <c r="BC133">
        <f t="shared" si="25"/>
        <v>16.879354588252198</v>
      </c>
    </row>
    <row r="134" spans="2:55" x14ac:dyDescent="0.35">
      <c r="B134" s="2">
        <v>146.375</v>
      </c>
      <c r="C134" s="3">
        <v>-3.4592617392579697E-2</v>
      </c>
      <c r="D134" s="3">
        <f t="shared" si="18"/>
        <v>-34.592617392579697</v>
      </c>
      <c r="K134" s="34">
        <f t="shared" si="19"/>
        <v>13.625</v>
      </c>
      <c r="L134">
        <f t="shared" si="20"/>
        <v>34.592617392579697</v>
      </c>
      <c r="M134" s="34">
        <f t="shared" si="21"/>
        <v>13.625</v>
      </c>
      <c r="N134">
        <f t="shared" si="22"/>
        <v>17.296308696289849</v>
      </c>
      <c r="AF134" s="34">
        <f t="shared" si="23"/>
        <v>13.625</v>
      </c>
      <c r="AG134">
        <f t="shared" si="23"/>
        <v>17.296308696289849</v>
      </c>
      <c r="AY134" s="2">
        <v>-26.4147271891493</v>
      </c>
      <c r="AZ134" s="2">
        <f>Comparación!BA134*-1</f>
        <v>16.4147271891493</v>
      </c>
      <c r="BA134" s="3">
        <v>-1.84112515915625E-2</v>
      </c>
      <c r="BB134" s="3">
        <f t="shared" si="24"/>
        <v>-18.4112515915625</v>
      </c>
      <c r="BC134">
        <f t="shared" si="25"/>
        <v>18.4112515915625</v>
      </c>
    </row>
    <row r="135" spans="2:55" x14ac:dyDescent="0.35">
      <c r="B135" s="2">
        <v>146.25</v>
      </c>
      <c r="C135" s="3">
        <v>-3.5122705864846802E-2</v>
      </c>
      <c r="D135" s="3">
        <f t="shared" si="18"/>
        <v>-35.1227058648468</v>
      </c>
      <c r="K135" s="34">
        <f t="shared" si="19"/>
        <v>13.75</v>
      </c>
      <c r="L135">
        <f t="shared" si="20"/>
        <v>35.1227058648468</v>
      </c>
      <c r="M135" s="34">
        <f t="shared" si="21"/>
        <v>13.75</v>
      </c>
      <c r="N135">
        <f t="shared" si="22"/>
        <v>17.5613529324234</v>
      </c>
      <c r="AF135" s="34">
        <f t="shared" si="23"/>
        <v>13.75</v>
      </c>
      <c r="AG135">
        <f t="shared" si="23"/>
        <v>17.5613529324234</v>
      </c>
      <c r="AY135" s="2">
        <v>-26.4147271891493</v>
      </c>
      <c r="AZ135" s="2">
        <f>Comparación!BA135*-1</f>
        <v>16.4147271891493</v>
      </c>
      <c r="BA135" s="3">
        <v>-1.84112515915625E-2</v>
      </c>
      <c r="BB135" s="3">
        <f t="shared" si="24"/>
        <v>-18.4112515915625</v>
      </c>
      <c r="BC135">
        <f t="shared" si="25"/>
        <v>18.4112515915625</v>
      </c>
    </row>
    <row r="136" spans="2:55" x14ac:dyDescent="0.35">
      <c r="B136" s="2">
        <v>146.125</v>
      </c>
      <c r="C136" s="3">
        <v>-3.5644366886777697E-2</v>
      </c>
      <c r="D136" s="3">
        <f t="shared" si="18"/>
        <v>-35.644366886777696</v>
      </c>
      <c r="K136" s="34">
        <f t="shared" si="19"/>
        <v>13.875</v>
      </c>
      <c r="L136">
        <f t="shared" si="20"/>
        <v>35.644366886777696</v>
      </c>
      <c r="M136" s="34">
        <f t="shared" si="21"/>
        <v>13.875</v>
      </c>
      <c r="N136">
        <f t="shared" si="22"/>
        <v>17.822183443388848</v>
      </c>
      <c r="AF136" s="34">
        <f t="shared" si="23"/>
        <v>13.875</v>
      </c>
      <c r="AG136">
        <f t="shared" si="23"/>
        <v>17.822183443388848</v>
      </c>
      <c r="AY136" s="2">
        <v>-25.523806554143999</v>
      </c>
      <c r="AZ136" s="2">
        <f>Comparación!BA136*-1</f>
        <v>15.523806554143999</v>
      </c>
      <c r="BA136" s="3">
        <v>-1.98630977410383E-2</v>
      </c>
      <c r="BB136" s="3">
        <f t="shared" si="24"/>
        <v>-19.863097741038299</v>
      </c>
      <c r="BC136">
        <f t="shared" si="25"/>
        <v>19.863097741038299</v>
      </c>
    </row>
    <row r="137" spans="2:55" x14ac:dyDescent="0.35">
      <c r="B137" s="2">
        <v>146</v>
      </c>
      <c r="C137" s="3">
        <v>-3.6157076878550402E-2</v>
      </c>
      <c r="D137" s="3">
        <f t="shared" si="18"/>
        <v>-36.157076878550406</v>
      </c>
      <c r="K137" s="34">
        <f t="shared" si="19"/>
        <v>14</v>
      </c>
      <c r="L137">
        <f t="shared" si="20"/>
        <v>36.157076878550406</v>
      </c>
      <c r="M137" s="34">
        <f t="shared" si="21"/>
        <v>14</v>
      </c>
      <c r="N137">
        <f t="shared" si="22"/>
        <v>18.078538439275203</v>
      </c>
      <c r="AF137" s="34">
        <f t="shared" si="23"/>
        <v>14</v>
      </c>
      <c r="AG137">
        <f t="shared" si="23"/>
        <v>18.078538439275203</v>
      </c>
      <c r="AY137" s="2">
        <v>-25.523806554143899</v>
      </c>
      <c r="AZ137" s="2">
        <f>Comparación!BA137*-1</f>
        <v>15.523806554143899</v>
      </c>
      <c r="BA137" s="3">
        <v>-1.98630977410383E-2</v>
      </c>
      <c r="BB137" s="3">
        <f t="shared" si="24"/>
        <v>-19.863097741038299</v>
      </c>
      <c r="BC137">
        <f t="shared" si="25"/>
        <v>19.863097741038299</v>
      </c>
    </row>
    <row r="138" spans="2:55" x14ac:dyDescent="0.35">
      <c r="B138" s="2">
        <v>146</v>
      </c>
      <c r="C138" s="3">
        <v>-3.6157076878550402E-2</v>
      </c>
      <c r="D138" s="3">
        <f t="shared" si="18"/>
        <v>-36.157076878550406</v>
      </c>
      <c r="K138" s="34">
        <f t="shared" si="19"/>
        <v>14</v>
      </c>
      <c r="L138">
        <f t="shared" si="20"/>
        <v>36.157076878550406</v>
      </c>
      <c r="M138" s="34">
        <f t="shared" si="21"/>
        <v>14</v>
      </c>
      <c r="N138">
        <f t="shared" si="22"/>
        <v>18.078538439275203</v>
      </c>
      <c r="AF138" s="34">
        <f t="shared" si="23"/>
        <v>14</v>
      </c>
      <c r="AG138">
        <f t="shared" si="23"/>
        <v>18.078538439275203</v>
      </c>
      <c r="AY138" s="2">
        <v>-24.5862858850141</v>
      </c>
      <c r="AZ138" s="2">
        <f>Comparación!BA138*-1</f>
        <v>14.5862858850141</v>
      </c>
      <c r="BA138" s="3">
        <v>-2.1407494560163099E-2</v>
      </c>
      <c r="BB138" s="3">
        <f t="shared" si="24"/>
        <v>-21.407494560163098</v>
      </c>
      <c r="BC138">
        <f t="shared" si="25"/>
        <v>21.407494560163098</v>
      </c>
    </row>
    <row r="139" spans="2:55" x14ac:dyDescent="0.35">
      <c r="B139" s="2">
        <v>145.865253291974</v>
      </c>
      <c r="C139" s="3">
        <v>-3.6699224873793602E-2</v>
      </c>
      <c r="D139" s="3">
        <f t="shared" si="18"/>
        <v>-36.699224873793604</v>
      </c>
      <c r="K139" s="34">
        <f t="shared" si="19"/>
        <v>14.134746708026</v>
      </c>
      <c r="L139">
        <f t="shared" si="20"/>
        <v>36.699224873793604</v>
      </c>
      <c r="M139" s="34">
        <f t="shared" si="21"/>
        <v>14.134746708026</v>
      </c>
      <c r="N139">
        <f t="shared" si="22"/>
        <v>18.349612436896802</v>
      </c>
      <c r="AF139" s="34">
        <f t="shared" si="23"/>
        <v>14.134746708026</v>
      </c>
      <c r="AG139">
        <f t="shared" si="23"/>
        <v>18.349612436896802</v>
      </c>
      <c r="AY139" s="2">
        <v>-24.5862858850141</v>
      </c>
      <c r="AZ139" s="2">
        <f>Comparación!BA139*-1</f>
        <v>14.5862858850141</v>
      </c>
      <c r="BA139" s="3">
        <v>-2.1407494560163099E-2</v>
      </c>
      <c r="BB139" s="3">
        <f t="shared" si="24"/>
        <v>-21.407494560163098</v>
      </c>
      <c r="BC139">
        <f t="shared" si="25"/>
        <v>21.407494560163098</v>
      </c>
    </row>
    <row r="140" spans="2:55" x14ac:dyDescent="0.35">
      <c r="B140" s="2">
        <v>145.73050658394899</v>
      </c>
      <c r="C140" s="3">
        <v>-3.7229993119072498E-2</v>
      </c>
      <c r="D140" s="3">
        <f t="shared" si="18"/>
        <v>-37.229993119072496</v>
      </c>
      <c r="K140" s="34">
        <f t="shared" si="19"/>
        <v>14.269493416051006</v>
      </c>
      <c r="L140">
        <f t="shared" si="20"/>
        <v>37.229993119072496</v>
      </c>
      <c r="M140" s="34">
        <f t="shared" si="21"/>
        <v>14.269493416051006</v>
      </c>
      <c r="N140">
        <f t="shared" si="22"/>
        <v>18.614996559536248</v>
      </c>
      <c r="AF140" s="34">
        <f t="shared" si="23"/>
        <v>14.269493416051006</v>
      </c>
      <c r="AG140">
        <f t="shared" si="23"/>
        <v>18.614996559536248</v>
      </c>
      <c r="AY140" s="2">
        <v>-23.772899448330101</v>
      </c>
      <c r="AZ140" s="2">
        <f>Comparación!BA140*-1</f>
        <v>13.772899448330101</v>
      </c>
      <c r="BA140" s="3">
        <v>-2.28012853502918E-2</v>
      </c>
      <c r="BB140" s="3">
        <f t="shared" si="24"/>
        <v>-22.801285350291799</v>
      </c>
      <c r="BC140">
        <f t="shared" si="25"/>
        <v>22.801285350291799</v>
      </c>
    </row>
    <row r="141" spans="2:55" x14ac:dyDescent="0.35">
      <c r="B141" s="2">
        <v>145.59575987592399</v>
      </c>
      <c r="C141" s="3">
        <v>-3.7749031722920899E-2</v>
      </c>
      <c r="D141" s="3">
        <f t="shared" si="18"/>
        <v>-37.749031722920897</v>
      </c>
      <c r="K141" s="34">
        <f t="shared" si="19"/>
        <v>14.404240124076011</v>
      </c>
      <c r="L141">
        <f t="shared" si="20"/>
        <v>37.749031722920897</v>
      </c>
      <c r="M141" s="34">
        <f t="shared" si="21"/>
        <v>14.404240124076011</v>
      </c>
      <c r="N141">
        <f t="shared" si="22"/>
        <v>18.874515861460448</v>
      </c>
      <c r="AF141" s="34">
        <f t="shared" si="23"/>
        <v>14.404240124076011</v>
      </c>
      <c r="AG141">
        <f t="shared" si="23"/>
        <v>18.874515861460448</v>
      </c>
      <c r="AY141" s="2">
        <v>-23.772899448330101</v>
      </c>
      <c r="AZ141" s="2">
        <f>Comparación!BA141*-1</f>
        <v>13.772899448330101</v>
      </c>
      <c r="BA141" s="3">
        <v>-2.2801285350291901E-2</v>
      </c>
      <c r="BB141" s="3">
        <f t="shared" si="24"/>
        <v>-22.801285350291902</v>
      </c>
      <c r="BC141">
        <f t="shared" si="25"/>
        <v>22.801285350291902</v>
      </c>
    </row>
    <row r="142" spans="2:55" x14ac:dyDescent="0.35">
      <c r="B142" s="2">
        <v>145.46101316789799</v>
      </c>
      <c r="C142" s="3">
        <v>-3.8256106086609801E-2</v>
      </c>
      <c r="D142" s="3">
        <f t="shared" si="18"/>
        <v>-38.256106086609798</v>
      </c>
      <c r="K142" s="34">
        <f t="shared" si="19"/>
        <v>14.538986832102012</v>
      </c>
      <c r="L142">
        <f t="shared" si="20"/>
        <v>38.256106086609798</v>
      </c>
      <c r="M142" s="34">
        <f t="shared" si="21"/>
        <v>14.538986832102012</v>
      </c>
      <c r="N142">
        <f t="shared" si="22"/>
        <v>19.128053043304899</v>
      </c>
      <c r="AF142" s="34">
        <f t="shared" si="23"/>
        <v>14.538986832102012</v>
      </c>
      <c r="AG142">
        <f t="shared" si="23"/>
        <v>19.128053043304899</v>
      </c>
      <c r="AY142" s="2">
        <v>-22.8947464400527</v>
      </c>
      <c r="AZ142" s="2">
        <f>Comparación!BA142*-1</f>
        <v>12.8947464400527</v>
      </c>
      <c r="BA142" s="3">
        <v>-2.4269344594966699E-2</v>
      </c>
      <c r="BB142" s="3">
        <f t="shared" si="24"/>
        <v>-24.2693445949667</v>
      </c>
      <c r="BC142">
        <f t="shared" si="25"/>
        <v>24.2693445949667</v>
      </c>
    </row>
    <row r="143" spans="2:55" x14ac:dyDescent="0.35">
      <c r="B143" s="2">
        <v>145.46101316789799</v>
      </c>
      <c r="C143" s="3">
        <v>-3.8256106086609801E-2</v>
      </c>
      <c r="D143" s="3">
        <f t="shared" si="18"/>
        <v>-38.256106086609798</v>
      </c>
      <c r="K143" s="34">
        <f t="shared" si="19"/>
        <v>14.538986832102012</v>
      </c>
      <c r="L143">
        <f t="shared" si="20"/>
        <v>38.256106086609798</v>
      </c>
      <c r="M143" s="34">
        <f t="shared" si="21"/>
        <v>14.538986832102012</v>
      </c>
      <c r="N143">
        <f t="shared" si="22"/>
        <v>19.128053043304899</v>
      </c>
      <c r="AF143" s="34">
        <f t="shared" si="23"/>
        <v>14.538986832102012</v>
      </c>
      <c r="AG143">
        <f t="shared" si="23"/>
        <v>19.128053043304899</v>
      </c>
      <c r="AY143" s="2">
        <v>-22.8947464400527</v>
      </c>
      <c r="AZ143" s="2">
        <f>Comparación!BA143*-1</f>
        <v>12.8947464400527</v>
      </c>
      <c r="BA143" s="3">
        <v>-2.4269344594966699E-2</v>
      </c>
      <c r="BB143" s="3">
        <f t="shared" si="24"/>
        <v>-24.2693445949667</v>
      </c>
      <c r="BC143">
        <f t="shared" si="25"/>
        <v>24.2693445949667</v>
      </c>
    </row>
    <row r="144" spans="2:55" x14ac:dyDescent="0.35">
      <c r="B144" s="2">
        <v>145.17075987592301</v>
      </c>
      <c r="C144" s="3">
        <v>-3.9307362506957898E-2</v>
      </c>
      <c r="D144" s="3">
        <f t="shared" si="18"/>
        <v>-39.307362506957901</v>
      </c>
      <c r="K144" s="34">
        <f t="shared" si="19"/>
        <v>14.829240124076989</v>
      </c>
      <c r="L144">
        <f t="shared" si="20"/>
        <v>39.307362506957901</v>
      </c>
      <c r="M144" s="34">
        <f t="shared" si="21"/>
        <v>14.829240124076989</v>
      </c>
      <c r="N144">
        <f t="shared" si="22"/>
        <v>19.65368125347895</v>
      </c>
      <c r="AF144" s="34">
        <f t="shared" si="23"/>
        <v>14.829240124076989</v>
      </c>
      <c r="AG144">
        <f t="shared" si="23"/>
        <v>19.65368125347895</v>
      </c>
      <c r="AY144" s="2">
        <v>-22.101301695355598</v>
      </c>
      <c r="AZ144" s="2">
        <f>Comparación!BA144*-1</f>
        <v>12.101301695355598</v>
      </c>
      <c r="BA144" s="3">
        <v>-2.5567820470064999E-2</v>
      </c>
      <c r="BB144" s="3">
        <f t="shared" si="24"/>
        <v>-25.567820470064998</v>
      </c>
      <c r="BC144">
        <f t="shared" si="25"/>
        <v>25.567820470064998</v>
      </c>
    </row>
    <row r="145" spans="2:55" x14ac:dyDescent="0.35">
      <c r="B145" s="2">
        <v>144.880506583949</v>
      </c>
      <c r="C145" s="3">
        <v>-4.0303561709559697E-2</v>
      </c>
      <c r="D145" s="3">
        <f t="shared" si="18"/>
        <v>-40.303561709559695</v>
      </c>
      <c r="K145" s="34">
        <f t="shared" si="19"/>
        <v>15.119493416051</v>
      </c>
      <c r="L145">
        <f t="shared" si="20"/>
        <v>40.303561709559695</v>
      </c>
      <c r="M145" s="34">
        <f t="shared" si="21"/>
        <v>15.119493416051</v>
      </c>
      <c r="N145">
        <f t="shared" si="22"/>
        <v>20.151780854779847</v>
      </c>
      <c r="AF145" s="34">
        <f t="shared" si="23"/>
        <v>15.119493416051</v>
      </c>
      <c r="AG145">
        <f t="shared" si="23"/>
        <v>20.151780854779847</v>
      </c>
      <c r="AY145" s="2">
        <v>-22.101301695355598</v>
      </c>
      <c r="AZ145" s="2">
        <f>Comparación!BA145*-1</f>
        <v>12.101301695355598</v>
      </c>
      <c r="BA145" s="3">
        <v>-2.5567820470064999E-2</v>
      </c>
      <c r="BB145" s="3">
        <f t="shared" si="24"/>
        <v>-25.567820470064998</v>
      </c>
      <c r="BC145">
        <f t="shared" si="25"/>
        <v>25.567820470064998</v>
      </c>
    </row>
    <row r="146" spans="2:55" x14ac:dyDescent="0.35">
      <c r="B146" s="2">
        <v>144.59025329197399</v>
      </c>
      <c r="C146" s="3">
        <v>-4.1248239174976102E-2</v>
      </c>
      <c r="D146" s="3">
        <f t="shared" si="18"/>
        <v>-41.248239174976099</v>
      </c>
      <c r="K146" s="34">
        <f t="shared" si="19"/>
        <v>15.409746708026006</v>
      </c>
      <c r="L146">
        <f t="shared" si="20"/>
        <v>41.248239174976099</v>
      </c>
      <c r="M146" s="34">
        <f t="shared" si="21"/>
        <v>15.409746708026006</v>
      </c>
      <c r="N146">
        <f t="shared" si="22"/>
        <v>20.62411958748805</v>
      </c>
      <c r="AF146" s="34">
        <f t="shared" si="23"/>
        <v>15.409746708026006</v>
      </c>
      <c r="AG146">
        <f t="shared" si="23"/>
        <v>20.62411958748805</v>
      </c>
      <c r="AY146" s="2">
        <v>-21.231234909400399</v>
      </c>
      <c r="AZ146" s="2">
        <f>Comparación!BA146*-1</f>
        <v>11.231234909400399</v>
      </c>
      <c r="BA146" s="3">
        <v>-2.6971495880345898E-2</v>
      </c>
      <c r="BB146" s="3">
        <f t="shared" si="24"/>
        <v>-26.971495880345898</v>
      </c>
      <c r="BC146">
        <f t="shared" si="25"/>
        <v>26.971495880345898</v>
      </c>
    </row>
    <row r="147" spans="2:55" x14ac:dyDescent="0.35">
      <c r="B147" s="2">
        <v>144.30000000000001</v>
      </c>
      <c r="C147" s="3">
        <v>-4.21477435843675E-2</v>
      </c>
      <c r="D147" s="3">
        <f t="shared" si="18"/>
        <v>-42.147743584367497</v>
      </c>
      <c r="K147" s="34">
        <f t="shared" si="19"/>
        <v>15.699999999999989</v>
      </c>
      <c r="L147">
        <f t="shared" si="20"/>
        <v>42.147743584367497</v>
      </c>
      <c r="M147" s="34">
        <f t="shared" si="21"/>
        <v>15.699999999999989</v>
      </c>
      <c r="N147">
        <f t="shared" si="22"/>
        <v>21.073871792183748</v>
      </c>
      <c r="AF147" s="34">
        <f t="shared" si="23"/>
        <v>15.699999999999989</v>
      </c>
      <c r="AG147">
        <f t="shared" si="23"/>
        <v>21.073871792183748</v>
      </c>
      <c r="AY147" s="2">
        <v>-21.231234909400399</v>
      </c>
      <c r="AZ147" s="2">
        <f>Comparación!BA147*-1</f>
        <v>11.231234909400399</v>
      </c>
      <c r="BA147" s="3">
        <v>-2.6971495880345898E-2</v>
      </c>
      <c r="BB147" s="3">
        <f t="shared" si="24"/>
        <v>-26.971495880345898</v>
      </c>
      <c r="BC147">
        <f t="shared" si="25"/>
        <v>26.971495880345898</v>
      </c>
    </row>
    <row r="148" spans="2:55" x14ac:dyDescent="0.35">
      <c r="B148" s="2">
        <v>144.30000000000001</v>
      </c>
      <c r="C148" s="3">
        <v>-4.21477435843675E-2</v>
      </c>
      <c r="D148" s="3">
        <f t="shared" si="18"/>
        <v>-42.147743584367497</v>
      </c>
      <c r="K148" s="34">
        <f t="shared" si="19"/>
        <v>15.699999999999989</v>
      </c>
      <c r="L148">
        <f t="shared" si="20"/>
        <v>42.147743584367497</v>
      </c>
      <c r="M148" s="34">
        <f t="shared" si="21"/>
        <v>15.699999999999989</v>
      </c>
      <c r="N148">
        <f t="shared" si="22"/>
        <v>21.073871792183748</v>
      </c>
      <c r="AF148" s="34">
        <f t="shared" si="23"/>
        <v>15.699999999999989</v>
      </c>
      <c r="AG148">
        <f t="shared" si="23"/>
        <v>21.073871792183748</v>
      </c>
      <c r="AY148" s="2">
        <v>-20.440665121515899</v>
      </c>
      <c r="AZ148" s="2">
        <f>Comparación!BA148*-1</f>
        <v>10.440665121515899</v>
      </c>
      <c r="BA148" s="3">
        <v>-2.8147776915171001E-2</v>
      </c>
      <c r="BB148" s="3">
        <f t="shared" si="24"/>
        <v>-28.147776915171001</v>
      </c>
      <c r="BC148">
        <f t="shared" si="25"/>
        <v>28.147776915171001</v>
      </c>
    </row>
    <row r="149" spans="2:55" x14ac:dyDescent="0.35">
      <c r="B149" s="2">
        <v>143.97499999999999</v>
      </c>
      <c r="C149" s="3">
        <v>-4.3112908728218102E-2</v>
      </c>
      <c r="D149" s="3">
        <f t="shared" si="18"/>
        <v>-43.112908728218102</v>
      </c>
      <c r="K149" s="34">
        <f t="shared" si="19"/>
        <v>16.025000000000006</v>
      </c>
      <c r="L149">
        <f t="shared" si="20"/>
        <v>43.112908728218102</v>
      </c>
      <c r="M149" s="34">
        <f t="shared" si="21"/>
        <v>16.025000000000006</v>
      </c>
      <c r="N149">
        <f t="shared" si="22"/>
        <v>21.556454364109051</v>
      </c>
      <c r="AF149" s="34">
        <f t="shared" si="23"/>
        <v>16.025000000000006</v>
      </c>
      <c r="AG149">
        <f t="shared" si="23"/>
        <v>21.556454364109051</v>
      </c>
      <c r="AY149" s="2">
        <v>-20.440665121515899</v>
      </c>
      <c r="AZ149" s="2">
        <f>Comparación!BA149*-1</f>
        <v>10.440665121515899</v>
      </c>
      <c r="BA149" s="3">
        <v>-2.8147776915171001E-2</v>
      </c>
      <c r="BB149" s="3">
        <f t="shared" si="24"/>
        <v>-28.147776915171001</v>
      </c>
      <c r="BC149">
        <f t="shared" si="25"/>
        <v>28.147776915171001</v>
      </c>
    </row>
    <row r="150" spans="2:55" x14ac:dyDescent="0.35">
      <c r="B150" s="2">
        <v>143.65</v>
      </c>
      <c r="C150" s="3">
        <v>-4.4050815697146001E-2</v>
      </c>
      <c r="D150" s="3">
        <f t="shared" si="18"/>
        <v>-44.050815697146</v>
      </c>
      <c r="K150" s="34">
        <f t="shared" si="19"/>
        <v>16.349999999999994</v>
      </c>
      <c r="L150">
        <f t="shared" si="20"/>
        <v>44.050815697146</v>
      </c>
      <c r="M150" s="34">
        <f t="shared" si="21"/>
        <v>16.349999999999994</v>
      </c>
      <c r="N150">
        <f t="shared" si="22"/>
        <v>22.025407848573</v>
      </c>
      <c r="AF150" s="34">
        <f t="shared" si="23"/>
        <v>16.349999999999994</v>
      </c>
      <c r="AG150">
        <f t="shared" si="23"/>
        <v>22.025407848573</v>
      </c>
      <c r="AY150" s="2">
        <v>-19.5279833732525</v>
      </c>
      <c r="AZ150" s="2">
        <f>Comparación!BA150*-1</f>
        <v>9.5279833732524999</v>
      </c>
      <c r="BA150" s="3">
        <v>-2.9354961265834801E-2</v>
      </c>
      <c r="BB150" s="3">
        <f t="shared" si="24"/>
        <v>-29.354961265834802</v>
      </c>
      <c r="BC150">
        <f t="shared" si="25"/>
        <v>29.354961265834802</v>
      </c>
    </row>
    <row r="151" spans="2:55" x14ac:dyDescent="0.35">
      <c r="B151" s="2">
        <v>143.32499999999999</v>
      </c>
      <c r="C151" s="3">
        <v>-4.4984434420104698E-2</v>
      </c>
      <c r="D151" s="3">
        <f t="shared" si="18"/>
        <v>-44.984434420104698</v>
      </c>
      <c r="K151" s="34">
        <f t="shared" si="19"/>
        <v>16.675000000000011</v>
      </c>
      <c r="L151">
        <f t="shared" si="20"/>
        <v>44.984434420104698</v>
      </c>
      <c r="M151" s="34">
        <f t="shared" si="21"/>
        <v>16.675000000000011</v>
      </c>
      <c r="N151">
        <f t="shared" si="22"/>
        <v>22.492217210052349</v>
      </c>
      <c r="AF151" s="34">
        <f t="shared" si="23"/>
        <v>16.675000000000011</v>
      </c>
      <c r="AG151">
        <f t="shared" si="23"/>
        <v>22.492217210052349</v>
      </c>
      <c r="AY151" s="2">
        <v>-19.5279833732525</v>
      </c>
      <c r="AZ151" s="2">
        <f>Comparación!BA151*-1</f>
        <v>9.5279833732524999</v>
      </c>
      <c r="BA151" s="3">
        <v>-2.9354961265834801E-2</v>
      </c>
      <c r="BB151" s="3">
        <f t="shared" si="24"/>
        <v>-29.354961265834802</v>
      </c>
      <c r="BC151">
        <f t="shared" si="25"/>
        <v>29.354961265834802</v>
      </c>
    </row>
    <row r="152" spans="2:55" x14ac:dyDescent="0.35">
      <c r="B152" s="2">
        <v>143</v>
      </c>
      <c r="C152" s="3">
        <v>-4.5941721156514598E-2</v>
      </c>
      <c r="D152" s="3">
        <f t="shared" si="18"/>
        <v>-45.941721156514596</v>
      </c>
      <c r="K152" s="34">
        <f t="shared" si="19"/>
        <v>17</v>
      </c>
      <c r="L152">
        <f t="shared" si="20"/>
        <v>45.941721156514596</v>
      </c>
      <c r="M152" s="34">
        <f t="shared" si="21"/>
        <v>17</v>
      </c>
      <c r="N152">
        <f t="shared" si="22"/>
        <v>22.970860578257298</v>
      </c>
      <c r="AF152" s="34">
        <f t="shared" si="23"/>
        <v>17</v>
      </c>
      <c r="AG152">
        <f t="shared" si="23"/>
        <v>22.970860578257298</v>
      </c>
      <c r="AY152" s="2">
        <v>-18.689207578411299</v>
      </c>
      <c r="AZ152" s="2">
        <f>Comparación!BA152*-1</f>
        <v>8.689207578411299</v>
      </c>
      <c r="BA152" s="3">
        <v>-3.0288219240061701E-2</v>
      </c>
      <c r="BB152" s="3">
        <f t="shared" si="24"/>
        <v>-30.2882192400617</v>
      </c>
      <c r="BC152">
        <f t="shared" si="25"/>
        <v>30.2882192400617</v>
      </c>
    </row>
    <row r="153" spans="2:55" x14ac:dyDescent="0.35">
      <c r="B153" s="2">
        <v>143</v>
      </c>
      <c r="C153" s="3">
        <v>-4.5941721156514598E-2</v>
      </c>
      <c r="D153" s="3">
        <f t="shared" si="18"/>
        <v>-45.941721156514596</v>
      </c>
      <c r="K153" s="34">
        <f t="shared" si="19"/>
        <v>17</v>
      </c>
      <c r="L153">
        <f t="shared" si="20"/>
        <v>45.941721156514596</v>
      </c>
      <c r="M153" s="34">
        <f t="shared" si="21"/>
        <v>17</v>
      </c>
      <c r="N153">
        <f t="shared" si="22"/>
        <v>22.970860578257298</v>
      </c>
      <c r="AF153" s="34">
        <f t="shared" si="23"/>
        <v>17</v>
      </c>
      <c r="AG153">
        <f t="shared" si="23"/>
        <v>22.970860578257298</v>
      </c>
      <c r="AY153" s="2">
        <v>-18.689207578411299</v>
      </c>
      <c r="AZ153" s="2">
        <f>Comparación!BA153*-1</f>
        <v>8.689207578411299</v>
      </c>
      <c r="BA153" s="3">
        <v>-3.0288219240061701E-2</v>
      </c>
      <c r="BB153" s="3">
        <f t="shared" si="24"/>
        <v>-30.2882192400617</v>
      </c>
      <c r="BC153">
        <f t="shared" si="25"/>
        <v>30.2882192400617</v>
      </c>
    </row>
    <row r="154" spans="2:55" x14ac:dyDescent="0.35">
      <c r="B154" s="2">
        <v>142.82499999999999</v>
      </c>
      <c r="C154" s="3">
        <v>-4.6478386293332903E-2</v>
      </c>
      <c r="D154" s="3">
        <f t="shared" si="18"/>
        <v>-46.478386293332903</v>
      </c>
      <c r="K154" s="34">
        <f t="shared" si="19"/>
        <v>17.175000000000011</v>
      </c>
      <c r="L154">
        <f t="shared" si="20"/>
        <v>46.478386293332903</v>
      </c>
      <c r="M154" s="34">
        <f t="shared" si="21"/>
        <v>17.175000000000011</v>
      </c>
      <c r="N154">
        <f t="shared" si="22"/>
        <v>23.239193146666452</v>
      </c>
      <c r="AF154" s="34">
        <f t="shared" si="23"/>
        <v>17.175000000000011</v>
      </c>
      <c r="AG154">
        <f t="shared" si="23"/>
        <v>23.239193146666452</v>
      </c>
      <c r="AY154" s="2">
        <v>-17.7954582280442</v>
      </c>
      <c r="AZ154" s="2">
        <f>Comparación!BA154*-1</f>
        <v>7.7954582280442004</v>
      </c>
      <c r="BA154" s="3">
        <v>-3.1014208918173199E-2</v>
      </c>
      <c r="BB154" s="3">
        <f t="shared" si="24"/>
        <v>-31.0142089181732</v>
      </c>
      <c r="BC154">
        <f t="shared" si="25"/>
        <v>31.0142089181732</v>
      </c>
    </row>
    <row r="155" spans="2:55" x14ac:dyDescent="0.35">
      <c r="B155" s="2">
        <v>142.65</v>
      </c>
      <c r="C155" s="3">
        <v>-4.7036970916922799E-2</v>
      </c>
      <c r="D155" s="3">
        <f t="shared" si="18"/>
        <v>-47.036970916922797</v>
      </c>
      <c r="K155" s="34">
        <f t="shared" si="19"/>
        <v>17.349999999999994</v>
      </c>
      <c r="L155">
        <f t="shared" si="20"/>
        <v>47.036970916922797</v>
      </c>
      <c r="M155" s="34">
        <f t="shared" si="21"/>
        <v>17.349999999999994</v>
      </c>
      <c r="N155">
        <f t="shared" si="22"/>
        <v>23.518485458461399</v>
      </c>
      <c r="AF155" s="34">
        <f t="shared" si="23"/>
        <v>17.349999999999994</v>
      </c>
      <c r="AG155">
        <f t="shared" si="23"/>
        <v>23.518485458461399</v>
      </c>
      <c r="AY155" s="2">
        <v>-17.7954582280442</v>
      </c>
      <c r="AZ155" s="2">
        <f>Comparación!BA155*-1</f>
        <v>7.7954582280442004</v>
      </c>
      <c r="BA155" s="3">
        <v>-3.1014208918173199E-2</v>
      </c>
      <c r="BB155" s="3">
        <f t="shared" si="24"/>
        <v>-31.0142089181732</v>
      </c>
      <c r="BC155">
        <f t="shared" si="25"/>
        <v>31.0142089181732</v>
      </c>
    </row>
    <row r="156" spans="2:55" x14ac:dyDescent="0.35">
      <c r="B156" s="2">
        <v>142.47499999999999</v>
      </c>
      <c r="C156" s="3">
        <v>-4.7623481776391599E-2</v>
      </c>
      <c r="D156" s="3">
        <f t="shared" si="18"/>
        <v>-47.6234817763916</v>
      </c>
      <c r="K156" s="34">
        <f t="shared" si="19"/>
        <v>17.525000000000006</v>
      </c>
      <c r="L156">
        <f t="shared" si="20"/>
        <v>47.6234817763916</v>
      </c>
      <c r="M156" s="34">
        <f t="shared" si="21"/>
        <v>17.525000000000006</v>
      </c>
      <c r="N156">
        <f t="shared" si="22"/>
        <v>23.8117408881958</v>
      </c>
      <c r="AF156" s="34">
        <f t="shared" si="23"/>
        <v>17.525000000000006</v>
      </c>
      <c r="AG156">
        <f t="shared" si="23"/>
        <v>23.8117408881958</v>
      </c>
      <c r="AY156" s="2">
        <v>-17.038238352344699</v>
      </c>
      <c r="AZ156" s="2">
        <f>Comparación!BA156*-1</f>
        <v>7.038238352344699</v>
      </c>
      <c r="BA156" s="3">
        <v>-3.1385445755962103E-2</v>
      </c>
      <c r="BB156" s="3">
        <f t="shared" si="24"/>
        <v>-31.385445755962103</v>
      </c>
      <c r="BC156">
        <f t="shared" si="25"/>
        <v>31.385445755962103</v>
      </c>
    </row>
    <row r="157" spans="2:55" x14ac:dyDescent="0.35">
      <c r="B157" s="2">
        <v>142.30000000000001</v>
      </c>
      <c r="C157" s="3">
        <v>-4.8244250720227401E-2</v>
      </c>
      <c r="D157" s="3">
        <f t="shared" si="18"/>
        <v>-48.244250720227399</v>
      </c>
      <c r="K157" s="34">
        <f t="shared" si="19"/>
        <v>17.699999999999989</v>
      </c>
      <c r="L157">
        <f t="shared" si="20"/>
        <v>48.244250720227399</v>
      </c>
      <c r="M157" s="34">
        <f t="shared" si="21"/>
        <v>17.699999999999989</v>
      </c>
      <c r="N157">
        <f t="shared" si="22"/>
        <v>24.122125360113699</v>
      </c>
      <c r="AF157" s="34">
        <f t="shared" si="23"/>
        <v>17.699999999999989</v>
      </c>
      <c r="AG157">
        <f t="shared" si="23"/>
        <v>24.122125360113699</v>
      </c>
      <c r="AY157" s="2">
        <v>-17.038238352344699</v>
      </c>
      <c r="AZ157" s="2">
        <f>Comparación!BA157*-1</f>
        <v>7.038238352344699</v>
      </c>
      <c r="BA157" s="3">
        <v>-3.1385445755962103E-2</v>
      </c>
      <c r="BB157" s="3">
        <f t="shared" si="24"/>
        <v>-31.385445755962103</v>
      </c>
      <c r="BC157">
        <f t="shared" si="25"/>
        <v>31.385445755962103</v>
      </c>
    </row>
    <row r="158" spans="2:55" x14ac:dyDescent="0.35">
      <c r="B158" s="2">
        <v>142.30000000000001</v>
      </c>
      <c r="C158" s="3">
        <v>-4.8244250720227401E-2</v>
      </c>
      <c r="D158" s="3">
        <f t="shared" si="18"/>
        <v>-48.244250720227399</v>
      </c>
      <c r="K158" s="34">
        <f t="shared" si="19"/>
        <v>17.699999999999989</v>
      </c>
      <c r="L158">
        <f t="shared" si="20"/>
        <v>48.244250720227399</v>
      </c>
      <c r="M158" s="34">
        <f t="shared" si="21"/>
        <v>17.699999999999989</v>
      </c>
      <c r="N158">
        <f t="shared" si="22"/>
        <v>24.122125360113699</v>
      </c>
      <c r="AF158" s="34">
        <f t="shared" si="23"/>
        <v>17.699999999999989</v>
      </c>
      <c r="AG158">
        <f t="shared" si="23"/>
        <v>24.122125360113699</v>
      </c>
      <c r="AY158" s="2">
        <v>-16.278901946782501</v>
      </c>
      <c r="AZ158" s="2">
        <f>Comparación!BA158*-1</f>
        <v>6.2789019467825007</v>
      </c>
      <c r="BA158" s="3">
        <v>-3.1565755712874802E-2</v>
      </c>
      <c r="BB158" s="3">
        <f t="shared" si="24"/>
        <v>-31.5657557128748</v>
      </c>
      <c r="BC158">
        <f t="shared" si="25"/>
        <v>31.5657557128748</v>
      </c>
    </row>
    <row r="159" spans="2:55" x14ac:dyDescent="0.35">
      <c r="B159" s="2">
        <v>142.06136363636401</v>
      </c>
      <c r="C159" s="3">
        <v>-4.9315185932279897E-2</v>
      </c>
      <c r="D159" s="3">
        <f t="shared" si="18"/>
        <v>-49.315185932279896</v>
      </c>
      <c r="K159" s="34">
        <f t="shared" si="19"/>
        <v>17.938636363635993</v>
      </c>
      <c r="L159">
        <f t="shared" si="20"/>
        <v>49.315185932279896</v>
      </c>
      <c r="M159" s="34">
        <f t="shared" si="21"/>
        <v>17.938636363635993</v>
      </c>
      <c r="N159">
        <f t="shared" si="22"/>
        <v>24.657592966139948</v>
      </c>
      <c r="AF159" s="34">
        <f t="shared" si="23"/>
        <v>17.938636363635993</v>
      </c>
      <c r="AG159">
        <f t="shared" si="23"/>
        <v>24.657592966139948</v>
      </c>
      <c r="AY159" s="2">
        <v>-16.2789019467826</v>
      </c>
      <c r="AZ159" s="2">
        <f>Comparación!BA159*-1</f>
        <v>6.2789019467826002</v>
      </c>
      <c r="BA159" s="3">
        <v>-3.1565755712874802E-2</v>
      </c>
      <c r="BB159" s="3">
        <f t="shared" si="24"/>
        <v>-31.5657557128748</v>
      </c>
      <c r="BC159">
        <f t="shared" si="25"/>
        <v>31.5657557128748</v>
      </c>
    </row>
    <row r="160" spans="2:55" x14ac:dyDescent="0.35">
      <c r="B160" s="2">
        <v>141.82272727272701</v>
      </c>
      <c r="C160" s="3">
        <v>-5.0441117385031903E-2</v>
      </c>
      <c r="D160" s="3">
        <f t="shared" si="18"/>
        <v>-50.441117385031902</v>
      </c>
      <c r="K160" s="34">
        <f t="shared" si="19"/>
        <v>18.177272727272992</v>
      </c>
      <c r="L160">
        <f t="shared" si="20"/>
        <v>50.441117385031902</v>
      </c>
      <c r="M160" s="34">
        <f t="shared" si="21"/>
        <v>18.177272727272992</v>
      </c>
      <c r="N160">
        <f t="shared" si="22"/>
        <v>25.220558692515951</v>
      </c>
      <c r="AF160" s="34">
        <f t="shared" si="23"/>
        <v>18.177272727272992</v>
      </c>
      <c r="AG160">
        <f t="shared" si="23"/>
        <v>25.220558692515951</v>
      </c>
      <c r="AY160" s="2">
        <v>-15.6157267874515</v>
      </c>
      <c r="AZ160" s="2">
        <f>Comparación!BA160*-1</f>
        <v>5.6157267874515</v>
      </c>
      <c r="BA160" s="3">
        <v>-3.1562804445821498E-2</v>
      </c>
      <c r="BB160" s="3">
        <f t="shared" si="24"/>
        <v>-31.562804445821499</v>
      </c>
      <c r="BC160">
        <f t="shared" si="25"/>
        <v>31.562804445821499</v>
      </c>
    </row>
    <row r="161" spans="2:55" x14ac:dyDescent="0.35">
      <c r="B161" s="2">
        <v>141.584090909091</v>
      </c>
      <c r="C161" s="3">
        <v>-5.1602252357106498E-2</v>
      </c>
      <c r="D161" s="3">
        <f t="shared" si="18"/>
        <v>-51.602252357106501</v>
      </c>
      <c r="K161" s="34">
        <f t="shared" si="19"/>
        <v>18.415909090908997</v>
      </c>
      <c r="L161">
        <f t="shared" si="20"/>
        <v>51.602252357106501</v>
      </c>
      <c r="M161" s="34">
        <f t="shared" si="21"/>
        <v>18.415909090908997</v>
      </c>
      <c r="N161">
        <f t="shared" si="22"/>
        <v>25.80112617855325</v>
      </c>
      <c r="AF161" s="34">
        <f t="shared" si="23"/>
        <v>18.415909090908997</v>
      </c>
      <c r="AG161">
        <f t="shared" si="23"/>
        <v>25.80112617855325</v>
      </c>
      <c r="AY161" s="2">
        <v>-15.615726787451401</v>
      </c>
      <c r="AZ161" s="2">
        <f>Comparación!BA161*-1</f>
        <v>5.6157267874514005</v>
      </c>
      <c r="BA161" s="3">
        <v>-3.1562804445821498E-2</v>
      </c>
      <c r="BB161" s="3">
        <f t="shared" si="24"/>
        <v>-31.562804445821499</v>
      </c>
      <c r="BC161">
        <f t="shared" si="25"/>
        <v>31.562804445821499</v>
      </c>
    </row>
    <row r="162" spans="2:55" x14ac:dyDescent="0.35">
      <c r="B162" s="2">
        <v>141.345454545455</v>
      </c>
      <c r="C162" s="3">
        <v>-5.2780056042396398E-2</v>
      </c>
      <c r="D162" s="3">
        <f t="shared" si="18"/>
        <v>-52.780056042396396</v>
      </c>
      <c r="K162" s="34">
        <f t="shared" si="19"/>
        <v>18.654545454545001</v>
      </c>
      <c r="L162">
        <f t="shared" si="20"/>
        <v>52.780056042396396</v>
      </c>
      <c r="M162" s="34">
        <f t="shared" si="21"/>
        <v>18.654545454545001</v>
      </c>
      <c r="N162">
        <f t="shared" si="22"/>
        <v>26.390028021198198</v>
      </c>
      <c r="AF162" s="34">
        <f t="shared" si="23"/>
        <v>18.654545454545001</v>
      </c>
      <c r="AG162">
        <f t="shared" si="23"/>
        <v>26.390028021198198</v>
      </c>
      <c r="AY162" s="2">
        <v>-15</v>
      </c>
      <c r="AZ162" s="2">
        <f>Comparación!BA162*-1</f>
        <v>5</v>
      </c>
      <c r="BA162" s="3">
        <v>-3.1434339347982697E-2</v>
      </c>
      <c r="BB162" s="3">
        <f t="shared" si="24"/>
        <v>-31.434339347982696</v>
      </c>
      <c r="BC162">
        <f t="shared" si="25"/>
        <v>31.434339347982696</v>
      </c>
    </row>
    <row r="163" spans="2:55" x14ac:dyDescent="0.35">
      <c r="B163" s="2">
        <v>141.345454545455</v>
      </c>
      <c r="C163" s="3">
        <v>-5.2780056042396398E-2</v>
      </c>
      <c r="D163" s="3">
        <f t="shared" si="18"/>
        <v>-52.780056042396396</v>
      </c>
      <c r="K163" s="34">
        <f t="shared" si="19"/>
        <v>18.654545454545001</v>
      </c>
      <c r="L163">
        <f t="shared" si="20"/>
        <v>52.780056042396396</v>
      </c>
      <c r="M163" s="34">
        <f t="shared" si="21"/>
        <v>18.654545454545001</v>
      </c>
      <c r="N163">
        <f t="shared" si="22"/>
        <v>26.390028021198198</v>
      </c>
      <c r="AF163" s="34">
        <f t="shared" si="23"/>
        <v>18.654545454545001</v>
      </c>
      <c r="AG163">
        <f t="shared" si="23"/>
        <v>26.390028021198198</v>
      </c>
      <c r="AY163" s="2">
        <v>-15</v>
      </c>
      <c r="AZ163" s="2">
        <f>Comparación!BA163*-1</f>
        <v>5</v>
      </c>
      <c r="BA163" s="3">
        <v>-3.1434339347982697E-2</v>
      </c>
      <c r="BB163" s="3">
        <f t="shared" si="24"/>
        <v>-31.434339347982696</v>
      </c>
      <c r="BC163">
        <f t="shared" si="25"/>
        <v>31.434339347982696</v>
      </c>
    </row>
    <row r="164" spans="2:55" x14ac:dyDescent="0.35">
      <c r="B164" s="2">
        <v>141.209090909091</v>
      </c>
      <c r="C164" s="3">
        <v>-5.3453857556784397E-2</v>
      </c>
      <c r="D164" s="3">
        <f t="shared" si="18"/>
        <v>-53.453857556784399</v>
      </c>
      <c r="K164" s="34">
        <f t="shared" si="19"/>
        <v>18.790909090908997</v>
      </c>
      <c r="L164">
        <f t="shared" si="20"/>
        <v>53.453857556784399</v>
      </c>
      <c r="M164" s="34">
        <f t="shared" si="21"/>
        <v>18.790909090908997</v>
      </c>
      <c r="N164">
        <f t="shared" si="22"/>
        <v>26.7269287783922</v>
      </c>
      <c r="AF164" s="34">
        <f t="shared" si="23"/>
        <v>18.790909090908997</v>
      </c>
      <c r="AG164">
        <f t="shared" si="23"/>
        <v>26.7269287783922</v>
      </c>
      <c r="AY164" s="2">
        <v>-14.417618936624001</v>
      </c>
      <c r="AZ164" s="2">
        <f>Comparación!BA164*-1</f>
        <v>4.4176189366240006</v>
      </c>
      <c r="BA164" s="3">
        <v>-3.1178164824800299E-2</v>
      </c>
      <c r="BB164" s="3">
        <f t="shared" si="24"/>
        <v>-31.178164824800298</v>
      </c>
      <c r="BC164">
        <f t="shared" si="25"/>
        <v>31.178164824800298</v>
      </c>
    </row>
    <row r="165" spans="2:55" x14ac:dyDescent="0.35">
      <c r="B165" s="2">
        <v>141.07272727272701</v>
      </c>
      <c r="C165" s="3">
        <v>-5.4124365463420698E-2</v>
      </c>
      <c r="D165" s="3">
        <f t="shared" si="18"/>
        <v>-54.124365463420702</v>
      </c>
      <c r="K165" s="34">
        <f t="shared" si="19"/>
        <v>18.927272727272992</v>
      </c>
      <c r="L165">
        <f t="shared" si="20"/>
        <v>54.124365463420702</v>
      </c>
      <c r="M165" s="34">
        <f t="shared" si="21"/>
        <v>18.927272727272992</v>
      </c>
      <c r="N165">
        <f t="shared" si="22"/>
        <v>27.062182731710351</v>
      </c>
      <c r="AF165" s="34">
        <f t="shared" si="23"/>
        <v>18.927272727272992</v>
      </c>
      <c r="AG165">
        <f t="shared" si="23"/>
        <v>27.062182731710351</v>
      </c>
      <c r="AY165" s="2">
        <v>-14.417618936624001</v>
      </c>
      <c r="AZ165" s="2">
        <f>Comparación!BA165*-1</f>
        <v>4.4176189366240006</v>
      </c>
      <c r="BA165" s="3">
        <v>-3.1178164824800299E-2</v>
      </c>
      <c r="BB165" s="3">
        <f t="shared" si="24"/>
        <v>-31.178164824800298</v>
      </c>
      <c r="BC165">
        <f t="shared" si="25"/>
        <v>31.178164824800298</v>
      </c>
    </row>
    <row r="166" spans="2:55" x14ac:dyDescent="0.35">
      <c r="B166" s="2">
        <v>140.93636363636401</v>
      </c>
      <c r="C166" s="3">
        <v>-5.4788635203741297E-2</v>
      </c>
      <c r="D166" s="3">
        <f t="shared" si="18"/>
        <v>-54.788635203741293</v>
      </c>
      <c r="K166" s="34">
        <f t="shared" si="19"/>
        <v>19.063636363635993</v>
      </c>
      <c r="L166">
        <f t="shared" si="20"/>
        <v>54.788635203741293</v>
      </c>
      <c r="M166" s="34">
        <f t="shared" si="21"/>
        <v>19.063636363635993</v>
      </c>
      <c r="N166">
        <f t="shared" si="22"/>
        <v>27.394317601870647</v>
      </c>
      <c r="AF166" s="34">
        <f t="shared" si="23"/>
        <v>19.063636363635993</v>
      </c>
      <c r="AG166">
        <f t="shared" si="23"/>
        <v>27.394317601870647</v>
      </c>
      <c r="AY166" s="2">
        <v>-13.859347679904401</v>
      </c>
      <c r="AZ166" s="2">
        <f>Comparación!BA166*-1</f>
        <v>3.8593476799044009</v>
      </c>
      <c r="BA166" s="3">
        <v>-3.08697203404062E-2</v>
      </c>
      <c r="BB166" s="3">
        <f t="shared" si="24"/>
        <v>-30.8697203404062</v>
      </c>
      <c r="BC166">
        <f t="shared" si="25"/>
        <v>30.8697203404062</v>
      </c>
    </row>
    <row r="167" spans="2:55" x14ac:dyDescent="0.35">
      <c r="B167" s="2">
        <v>140.80000000000001</v>
      </c>
      <c r="C167" s="3">
        <v>-5.5443839441679001E-2</v>
      </c>
      <c r="D167" s="3">
        <f t="shared" si="18"/>
        <v>-55.443839441679003</v>
      </c>
      <c r="K167" s="34">
        <f t="shared" si="19"/>
        <v>19.199999999999989</v>
      </c>
      <c r="L167">
        <f t="shared" si="20"/>
        <v>55.443839441679003</v>
      </c>
      <c r="M167" s="34">
        <f t="shared" si="21"/>
        <v>19.199999999999989</v>
      </c>
      <c r="N167">
        <f t="shared" si="22"/>
        <v>27.721919720839502</v>
      </c>
      <c r="AF167" s="34">
        <f t="shared" si="23"/>
        <v>19.199999999999989</v>
      </c>
      <c r="AG167">
        <f t="shared" si="23"/>
        <v>27.721919720839502</v>
      </c>
      <c r="AY167" s="2">
        <v>-13.8593476799043</v>
      </c>
      <c r="AZ167" s="2">
        <f>Comparación!BA167*-1</f>
        <v>3.8593476799042996</v>
      </c>
      <c r="BA167" s="3">
        <v>-3.08697203404062E-2</v>
      </c>
      <c r="BB167" s="3">
        <f t="shared" si="24"/>
        <v>-30.8697203404062</v>
      </c>
      <c r="BC167">
        <f t="shared" si="25"/>
        <v>30.8697203404062</v>
      </c>
    </row>
    <row r="168" spans="2:55" x14ac:dyDescent="0.35">
      <c r="B168" s="2">
        <v>140.80000000000001</v>
      </c>
      <c r="C168" s="3">
        <v>-5.5443839441679001E-2</v>
      </c>
      <c r="D168" s="3">
        <f t="shared" si="18"/>
        <v>-55.443839441679003</v>
      </c>
      <c r="K168" s="34">
        <f t="shared" si="19"/>
        <v>19.199999999999989</v>
      </c>
      <c r="L168">
        <f t="shared" si="20"/>
        <v>55.443839441679003</v>
      </c>
      <c r="M168" s="34">
        <f t="shared" si="21"/>
        <v>19.199999999999989</v>
      </c>
      <c r="N168">
        <f t="shared" si="22"/>
        <v>27.721919720839502</v>
      </c>
      <c r="AF168" s="34">
        <f t="shared" si="23"/>
        <v>19.199999999999989</v>
      </c>
      <c r="AG168">
        <f t="shared" si="23"/>
        <v>27.721919720839502</v>
      </c>
      <c r="AY168" s="2">
        <v>-13.191827183884</v>
      </c>
      <c r="AZ168" s="2">
        <f>Comparación!BA168*-1</f>
        <v>3.1918271838839996</v>
      </c>
      <c r="BA168" s="3">
        <v>-3.04248463477205E-2</v>
      </c>
      <c r="BB168" s="3">
        <f t="shared" si="24"/>
        <v>-30.4248463477205</v>
      </c>
      <c r="BC168">
        <f t="shared" si="25"/>
        <v>30.4248463477205</v>
      </c>
    </row>
    <row r="169" spans="2:55" x14ac:dyDescent="0.35">
      <c r="B169" s="2">
        <v>140.69999999999999</v>
      </c>
      <c r="C169" s="3">
        <v>-5.5916983529301703E-2</v>
      </c>
      <c r="D169" s="3">
        <f t="shared" si="18"/>
        <v>-55.916983529301703</v>
      </c>
      <c r="K169" s="34">
        <f t="shared" si="19"/>
        <v>19.300000000000011</v>
      </c>
      <c r="L169">
        <f t="shared" si="20"/>
        <v>55.916983529301703</v>
      </c>
      <c r="M169" s="34">
        <f t="shared" si="21"/>
        <v>19.300000000000011</v>
      </c>
      <c r="N169">
        <f t="shared" si="22"/>
        <v>27.958491764650852</v>
      </c>
      <c r="AF169" s="34">
        <f t="shared" si="23"/>
        <v>19.300000000000011</v>
      </c>
      <c r="AG169">
        <f t="shared" si="23"/>
        <v>27.958491764650852</v>
      </c>
      <c r="AY169" s="2">
        <v>-13.191827183884</v>
      </c>
      <c r="AZ169" s="2">
        <f>Comparación!BA169*-1</f>
        <v>3.1918271838839996</v>
      </c>
      <c r="BA169" s="3">
        <v>-3.04248463477205E-2</v>
      </c>
      <c r="BB169" s="3">
        <f t="shared" si="24"/>
        <v>-30.4248463477205</v>
      </c>
      <c r="BC169">
        <f t="shared" si="25"/>
        <v>30.4248463477205</v>
      </c>
    </row>
    <row r="170" spans="2:55" x14ac:dyDescent="0.35">
      <c r="B170" s="2">
        <v>140.6</v>
      </c>
      <c r="C170" s="3">
        <v>-5.6382756994747901E-2</v>
      </c>
      <c r="D170" s="3">
        <f t="shared" si="18"/>
        <v>-56.382756994747901</v>
      </c>
      <c r="K170" s="34">
        <f t="shared" si="19"/>
        <v>19.400000000000006</v>
      </c>
      <c r="L170">
        <f t="shared" si="20"/>
        <v>56.382756994747901</v>
      </c>
      <c r="M170" s="34">
        <f t="shared" si="21"/>
        <v>19.400000000000006</v>
      </c>
      <c r="N170">
        <f t="shared" si="22"/>
        <v>28.19137849737395</v>
      </c>
      <c r="AF170" s="34">
        <f t="shared" si="23"/>
        <v>19.400000000000006</v>
      </c>
      <c r="AG170">
        <f t="shared" si="23"/>
        <v>28.19137849737395</v>
      </c>
      <c r="AY170" s="2">
        <v>-12.633088459801201</v>
      </c>
      <c r="AZ170" s="2">
        <f>Comparación!BA170*-1</f>
        <v>2.6330884598012005</v>
      </c>
      <c r="BA170" s="3">
        <v>-3.0046160288458801E-2</v>
      </c>
      <c r="BB170" s="3">
        <f t="shared" si="24"/>
        <v>-30.0461602884588</v>
      </c>
      <c r="BC170">
        <f t="shared" si="25"/>
        <v>30.0461602884588</v>
      </c>
    </row>
    <row r="171" spans="2:55" x14ac:dyDescent="0.35">
      <c r="B171" s="2">
        <v>140.5</v>
      </c>
      <c r="C171" s="3">
        <v>-5.6840160591773797E-2</v>
      </c>
      <c r="D171" s="3">
        <f t="shared" si="18"/>
        <v>-56.840160591773795</v>
      </c>
      <c r="K171" s="34">
        <f t="shared" si="19"/>
        <v>19.5</v>
      </c>
      <c r="L171">
        <f t="shared" si="20"/>
        <v>56.840160591773795</v>
      </c>
      <c r="M171" s="34">
        <f t="shared" si="21"/>
        <v>19.5</v>
      </c>
      <c r="N171">
        <f t="shared" si="22"/>
        <v>28.420080295886898</v>
      </c>
      <c r="AF171" s="34">
        <f t="shared" si="23"/>
        <v>19.5</v>
      </c>
      <c r="AG171">
        <f t="shared" si="23"/>
        <v>28.420080295886898</v>
      </c>
      <c r="AY171" s="2">
        <v>-12.633088459801201</v>
      </c>
      <c r="AZ171" s="2">
        <f>Comparación!BA171*-1</f>
        <v>2.6330884598012005</v>
      </c>
      <c r="BA171" s="3">
        <v>-3.00461602884587E-2</v>
      </c>
      <c r="BB171" s="3">
        <f t="shared" si="24"/>
        <v>-30.046160288458701</v>
      </c>
      <c r="BC171">
        <f t="shared" si="25"/>
        <v>30.046160288458701</v>
      </c>
    </row>
    <row r="172" spans="2:55" x14ac:dyDescent="0.35">
      <c r="B172" s="2">
        <v>140.4</v>
      </c>
      <c r="C172" s="3">
        <v>-5.7288228455084703E-2</v>
      </c>
      <c r="D172" s="3">
        <f t="shared" si="18"/>
        <v>-57.288228455084706</v>
      </c>
      <c r="K172" s="34">
        <f t="shared" si="19"/>
        <v>19.599999999999994</v>
      </c>
      <c r="L172">
        <f t="shared" si="20"/>
        <v>57.288228455084706</v>
      </c>
      <c r="M172" s="34">
        <f t="shared" si="21"/>
        <v>19.599999999999994</v>
      </c>
      <c r="N172">
        <f t="shared" si="22"/>
        <v>28.644114227542353</v>
      </c>
      <c r="AF172" s="34">
        <f t="shared" si="23"/>
        <v>19.599999999999994</v>
      </c>
      <c r="AG172">
        <f t="shared" si="23"/>
        <v>28.644114227542353</v>
      </c>
      <c r="AY172" s="2">
        <v>-12.002242370412301</v>
      </c>
      <c r="AZ172" s="2">
        <f>Comparación!BA172*-1</f>
        <v>2.0022423704123007</v>
      </c>
      <c r="BA172" s="3">
        <v>-2.9611090285549601E-2</v>
      </c>
      <c r="BB172" s="3">
        <f t="shared" si="24"/>
        <v>-29.611090285549601</v>
      </c>
      <c r="BC172">
        <f t="shared" si="25"/>
        <v>29.611090285549601</v>
      </c>
    </row>
    <row r="173" spans="2:55" x14ac:dyDescent="0.35">
      <c r="B173" s="2">
        <v>140.4</v>
      </c>
      <c r="C173" s="3">
        <v>-5.7288228455084703E-2</v>
      </c>
      <c r="D173" s="3">
        <f t="shared" si="18"/>
        <v>-57.288228455084706</v>
      </c>
      <c r="K173" s="34">
        <f t="shared" si="19"/>
        <v>19.599999999999994</v>
      </c>
      <c r="L173">
        <f t="shared" si="20"/>
        <v>57.288228455084706</v>
      </c>
      <c r="M173" s="34">
        <f t="shared" si="21"/>
        <v>19.599999999999994</v>
      </c>
      <c r="N173">
        <f t="shared" si="22"/>
        <v>28.644114227542353</v>
      </c>
      <c r="AF173" s="34">
        <f t="shared" si="23"/>
        <v>19.599999999999994</v>
      </c>
      <c r="AG173">
        <f t="shared" si="23"/>
        <v>28.644114227542353</v>
      </c>
      <c r="AY173" s="2">
        <v>-12.002242370412301</v>
      </c>
      <c r="AZ173" s="2">
        <f>Comparación!BA173*-1</f>
        <v>2.0022423704123007</v>
      </c>
      <c r="BA173" s="3">
        <v>-2.9611090285549702E-2</v>
      </c>
      <c r="BB173" s="3">
        <f t="shared" si="24"/>
        <v>-29.6110902855497</v>
      </c>
      <c r="BC173">
        <f t="shared" si="25"/>
        <v>29.6110902855497</v>
      </c>
    </row>
    <row r="174" spans="2:55" x14ac:dyDescent="0.35">
      <c r="B174" s="2">
        <v>140.30000000000001</v>
      </c>
      <c r="C174" s="3">
        <v>-5.7726027950488097E-2</v>
      </c>
      <c r="D174" s="3">
        <f t="shared" si="18"/>
        <v>-57.726027950488096</v>
      </c>
      <c r="K174" s="34">
        <f t="shared" si="19"/>
        <v>19.699999999999989</v>
      </c>
      <c r="L174">
        <f t="shared" si="20"/>
        <v>57.726027950488096</v>
      </c>
      <c r="M174" s="34">
        <f t="shared" si="21"/>
        <v>19.699999999999989</v>
      </c>
      <c r="N174">
        <f t="shared" si="22"/>
        <v>28.863013975244048</v>
      </c>
      <c r="AF174" s="34">
        <f t="shared" si="23"/>
        <v>19.699999999999989</v>
      </c>
      <c r="AG174">
        <f t="shared" si="23"/>
        <v>28.863013975244048</v>
      </c>
      <c r="AY174" s="2">
        <v>-11.4616128564594</v>
      </c>
      <c r="AZ174" s="2">
        <f>Comparación!BA174*-1</f>
        <v>1.4616128564594</v>
      </c>
      <c r="BA174" s="3">
        <v>-2.90856774809506E-2</v>
      </c>
      <c r="BB174" s="3">
        <f t="shared" si="24"/>
        <v>-29.085677480950601</v>
      </c>
      <c r="BC174">
        <f t="shared" si="25"/>
        <v>29.085677480950601</v>
      </c>
    </row>
    <row r="175" spans="2:55" x14ac:dyDescent="0.35">
      <c r="B175" s="2">
        <v>140.19999999999999</v>
      </c>
      <c r="C175" s="3">
        <v>-5.8152657860009803E-2</v>
      </c>
      <c r="D175" s="3">
        <f t="shared" si="18"/>
        <v>-58.152657860009803</v>
      </c>
      <c r="K175" s="34">
        <f t="shared" si="19"/>
        <v>19.800000000000011</v>
      </c>
      <c r="L175">
        <f t="shared" si="20"/>
        <v>58.152657860009803</v>
      </c>
      <c r="M175" s="34">
        <f t="shared" si="21"/>
        <v>19.800000000000011</v>
      </c>
      <c r="N175">
        <f t="shared" si="22"/>
        <v>29.076328930004902</v>
      </c>
      <c r="AF175" s="34">
        <f t="shared" si="23"/>
        <v>19.800000000000011</v>
      </c>
      <c r="AG175">
        <f t="shared" si="23"/>
        <v>29.076328930004902</v>
      </c>
      <c r="AY175" s="2">
        <v>-11.4616128564594</v>
      </c>
      <c r="AZ175" s="2">
        <f>Comparación!BA175*-1</f>
        <v>1.4616128564594</v>
      </c>
      <c r="BA175" s="3">
        <v>-2.9085677480950499E-2</v>
      </c>
      <c r="BB175" s="3">
        <f t="shared" si="24"/>
        <v>-29.085677480950498</v>
      </c>
      <c r="BC175">
        <f t="shared" si="25"/>
        <v>29.085677480950498</v>
      </c>
    </row>
    <row r="176" spans="2:55" x14ac:dyDescent="0.35">
      <c r="B176" s="2">
        <v>140.1</v>
      </c>
      <c r="C176" s="3">
        <v>-5.8567248233040499E-2</v>
      </c>
      <c r="D176" s="3">
        <f t="shared" si="18"/>
        <v>-58.567248233040502</v>
      </c>
      <c r="K176" s="34">
        <f t="shared" si="19"/>
        <v>19.900000000000006</v>
      </c>
      <c r="L176">
        <f t="shared" si="20"/>
        <v>58.567248233040502</v>
      </c>
      <c r="M176" s="34">
        <f t="shared" si="21"/>
        <v>19.900000000000006</v>
      </c>
      <c r="N176">
        <f t="shared" si="22"/>
        <v>29.283624116520251</v>
      </c>
      <c r="AF176" s="34">
        <f t="shared" si="23"/>
        <v>19.900000000000006</v>
      </c>
      <c r="AG176">
        <f t="shared" si="23"/>
        <v>29.283624116520251</v>
      </c>
      <c r="AY176" s="2">
        <v>-10.8758933542706</v>
      </c>
      <c r="AZ176" s="2">
        <f>Comparación!BA176*-1</f>
        <v>0.8758933542706</v>
      </c>
      <c r="BA176" s="3">
        <v>-2.8469360553779601E-2</v>
      </c>
      <c r="BB176" s="3">
        <f t="shared" si="24"/>
        <v>-28.469360553779602</v>
      </c>
      <c r="BC176">
        <f t="shared" si="25"/>
        <v>28.469360553779602</v>
      </c>
    </row>
    <row r="177" spans="2:55" x14ac:dyDescent="0.35">
      <c r="B177" s="2">
        <v>140</v>
      </c>
      <c r="C177" s="3">
        <v>-5.89689612114912E-2</v>
      </c>
      <c r="D177" s="3">
        <f t="shared" si="18"/>
        <v>-58.968961211491198</v>
      </c>
      <c r="K177" s="34">
        <f t="shared" si="19"/>
        <v>20</v>
      </c>
      <c r="L177">
        <f t="shared" si="20"/>
        <v>58.968961211491198</v>
      </c>
      <c r="M177" s="34">
        <f t="shared" si="21"/>
        <v>20</v>
      </c>
      <c r="N177">
        <f t="shared" si="22"/>
        <v>29.484480605745599</v>
      </c>
      <c r="AF177" s="34">
        <f t="shared" si="23"/>
        <v>20</v>
      </c>
      <c r="AG177">
        <f t="shared" si="23"/>
        <v>29.484480605745599</v>
      </c>
      <c r="AY177" s="2">
        <v>-10.8758933542706</v>
      </c>
      <c r="AZ177" s="2">
        <f>Comparación!BA177*-1</f>
        <v>0.8758933542706</v>
      </c>
      <c r="BA177" s="3">
        <v>-2.8469360553779601E-2</v>
      </c>
      <c r="BB177" s="3">
        <f t="shared" si="24"/>
        <v>-28.469360553779602</v>
      </c>
      <c r="BC177">
        <f t="shared" si="25"/>
        <v>28.469360553779602</v>
      </c>
    </row>
    <row r="178" spans="2:55" x14ac:dyDescent="0.35">
      <c r="B178" s="2">
        <v>140</v>
      </c>
      <c r="C178" s="3">
        <v>-5.89689612114912E-2</v>
      </c>
      <c r="D178" s="3">
        <f t="shared" si="18"/>
        <v>-58.968961211491198</v>
      </c>
      <c r="K178" s="34">
        <f t="shared" si="19"/>
        <v>20</v>
      </c>
      <c r="L178">
        <f t="shared" si="20"/>
        <v>58.968961211491198</v>
      </c>
      <c r="M178" s="34">
        <f t="shared" si="21"/>
        <v>20</v>
      </c>
      <c r="N178">
        <f t="shared" si="22"/>
        <v>29.484480605745599</v>
      </c>
      <c r="AF178" s="34">
        <f t="shared" si="23"/>
        <v>20</v>
      </c>
      <c r="AG178">
        <f t="shared" si="23"/>
        <v>29.484480605745599</v>
      </c>
      <c r="AY178" s="2">
        <v>-10.463321771552501</v>
      </c>
      <c r="AZ178" s="2">
        <f>Comparación!BA178*-1</f>
        <v>0.46332177155250065</v>
      </c>
      <c r="BA178" s="3">
        <v>-2.81459950962769E-2</v>
      </c>
      <c r="BB178" s="3">
        <f t="shared" si="24"/>
        <v>-28.145995096276899</v>
      </c>
      <c r="BC178">
        <f t="shared" si="25"/>
        <v>28.145995096276899</v>
      </c>
    </row>
    <row r="179" spans="2:55" x14ac:dyDescent="0.35">
      <c r="B179" s="2">
        <v>139.94999999999999</v>
      </c>
      <c r="C179" s="3">
        <v>-5.91647360505516E-2</v>
      </c>
      <c r="D179" s="3">
        <f t="shared" si="18"/>
        <v>-59.164736050551603</v>
      </c>
      <c r="K179" s="34">
        <f t="shared" si="19"/>
        <v>20.050000000000011</v>
      </c>
      <c r="L179">
        <f t="shared" si="20"/>
        <v>59.164736050551603</v>
      </c>
      <c r="M179" s="34">
        <f t="shared" si="21"/>
        <v>20.050000000000011</v>
      </c>
      <c r="N179">
        <f t="shared" si="22"/>
        <v>29.582368025275802</v>
      </c>
      <c r="AF179" s="34">
        <f t="shared" si="23"/>
        <v>20.050000000000011</v>
      </c>
      <c r="AG179">
        <f t="shared" si="23"/>
        <v>29.582368025275802</v>
      </c>
      <c r="AY179" s="2">
        <v>-10.463321771552501</v>
      </c>
      <c r="AZ179" s="2">
        <f>Comparación!BA179*-1</f>
        <v>0.46332177155250065</v>
      </c>
      <c r="BA179" s="3">
        <v>-2.81459950962769E-2</v>
      </c>
      <c r="BB179" s="3">
        <f t="shared" si="24"/>
        <v>-28.145995096276899</v>
      </c>
      <c r="BC179">
        <f t="shared" si="25"/>
        <v>28.145995096276899</v>
      </c>
    </row>
    <row r="180" spans="2:55" x14ac:dyDescent="0.35">
      <c r="B180" s="2">
        <v>139.9</v>
      </c>
      <c r="C180" s="3">
        <v>-5.93569925205467E-2</v>
      </c>
      <c r="D180" s="3">
        <f t="shared" si="18"/>
        <v>-59.356992520546697</v>
      </c>
      <c r="K180" s="34">
        <f t="shared" si="19"/>
        <v>20.099999999999994</v>
      </c>
      <c r="L180">
        <f t="shared" si="20"/>
        <v>59.356992520546697</v>
      </c>
      <c r="M180" s="34">
        <f t="shared" si="21"/>
        <v>20.099999999999994</v>
      </c>
      <c r="N180">
        <f t="shared" si="22"/>
        <v>29.678496260273349</v>
      </c>
      <c r="AF180" s="34">
        <f t="shared" si="23"/>
        <v>20.099999999999994</v>
      </c>
      <c r="AG180">
        <f t="shared" si="23"/>
        <v>29.678496260273349</v>
      </c>
      <c r="AY180" s="2">
        <v>-10</v>
      </c>
      <c r="AZ180" s="2">
        <f>Comparación!BA180*-1</f>
        <v>0</v>
      </c>
      <c r="BA180" s="3">
        <v>-2.7213721888919799E-2</v>
      </c>
      <c r="BB180" s="3">
        <f t="shared" si="24"/>
        <v>-27.2137218889198</v>
      </c>
      <c r="BC180">
        <f t="shared" si="25"/>
        <v>27.2137218889198</v>
      </c>
    </row>
    <row r="181" spans="2:55" x14ac:dyDescent="0.35">
      <c r="B181" s="2">
        <v>139.85</v>
      </c>
      <c r="C181" s="3">
        <v>-5.9545635123140497E-2</v>
      </c>
      <c r="D181" s="3">
        <f t="shared" si="18"/>
        <v>-59.545635123140499</v>
      </c>
      <c r="K181" s="34">
        <f t="shared" si="19"/>
        <v>20.150000000000006</v>
      </c>
      <c r="L181">
        <f t="shared" si="20"/>
        <v>59.545635123140499</v>
      </c>
      <c r="M181" s="34">
        <f t="shared" si="21"/>
        <v>20.150000000000006</v>
      </c>
      <c r="N181">
        <f t="shared" si="22"/>
        <v>29.77281756157025</v>
      </c>
      <c r="AF181" s="34">
        <f t="shared" si="23"/>
        <v>20.150000000000006</v>
      </c>
      <c r="AG181">
        <f t="shared" si="23"/>
        <v>29.77281756157025</v>
      </c>
      <c r="AY181" s="2">
        <v>-10</v>
      </c>
      <c r="AZ181" s="2">
        <f>Comparación!BA181*-1</f>
        <v>0</v>
      </c>
      <c r="BA181" s="3">
        <v>0</v>
      </c>
      <c r="BB181" s="3">
        <f t="shared" si="24"/>
        <v>0</v>
      </c>
      <c r="BC181">
        <f t="shared" si="25"/>
        <v>0</v>
      </c>
    </row>
    <row r="182" spans="2:55" x14ac:dyDescent="0.35">
      <c r="B182" s="2">
        <v>139.80000000000001</v>
      </c>
      <c r="C182" s="3">
        <v>-5.97305703492595E-2</v>
      </c>
      <c r="D182" s="3">
        <f t="shared" si="18"/>
        <v>-59.730570349259501</v>
      </c>
      <c r="K182" s="34">
        <f t="shared" si="19"/>
        <v>20.199999999999989</v>
      </c>
      <c r="L182">
        <f t="shared" si="20"/>
        <v>59.730570349259501</v>
      </c>
      <c r="M182" s="34">
        <f t="shared" si="21"/>
        <v>20.199999999999989</v>
      </c>
      <c r="N182">
        <f t="shared" si="22"/>
        <v>29.865285174629751</v>
      </c>
      <c r="AF182" s="34">
        <f t="shared" si="23"/>
        <v>20.199999999999989</v>
      </c>
      <c r="AG182">
        <f t="shared" si="23"/>
        <v>29.865285174629751</v>
      </c>
      <c r="AY182" s="2"/>
      <c r="AZ182" s="2"/>
      <c r="BA182" s="3"/>
      <c r="BB182" s="3"/>
    </row>
    <row r="183" spans="2:55" x14ac:dyDescent="0.35">
      <c r="B183" s="2">
        <v>139.80000000000001</v>
      </c>
      <c r="C183" s="3">
        <v>-5.97305703492595E-2</v>
      </c>
      <c r="D183" s="3">
        <f t="shared" si="18"/>
        <v>-59.730570349259501</v>
      </c>
      <c r="K183" s="34">
        <f t="shared" si="19"/>
        <v>20.199999999999989</v>
      </c>
      <c r="L183">
        <f t="shared" si="20"/>
        <v>59.730570349259501</v>
      </c>
      <c r="M183" s="34">
        <f t="shared" si="21"/>
        <v>20.199999999999989</v>
      </c>
      <c r="N183">
        <f t="shared" si="22"/>
        <v>29.865285174629751</v>
      </c>
      <c r="AF183" s="34">
        <f t="shared" si="23"/>
        <v>20.199999999999989</v>
      </c>
      <c r="AG183">
        <f t="shared" si="23"/>
        <v>29.865285174629751</v>
      </c>
      <c r="AY183" s="2"/>
      <c r="AZ183" s="2"/>
      <c r="BA183" s="3"/>
      <c r="BB183" s="3"/>
    </row>
    <row r="184" spans="2:55" x14ac:dyDescent="0.35">
      <c r="B184" s="2">
        <v>139.715131113849</v>
      </c>
      <c r="C184" s="3">
        <v>-6.0035730819472298E-2</v>
      </c>
      <c r="D184" s="3">
        <f t="shared" si="18"/>
        <v>-60.035730819472299</v>
      </c>
      <c r="K184" s="34">
        <f t="shared" si="19"/>
        <v>20.284868886151003</v>
      </c>
      <c r="L184">
        <f t="shared" si="20"/>
        <v>60.035730819472299</v>
      </c>
      <c r="M184" s="34">
        <f t="shared" si="21"/>
        <v>20.284868886151003</v>
      </c>
      <c r="N184">
        <f t="shared" si="22"/>
        <v>30.017865409736149</v>
      </c>
      <c r="AF184" s="34">
        <f t="shared" si="23"/>
        <v>20.284868886151003</v>
      </c>
      <c r="AG184">
        <f t="shared" si="23"/>
        <v>30.017865409736149</v>
      </c>
      <c r="AY184" s="2"/>
      <c r="AZ184" s="2"/>
      <c r="BA184" s="3"/>
      <c r="BB184" s="3"/>
    </row>
    <row r="185" spans="2:55" x14ac:dyDescent="0.35">
      <c r="B185" s="2">
        <v>139.63026222769901</v>
      </c>
      <c r="C185" s="3">
        <v>-6.0329511977202502E-2</v>
      </c>
      <c r="D185" s="3">
        <f t="shared" si="18"/>
        <v>-60.3295119772025</v>
      </c>
      <c r="K185" s="34">
        <f t="shared" si="19"/>
        <v>20.369737772300994</v>
      </c>
      <c r="L185">
        <f t="shared" si="20"/>
        <v>60.3295119772025</v>
      </c>
      <c r="M185" s="34">
        <f t="shared" si="21"/>
        <v>20.369737772300994</v>
      </c>
      <c r="N185">
        <f t="shared" si="22"/>
        <v>30.16475598860125</v>
      </c>
      <c r="AF185" s="34">
        <f t="shared" si="23"/>
        <v>20.369737772300994</v>
      </c>
      <c r="AG185">
        <f t="shared" si="23"/>
        <v>30.16475598860125</v>
      </c>
      <c r="AY185" s="2"/>
      <c r="AZ185" s="2"/>
      <c r="BA185" s="3"/>
      <c r="BB185" s="3"/>
    </row>
    <row r="186" spans="2:55" x14ac:dyDescent="0.35">
      <c r="B186" s="2">
        <v>139.54539334154799</v>
      </c>
      <c r="C186" s="3">
        <v>-6.0611494379806299E-2</v>
      </c>
      <c r="D186" s="3">
        <f t="shared" si="18"/>
        <v>-60.611494379806302</v>
      </c>
      <c r="K186" s="34">
        <f t="shared" si="19"/>
        <v>20.454606658452008</v>
      </c>
      <c r="L186">
        <f t="shared" si="20"/>
        <v>60.611494379806302</v>
      </c>
      <c r="M186" s="34">
        <f t="shared" si="21"/>
        <v>20.454606658452008</v>
      </c>
      <c r="N186">
        <f t="shared" si="22"/>
        <v>30.305747189903151</v>
      </c>
      <c r="AF186" s="34">
        <f t="shared" si="23"/>
        <v>20.454606658452008</v>
      </c>
      <c r="AG186">
        <f t="shared" si="23"/>
        <v>30.305747189903151</v>
      </c>
      <c r="AY186" s="2"/>
      <c r="AZ186" s="2"/>
      <c r="BA186" s="3"/>
      <c r="BB186" s="3"/>
    </row>
    <row r="187" spans="2:55" x14ac:dyDescent="0.35">
      <c r="B187" s="2">
        <v>139.46052445539701</v>
      </c>
      <c r="C187" s="3">
        <v>-6.0881274922125403E-2</v>
      </c>
      <c r="D187" s="3">
        <f t="shared" si="18"/>
        <v>-60.881274922125399</v>
      </c>
      <c r="K187" s="34">
        <f t="shared" si="19"/>
        <v>20.539475544602993</v>
      </c>
      <c r="L187">
        <f t="shared" si="20"/>
        <v>60.881274922125399</v>
      </c>
      <c r="M187" s="34">
        <f t="shared" si="21"/>
        <v>20.539475544602993</v>
      </c>
      <c r="N187">
        <f t="shared" si="22"/>
        <v>30.4406374610627</v>
      </c>
      <c r="AF187" s="34">
        <f t="shared" si="23"/>
        <v>20.539475544602993</v>
      </c>
      <c r="AG187">
        <f t="shared" si="23"/>
        <v>30.4406374610627</v>
      </c>
      <c r="AY187" s="2"/>
      <c r="AZ187" s="2"/>
      <c r="BA187" s="3"/>
      <c r="BB187" s="3"/>
    </row>
    <row r="188" spans="2:55" x14ac:dyDescent="0.35">
      <c r="B188" s="2">
        <v>139.46052445539701</v>
      </c>
      <c r="C188" s="3">
        <v>-6.0881274922125403E-2</v>
      </c>
      <c r="D188" s="3">
        <f t="shared" si="18"/>
        <v>-60.881274922125399</v>
      </c>
      <c r="K188" s="34">
        <f t="shared" si="19"/>
        <v>20.539475544602993</v>
      </c>
      <c r="L188">
        <f t="shared" si="20"/>
        <v>60.881274922125399</v>
      </c>
      <c r="M188" s="34">
        <f t="shared" si="21"/>
        <v>20.539475544602993</v>
      </c>
      <c r="N188">
        <f t="shared" si="22"/>
        <v>30.4406374610627</v>
      </c>
      <c r="AF188" s="34">
        <f t="shared" si="23"/>
        <v>20.539475544602993</v>
      </c>
      <c r="AG188">
        <f t="shared" si="23"/>
        <v>30.4406374610627</v>
      </c>
      <c r="AY188" s="2"/>
      <c r="AZ188" s="2"/>
      <c r="BA188" s="3"/>
      <c r="BB188" s="3"/>
    </row>
    <row r="189" spans="2:55" x14ac:dyDescent="0.35">
      <c r="B189" s="2">
        <v>139.35620895731299</v>
      </c>
      <c r="C189" s="3">
        <v>-6.1195587110061997E-2</v>
      </c>
      <c r="D189" s="3">
        <f t="shared" si="18"/>
        <v>-61.195587110062</v>
      </c>
      <c r="K189" s="34">
        <f t="shared" si="19"/>
        <v>20.643791042687013</v>
      </c>
      <c r="L189">
        <f t="shared" si="20"/>
        <v>61.195587110062</v>
      </c>
      <c r="M189" s="34">
        <f t="shared" si="21"/>
        <v>20.643791042687013</v>
      </c>
      <c r="N189">
        <f t="shared" si="22"/>
        <v>30.597793555031</v>
      </c>
      <c r="AF189" s="34">
        <f t="shared" si="23"/>
        <v>20.643791042687013</v>
      </c>
      <c r="AG189">
        <f t="shared" si="23"/>
        <v>30.597793555031</v>
      </c>
      <c r="AY189" s="2"/>
      <c r="AZ189" s="2"/>
      <c r="BA189" s="3"/>
      <c r="BB189" s="3"/>
    </row>
    <row r="190" spans="2:55" x14ac:dyDescent="0.35">
      <c r="B190" s="2">
        <v>139.251893459229</v>
      </c>
      <c r="C190" s="3">
        <v>-6.1490197004685297E-2</v>
      </c>
      <c r="D190" s="3">
        <f t="shared" si="18"/>
        <v>-61.490197004685299</v>
      </c>
      <c r="K190" s="34">
        <f t="shared" si="19"/>
        <v>20.748106540771005</v>
      </c>
      <c r="L190">
        <f t="shared" si="20"/>
        <v>61.490197004685299</v>
      </c>
      <c r="M190" s="34">
        <f t="shared" si="21"/>
        <v>20.748106540771005</v>
      </c>
      <c r="N190">
        <f t="shared" si="22"/>
        <v>30.74509850234265</v>
      </c>
      <c r="AF190" s="34">
        <f t="shared" si="23"/>
        <v>20.748106540771005</v>
      </c>
      <c r="AG190">
        <f t="shared" si="23"/>
        <v>30.74509850234265</v>
      </c>
      <c r="AY190" s="2"/>
      <c r="AZ190" s="2"/>
      <c r="BA190" s="3"/>
      <c r="BB190" s="3"/>
    </row>
    <row r="191" spans="2:55" x14ac:dyDescent="0.35">
      <c r="B191" s="2">
        <v>139.14757796114401</v>
      </c>
      <c r="C191" s="3">
        <v>-6.1764456890601102E-2</v>
      </c>
      <c r="D191" s="3">
        <f t="shared" si="18"/>
        <v>-61.764456890601103</v>
      </c>
      <c r="K191" s="34">
        <f t="shared" si="19"/>
        <v>20.852422038855991</v>
      </c>
      <c r="L191">
        <f t="shared" si="20"/>
        <v>61.764456890601103</v>
      </c>
      <c r="M191" s="34">
        <f t="shared" si="21"/>
        <v>20.852422038855991</v>
      </c>
      <c r="N191">
        <f t="shared" si="22"/>
        <v>30.882228445300552</v>
      </c>
      <c r="AF191" s="34">
        <f t="shared" si="23"/>
        <v>20.852422038855991</v>
      </c>
      <c r="AG191">
        <f t="shared" si="23"/>
        <v>30.882228445300552</v>
      </c>
      <c r="AY191" s="2"/>
      <c r="AZ191" s="2"/>
      <c r="BA191" s="3"/>
      <c r="BB191" s="3"/>
    </row>
    <row r="192" spans="2:55" x14ac:dyDescent="0.35">
      <c r="B192" s="2">
        <v>139.04326246305999</v>
      </c>
      <c r="C192" s="3">
        <v>-6.20177565294752E-2</v>
      </c>
      <c r="D192" s="3">
        <f t="shared" si="18"/>
        <v>-62.0177565294752</v>
      </c>
      <c r="K192" s="34">
        <f t="shared" si="19"/>
        <v>20.956737536940011</v>
      </c>
      <c r="L192">
        <f t="shared" si="20"/>
        <v>62.0177565294752</v>
      </c>
      <c r="M192" s="34">
        <f t="shared" si="21"/>
        <v>20.956737536940011</v>
      </c>
      <c r="N192">
        <f t="shared" si="22"/>
        <v>31.0088782647376</v>
      </c>
      <c r="AF192" s="34">
        <f t="shared" si="23"/>
        <v>20.956737536940011</v>
      </c>
      <c r="AG192">
        <f t="shared" si="23"/>
        <v>31.0088782647376</v>
      </c>
      <c r="AY192" s="2"/>
      <c r="AZ192" s="2"/>
      <c r="BA192" s="3"/>
      <c r="BB192" s="3"/>
    </row>
    <row r="193" spans="2:54" x14ac:dyDescent="0.35">
      <c r="B193" s="2">
        <v>139.04326246305999</v>
      </c>
      <c r="C193" s="3">
        <v>-6.20177565294752E-2</v>
      </c>
      <c r="D193" s="3">
        <f t="shared" si="18"/>
        <v>-62.0177565294752</v>
      </c>
      <c r="K193" s="34">
        <f t="shared" si="19"/>
        <v>20.956737536940011</v>
      </c>
      <c r="L193">
        <f t="shared" si="20"/>
        <v>62.0177565294752</v>
      </c>
      <c r="M193" s="34">
        <f t="shared" si="21"/>
        <v>20.956737536940011</v>
      </c>
      <c r="N193">
        <f t="shared" si="22"/>
        <v>31.0088782647376</v>
      </c>
      <c r="AF193" s="34">
        <f t="shared" si="23"/>
        <v>20.956737536940011</v>
      </c>
      <c r="AG193">
        <f t="shared" si="23"/>
        <v>31.0088782647376</v>
      </c>
      <c r="AY193" s="2"/>
      <c r="AZ193" s="2"/>
      <c r="BA193" s="3"/>
      <c r="BB193" s="3"/>
    </row>
    <row r="194" spans="2:54" x14ac:dyDescent="0.35">
      <c r="B194" s="2">
        <v>138.91504441244001</v>
      </c>
      <c r="C194" s="3">
        <v>-6.2299541404172903E-2</v>
      </c>
      <c r="D194" s="3">
        <f t="shared" si="18"/>
        <v>-62.299541404172906</v>
      </c>
      <c r="K194" s="34">
        <f t="shared" si="19"/>
        <v>21.084955587559989</v>
      </c>
      <c r="L194">
        <f t="shared" si="20"/>
        <v>62.299541404172906</v>
      </c>
      <c r="M194" s="34">
        <f t="shared" si="21"/>
        <v>21.084955587559989</v>
      </c>
      <c r="N194">
        <f t="shared" si="22"/>
        <v>31.149770702086453</v>
      </c>
      <c r="AF194" s="34">
        <f t="shared" si="23"/>
        <v>21.084955587559989</v>
      </c>
      <c r="AG194">
        <f t="shared" si="23"/>
        <v>31.149770702086453</v>
      </c>
      <c r="AY194" s="2"/>
      <c r="AZ194" s="2"/>
      <c r="BA194" s="3"/>
      <c r="BB194" s="3"/>
    </row>
    <row r="195" spans="2:54" x14ac:dyDescent="0.35">
      <c r="B195" s="2">
        <v>138.78682636181901</v>
      </c>
      <c r="C195" s="3">
        <v>-6.2547815727988801E-2</v>
      </c>
      <c r="D195" s="3">
        <f t="shared" ref="D195:D258" si="26">C195*1000</f>
        <v>-62.547815727988798</v>
      </c>
      <c r="K195" s="34">
        <f t="shared" ref="K195:K257" si="27">(MAX($B$3:$B$257)-B195)</f>
        <v>21.21317363818099</v>
      </c>
      <c r="L195">
        <f t="shared" ref="L195:L257" si="28">D195*-1</f>
        <v>62.547815727988798</v>
      </c>
      <c r="M195" s="34">
        <f t="shared" ref="M195:M234" si="29">K195</f>
        <v>21.21317363818099</v>
      </c>
      <c r="N195">
        <f t="shared" si="22"/>
        <v>31.273907863994399</v>
      </c>
      <c r="AF195" s="34">
        <f t="shared" si="23"/>
        <v>21.21317363818099</v>
      </c>
      <c r="AG195">
        <f t="shared" si="23"/>
        <v>31.273907863994399</v>
      </c>
      <c r="AY195" s="2"/>
      <c r="AZ195" s="2"/>
      <c r="BA195" s="3"/>
      <c r="BB195" s="3"/>
    </row>
    <row r="196" spans="2:54" x14ac:dyDescent="0.35">
      <c r="B196" s="2">
        <v>138.658608311199</v>
      </c>
      <c r="C196" s="3">
        <v>-6.2761683548251401E-2</v>
      </c>
      <c r="D196" s="3">
        <f t="shared" si="26"/>
        <v>-62.761683548251398</v>
      </c>
      <c r="K196" s="34">
        <f t="shared" si="27"/>
        <v>21.341391688800996</v>
      </c>
      <c r="L196">
        <f t="shared" si="28"/>
        <v>62.761683548251398</v>
      </c>
      <c r="M196" s="34">
        <f t="shared" si="29"/>
        <v>21.341391688800996</v>
      </c>
      <c r="N196">
        <f t="shared" ref="N196:N258" si="30">L196/2</f>
        <v>31.380841774125699</v>
      </c>
      <c r="AF196" s="34">
        <f t="shared" ref="AF196:AG225" si="31">M196</f>
        <v>21.341391688800996</v>
      </c>
      <c r="AG196">
        <f t="shared" si="31"/>
        <v>31.380841774125699</v>
      </c>
      <c r="AY196" s="2"/>
      <c r="AZ196" s="2"/>
      <c r="BA196" s="3"/>
      <c r="BB196" s="3"/>
    </row>
    <row r="197" spans="2:54" x14ac:dyDescent="0.35">
      <c r="B197" s="2">
        <v>138.530390260578</v>
      </c>
      <c r="C197" s="3">
        <v>-6.2940337910336805E-2</v>
      </c>
      <c r="D197" s="3">
        <f t="shared" si="26"/>
        <v>-62.940337910336808</v>
      </c>
      <c r="K197" s="34">
        <f t="shared" si="27"/>
        <v>21.469609739421998</v>
      </c>
      <c r="L197">
        <f t="shared" si="28"/>
        <v>62.940337910336808</v>
      </c>
      <c r="M197" s="34">
        <f t="shared" si="29"/>
        <v>21.469609739421998</v>
      </c>
      <c r="N197">
        <f t="shared" si="30"/>
        <v>31.470168955168404</v>
      </c>
      <c r="AF197" s="34">
        <f t="shared" si="31"/>
        <v>21.469609739421998</v>
      </c>
      <c r="AG197">
        <f t="shared" si="31"/>
        <v>31.470168955168404</v>
      </c>
      <c r="AY197" s="2"/>
      <c r="AZ197" s="2"/>
      <c r="BA197" s="3"/>
      <c r="BB197" s="3"/>
    </row>
    <row r="198" spans="2:54" x14ac:dyDescent="0.35">
      <c r="B198" s="2">
        <v>138.530390260578</v>
      </c>
      <c r="C198" s="3">
        <v>-6.2940337910336805E-2</v>
      </c>
      <c r="D198" s="3">
        <f t="shared" si="26"/>
        <v>-62.940337910336808</v>
      </c>
      <c r="K198" s="34">
        <f t="shared" si="27"/>
        <v>21.469609739421998</v>
      </c>
      <c r="L198">
        <f t="shared" si="28"/>
        <v>62.940337910336808</v>
      </c>
      <c r="M198" s="34">
        <f t="shared" si="29"/>
        <v>21.469609739421998</v>
      </c>
      <c r="N198">
        <f t="shared" si="30"/>
        <v>31.470168955168404</v>
      </c>
      <c r="AF198" s="34">
        <f t="shared" si="31"/>
        <v>21.469609739421998</v>
      </c>
      <c r="AG198">
        <f t="shared" si="31"/>
        <v>31.470168955168404</v>
      </c>
      <c r="AY198" s="2"/>
      <c r="AZ198" s="2"/>
      <c r="BA198" s="3"/>
      <c r="BB198" s="3"/>
    </row>
    <row r="199" spans="2:54" x14ac:dyDescent="0.35">
      <c r="B199" s="2">
        <v>138.37279269543399</v>
      </c>
      <c r="C199" s="3">
        <v>-6.3110638016507598E-2</v>
      </c>
      <c r="D199" s="3">
        <f t="shared" si="26"/>
        <v>-63.1106380165076</v>
      </c>
      <c r="K199" s="34">
        <f t="shared" si="27"/>
        <v>21.627207304566014</v>
      </c>
      <c r="L199">
        <f t="shared" si="28"/>
        <v>63.1106380165076</v>
      </c>
      <c r="M199" s="34">
        <f t="shared" si="29"/>
        <v>21.627207304566014</v>
      </c>
      <c r="N199">
        <f t="shared" si="30"/>
        <v>31.5553190082538</v>
      </c>
      <c r="AF199" s="34">
        <f t="shared" si="31"/>
        <v>21.627207304566014</v>
      </c>
      <c r="AG199">
        <f t="shared" si="31"/>
        <v>31.5553190082538</v>
      </c>
      <c r="AY199" s="2"/>
      <c r="AZ199" s="2"/>
      <c r="BA199" s="3"/>
      <c r="BB199" s="3"/>
    </row>
    <row r="200" spans="2:54" x14ac:dyDescent="0.35">
      <c r="B200" s="2">
        <v>138.215195130289</v>
      </c>
      <c r="C200" s="3">
        <v>-6.3225514325940299E-2</v>
      </c>
      <c r="D200" s="3">
        <f t="shared" si="26"/>
        <v>-63.225514325940296</v>
      </c>
      <c r="K200" s="34">
        <f t="shared" si="27"/>
        <v>21.784804869710996</v>
      </c>
      <c r="L200">
        <f t="shared" si="28"/>
        <v>63.225514325940296</v>
      </c>
      <c r="M200" s="34">
        <f t="shared" si="29"/>
        <v>21.784804869710996</v>
      </c>
      <c r="N200">
        <f t="shared" si="30"/>
        <v>31.612757162970148</v>
      </c>
      <c r="AF200" s="34">
        <f t="shared" si="31"/>
        <v>21.784804869710996</v>
      </c>
      <c r="AG200">
        <f t="shared" si="31"/>
        <v>31.612757162970148</v>
      </c>
      <c r="AY200" s="2"/>
      <c r="AZ200" s="2"/>
      <c r="BA200" s="3"/>
      <c r="BB200" s="3"/>
    </row>
    <row r="201" spans="2:54" x14ac:dyDescent="0.35">
      <c r="B201" s="2">
        <v>138.05759756514499</v>
      </c>
      <c r="C201" s="3">
        <v>-6.3284022820096E-2</v>
      </c>
      <c r="D201" s="3">
        <f t="shared" si="26"/>
        <v>-63.284022820095998</v>
      </c>
      <c r="K201" s="34">
        <f t="shared" si="27"/>
        <v>21.942402434855012</v>
      </c>
      <c r="L201">
        <f t="shared" si="28"/>
        <v>63.284022820095998</v>
      </c>
      <c r="M201" s="34">
        <f t="shared" si="29"/>
        <v>21.942402434855012</v>
      </c>
      <c r="N201">
        <f t="shared" si="30"/>
        <v>31.642011410047999</v>
      </c>
      <c r="AF201" s="34">
        <f t="shared" si="31"/>
        <v>21.942402434855012</v>
      </c>
      <c r="AG201">
        <f t="shared" si="31"/>
        <v>31.642011410047999</v>
      </c>
      <c r="AY201" s="2"/>
      <c r="AZ201" s="2"/>
      <c r="BA201" s="3"/>
      <c r="BB201" s="3"/>
    </row>
    <row r="202" spans="2:54" x14ac:dyDescent="0.35">
      <c r="B202" s="2">
        <v>137.9</v>
      </c>
      <c r="C202" s="3">
        <v>-6.3285425971372503E-2</v>
      </c>
      <c r="D202" s="3">
        <f t="shared" si="26"/>
        <v>-63.285425971372504</v>
      </c>
      <c r="K202" s="34">
        <f t="shared" si="27"/>
        <v>22.099999999999994</v>
      </c>
      <c r="L202">
        <f t="shared" si="28"/>
        <v>63.285425971372504</v>
      </c>
      <c r="M202" s="34">
        <f t="shared" si="29"/>
        <v>22.099999999999994</v>
      </c>
      <c r="N202">
        <f t="shared" si="30"/>
        <v>31.642712985686252</v>
      </c>
      <c r="AF202" s="34">
        <f t="shared" si="31"/>
        <v>22.099999999999994</v>
      </c>
      <c r="AG202">
        <f t="shared" si="31"/>
        <v>31.642712985686252</v>
      </c>
      <c r="AY202" s="2"/>
      <c r="AZ202" s="2"/>
      <c r="BA202" s="3"/>
      <c r="BB202" s="3"/>
    </row>
    <row r="203" spans="2:54" x14ac:dyDescent="0.35">
      <c r="B203" s="2">
        <v>137.9</v>
      </c>
      <c r="C203" s="3">
        <v>-6.3285425971372503E-2</v>
      </c>
      <c r="D203" s="3">
        <f t="shared" si="26"/>
        <v>-63.285425971372504</v>
      </c>
      <c r="K203" s="34">
        <f t="shared" si="27"/>
        <v>22.099999999999994</v>
      </c>
      <c r="L203">
        <f t="shared" si="28"/>
        <v>63.285425971372504</v>
      </c>
      <c r="M203" s="34">
        <f t="shared" si="29"/>
        <v>22.099999999999994</v>
      </c>
      <c r="N203">
        <f t="shared" si="30"/>
        <v>31.642712985686252</v>
      </c>
      <c r="AF203" s="34">
        <f t="shared" si="31"/>
        <v>22.099999999999994</v>
      </c>
      <c r="AG203">
        <f t="shared" si="31"/>
        <v>31.642712985686252</v>
      </c>
      <c r="AY203" s="2"/>
      <c r="AZ203" s="2"/>
      <c r="BA203" s="3"/>
      <c r="BB203" s="3"/>
    </row>
    <row r="204" spans="2:54" x14ac:dyDescent="0.35">
      <c r="B204" s="2">
        <v>137.80000000000001</v>
      </c>
      <c r="C204" s="3">
        <v>-6.3256451937106897E-2</v>
      </c>
      <c r="D204" s="3">
        <f t="shared" si="26"/>
        <v>-63.256451937106895</v>
      </c>
      <c r="K204" s="34">
        <f t="shared" si="27"/>
        <v>22.199999999999989</v>
      </c>
      <c r="L204">
        <f t="shared" si="28"/>
        <v>63.256451937106895</v>
      </c>
      <c r="M204" s="34">
        <f t="shared" si="29"/>
        <v>22.199999999999989</v>
      </c>
      <c r="N204">
        <f t="shared" si="30"/>
        <v>31.628225968553448</v>
      </c>
      <c r="AF204" s="34">
        <f t="shared" si="31"/>
        <v>22.199999999999989</v>
      </c>
      <c r="AG204">
        <f t="shared" si="31"/>
        <v>31.628225968553448</v>
      </c>
      <c r="AY204" s="2"/>
      <c r="AZ204" s="2"/>
      <c r="BA204" s="3"/>
      <c r="BB204" s="3"/>
    </row>
    <row r="205" spans="2:54" x14ac:dyDescent="0.35">
      <c r="B205" s="2">
        <v>137.69999999999999</v>
      </c>
      <c r="C205" s="3">
        <v>-6.3204175542297805E-2</v>
      </c>
      <c r="D205" s="3">
        <f t="shared" si="26"/>
        <v>-63.204175542297804</v>
      </c>
      <c r="K205" s="34">
        <f t="shared" si="27"/>
        <v>22.300000000000011</v>
      </c>
      <c r="L205">
        <f t="shared" si="28"/>
        <v>63.204175542297804</v>
      </c>
      <c r="M205" s="34">
        <f t="shared" si="29"/>
        <v>22.300000000000011</v>
      </c>
      <c r="N205">
        <f t="shared" si="30"/>
        <v>31.602087771148902</v>
      </c>
      <c r="AF205" s="34">
        <f t="shared" si="31"/>
        <v>22.300000000000011</v>
      </c>
      <c r="AG205">
        <f t="shared" si="31"/>
        <v>31.602087771148902</v>
      </c>
      <c r="AY205" s="2"/>
      <c r="AZ205" s="2"/>
      <c r="BA205" s="3"/>
      <c r="BB205" s="3"/>
    </row>
    <row r="206" spans="2:54" x14ac:dyDescent="0.35">
      <c r="B206" s="2">
        <v>137.6</v>
      </c>
      <c r="C206" s="3">
        <v>-6.3128539274632606E-2</v>
      </c>
      <c r="D206" s="3">
        <f t="shared" si="26"/>
        <v>-63.128539274632608</v>
      </c>
      <c r="K206" s="34">
        <f t="shared" si="27"/>
        <v>22.400000000000006</v>
      </c>
      <c r="L206">
        <f t="shared" si="28"/>
        <v>63.128539274632608</v>
      </c>
      <c r="M206" s="34">
        <f t="shared" si="29"/>
        <v>22.400000000000006</v>
      </c>
      <c r="N206">
        <f t="shared" si="30"/>
        <v>31.564269637316304</v>
      </c>
      <c r="AF206" s="34">
        <f t="shared" si="31"/>
        <v>22.400000000000006</v>
      </c>
      <c r="AG206">
        <f t="shared" si="31"/>
        <v>31.564269637316304</v>
      </c>
      <c r="AY206" s="2"/>
      <c r="AZ206" s="2"/>
      <c r="BA206" s="3"/>
      <c r="BB206" s="3"/>
    </row>
    <row r="207" spans="2:54" x14ac:dyDescent="0.35">
      <c r="B207" s="2">
        <v>137.5</v>
      </c>
      <c r="C207" s="3">
        <v>-6.3029520547520104E-2</v>
      </c>
      <c r="D207" s="3">
        <f t="shared" si="26"/>
        <v>-63.029520547520107</v>
      </c>
      <c r="K207" s="34">
        <f t="shared" si="27"/>
        <v>22.5</v>
      </c>
      <c r="L207">
        <f t="shared" si="28"/>
        <v>63.029520547520107</v>
      </c>
      <c r="M207" s="34">
        <f t="shared" si="29"/>
        <v>22.5</v>
      </c>
      <c r="N207">
        <f t="shared" si="30"/>
        <v>31.514760273760054</v>
      </c>
      <c r="AF207" s="34">
        <f t="shared" si="31"/>
        <v>22.5</v>
      </c>
      <c r="AG207">
        <f t="shared" si="31"/>
        <v>31.514760273760054</v>
      </c>
      <c r="AY207" s="2"/>
      <c r="AZ207" s="2"/>
      <c r="BA207" s="3"/>
      <c r="BB207" s="3"/>
    </row>
    <row r="208" spans="2:54" x14ac:dyDescent="0.35">
      <c r="B208" s="2">
        <v>137.5</v>
      </c>
      <c r="C208" s="3">
        <v>-6.3029520547520104E-2</v>
      </c>
      <c r="D208" s="3">
        <f t="shared" si="26"/>
        <v>-63.029520547520107</v>
      </c>
      <c r="K208" s="34">
        <f t="shared" si="27"/>
        <v>22.5</v>
      </c>
      <c r="L208">
        <f t="shared" si="28"/>
        <v>63.029520547520107</v>
      </c>
      <c r="M208" s="34">
        <f t="shared" si="29"/>
        <v>22.5</v>
      </c>
      <c r="N208">
        <f t="shared" si="30"/>
        <v>31.514760273760054</v>
      </c>
      <c r="AF208" s="34">
        <f t="shared" si="31"/>
        <v>22.5</v>
      </c>
      <c r="AG208">
        <f t="shared" si="31"/>
        <v>31.514760273760054</v>
      </c>
      <c r="AY208" s="2"/>
      <c r="AZ208" s="2"/>
      <c r="BA208" s="3"/>
      <c r="BB208" s="3"/>
    </row>
    <row r="209" spans="2:54" x14ac:dyDescent="0.35">
      <c r="B209" s="2">
        <v>137.15</v>
      </c>
      <c r="C209" s="3">
        <v>-6.2499324883628603E-2</v>
      </c>
      <c r="D209" s="3">
        <f t="shared" si="26"/>
        <v>-62.499324883628603</v>
      </c>
      <c r="K209" s="34">
        <f t="shared" si="27"/>
        <v>22.849999999999994</v>
      </c>
      <c r="L209">
        <f t="shared" si="28"/>
        <v>62.499324883628603</v>
      </c>
      <c r="M209" s="34">
        <f t="shared" si="29"/>
        <v>22.849999999999994</v>
      </c>
      <c r="N209">
        <f t="shared" si="30"/>
        <v>31.249662441814301</v>
      </c>
      <c r="AF209" s="34">
        <f t="shared" si="31"/>
        <v>22.849999999999994</v>
      </c>
      <c r="AG209">
        <f t="shared" si="31"/>
        <v>31.249662441814301</v>
      </c>
      <c r="AY209" s="2"/>
      <c r="AZ209" s="2"/>
      <c r="BA209" s="3"/>
      <c r="BB209" s="3"/>
    </row>
    <row r="210" spans="2:54" x14ac:dyDescent="0.35">
      <c r="B210" s="2">
        <v>136.80000000000001</v>
      </c>
      <c r="C210" s="3">
        <v>-6.16872435433935E-2</v>
      </c>
      <c r="D210" s="3">
        <f t="shared" si="26"/>
        <v>-61.6872435433935</v>
      </c>
      <c r="K210" s="34">
        <f t="shared" si="27"/>
        <v>23.199999999999989</v>
      </c>
      <c r="L210">
        <f t="shared" si="28"/>
        <v>61.6872435433935</v>
      </c>
      <c r="M210" s="34">
        <f t="shared" si="29"/>
        <v>23.199999999999989</v>
      </c>
      <c r="N210">
        <f t="shared" si="30"/>
        <v>30.84362177169675</v>
      </c>
      <c r="AF210" s="34">
        <f t="shared" si="31"/>
        <v>23.199999999999989</v>
      </c>
      <c r="AG210">
        <f t="shared" si="31"/>
        <v>30.84362177169675</v>
      </c>
      <c r="AY210" s="2"/>
      <c r="AZ210" s="2"/>
      <c r="BA210" s="3"/>
      <c r="BB210" s="3"/>
    </row>
    <row r="211" spans="2:54" x14ac:dyDescent="0.35">
      <c r="B211" s="2">
        <v>136.44999999999999</v>
      </c>
      <c r="C211" s="3">
        <v>-6.0602677832781102E-2</v>
      </c>
      <c r="D211" s="3">
        <f t="shared" si="26"/>
        <v>-60.602677832781104</v>
      </c>
      <c r="K211" s="34">
        <f t="shared" si="27"/>
        <v>23.550000000000011</v>
      </c>
      <c r="L211">
        <f t="shared" si="28"/>
        <v>60.602677832781104</v>
      </c>
      <c r="M211" s="34">
        <f t="shared" si="29"/>
        <v>23.550000000000011</v>
      </c>
      <c r="N211">
        <f t="shared" si="30"/>
        <v>30.301338916390552</v>
      </c>
      <c r="AF211" s="34">
        <f t="shared" si="31"/>
        <v>23.550000000000011</v>
      </c>
      <c r="AG211">
        <f t="shared" si="31"/>
        <v>30.301338916390552</v>
      </c>
      <c r="AY211" s="2"/>
      <c r="AZ211" s="2"/>
      <c r="BA211" s="3"/>
      <c r="BB211" s="3"/>
    </row>
    <row r="212" spans="2:54" x14ac:dyDescent="0.35">
      <c r="B212" s="2">
        <v>136.1</v>
      </c>
      <c r="C212" s="3">
        <v>-5.9260503536182403E-2</v>
      </c>
      <c r="D212" s="3">
        <f t="shared" si="26"/>
        <v>-59.260503536182405</v>
      </c>
      <c r="K212" s="34">
        <f t="shared" si="27"/>
        <v>23.900000000000006</v>
      </c>
      <c r="L212">
        <f t="shared" si="28"/>
        <v>59.260503536182405</v>
      </c>
      <c r="M212" s="34">
        <f t="shared" si="29"/>
        <v>23.900000000000006</v>
      </c>
      <c r="N212">
        <f t="shared" si="30"/>
        <v>29.630251768091203</v>
      </c>
      <c r="AF212" s="34">
        <f t="shared" si="31"/>
        <v>23.900000000000006</v>
      </c>
      <c r="AG212">
        <f t="shared" si="31"/>
        <v>29.630251768091203</v>
      </c>
      <c r="AY212" s="2"/>
      <c r="AZ212" s="2"/>
      <c r="BA212" s="3"/>
      <c r="BB212" s="3"/>
    </row>
    <row r="213" spans="2:54" x14ac:dyDescent="0.35">
      <c r="B213" s="2">
        <v>136.1</v>
      </c>
      <c r="C213" s="3">
        <v>-5.9260503536182403E-2</v>
      </c>
      <c r="D213" s="3">
        <f t="shared" si="26"/>
        <v>-59.260503536182405</v>
      </c>
      <c r="K213" s="34">
        <f t="shared" si="27"/>
        <v>23.900000000000006</v>
      </c>
      <c r="L213">
        <f t="shared" si="28"/>
        <v>59.260503536182405</v>
      </c>
      <c r="M213" s="34">
        <f t="shared" si="29"/>
        <v>23.900000000000006</v>
      </c>
      <c r="N213">
        <f t="shared" si="30"/>
        <v>29.630251768091203</v>
      </c>
      <c r="AF213" s="34">
        <f t="shared" si="31"/>
        <v>23.900000000000006</v>
      </c>
      <c r="AG213">
        <f t="shared" si="31"/>
        <v>29.630251768091203</v>
      </c>
      <c r="AY213" s="2"/>
      <c r="AZ213" s="2"/>
      <c r="BA213" s="3"/>
      <c r="BB213" s="3"/>
    </row>
    <row r="214" spans="2:54" x14ac:dyDescent="0.35">
      <c r="B214" s="2">
        <v>135.67500000000001</v>
      </c>
      <c r="C214" s="3">
        <v>-5.7315814164416903E-2</v>
      </c>
      <c r="D214" s="3">
        <f t="shared" si="26"/>
        <v>-57.315814164416906</v>
      </c>
      <c r="K214" s="34">
        <f t="shared" si="27"/>
        <v>24.324999999999989</v>
      </c>
      <c r="L214">
        <f t="shared" si="28"/>
        <v>57.315814164416906</v>
      </c>
      <c r="M214" s="34">
        <f t="shared" si="29"/>
        <v>24.324999999999989</v>
      </c>
      <c r="N214">
        <f t="shared" si="30"/>
        <v>28.657907082208453</v>
      </c>
      <c r="AF214" s="34">
        <f t="shared" si="31"/>
        <v>24.324999999999989</v>
      </c>
      <c r="AG214">
        <f t="shared" si="31"/>
        <v>28.657907082208453</v>
      </c>
      <c r="AY214" s="2"/>
      <c r="AZ214" s="2"/>
      <c r="BA214" s="3"/>
      <c r="BB214" s="3"/>
    </row>
    <row r="215" spans="2:54" x14ac:dyDescent="0.35">
      <c r="B215" s="2">
        <v>135.25</v>
      </c>
      <c r="C215" s="3">
        <v>-5.5075426216837801E-2</v>
      </c>
      <c r="D215" s="3">
        <f t="shared" si="26"/>
        <v>-55.075426216837805</v>
      </c>
      <c r="K215" s="34">
        <f t="shared" si="27"/>
        <v>24.75</v>
      </c>
      <c r="L215">
        <f t="shared" si="28"/>
        <v>55.075426216837805</v>
      </c>
      <c r="M215" s="34">
        <f t="shared" si="29"/>
        <v>24.75</v>
      </c>
      <c r="N215">
        <f t="shared" si="30"/>
        <v>27.537713108418902</v>
      </c>
      <c r="AF215" s="34">
        <f t="shared" si="31"/>
        <v>24.75</v>
      </c>
      <c r="AG215">
        <f t="shared" si="31"/>
        <v>27.537713108418902</v>
      </c>
      <c r="AY215" s="2"/>
      <c r="AZ215" s="2"/>
      <c r="BA215" s="3"/>
      <c r="BB215" s="3"/>
    </row>
    <row r="216" spans="2:54" x14ac:dyDescent="0.35">
      <c r="B216" s="2">
        <v>134.82499999999999</v>
      </c>
      <c r="C216" s="3">
        <v>-5.2598374585427002E-2</v>
      </c>
      <c r="D216" s="3">
        <f t="shared" si="26"/>
        <v>-52.598374585427003</v>
      </c>
      <c r="K216" s="34">
        <f t="shared" si="27"/>
        <v>25.175000000000011</v>
      </c>
      <c r="L216">
        <f t="shared" si="28"/>
        <v>52.598374585427003</v>
      </c>
      <c r="M216" s="34">
        <f t="shared" si="29"/>
        <v>25.175000000000011</v>
      </c>
      <c r="N216">
        <f t="shared" si="30"/>
        <v>26.299187292713501</v>
      </c>
      <c r="AF216" s="34">
        <f t="shared" si="31"/>
        <v>25.175000000000011</v>
      </c>
      <c r="AG216">
        <f t="shared" si="31"/>
        <v>26.299187292713501</v>
      </c>
      <c r="AY216" s="2"/>
      <c r="AZ216" s="2"/>
      <c r="BA216" s="3"/>
      <c r="BB216" s="3"/>
    </row>
    <row r="217" spans="2:54" x14ac:dyDescent="0.35">
      <c r="B217" s="2">
        <v>134.4</v>
      </c>
      <c r="C217" s="3">
        <v>-4.9947164531037098E-2</v>
      </c>
      <c r="D217" s="3">
        <f t="shared" si="26"/>
        <v>-49.947164531037096</v>
      </c>
      <c r="K217" s="34">
        <f t="shared" si="27"/>
        <v>25.599999999999994</v>
      </c>
      <c r="L217">
        <f t="shared" si="28"/>
        <v>49.947164531037096</v>
      </c>
      <c r="M217" s="34">
        <f t="shared" si="29"/>
        <v>25.599999999999994</v>
      </c>
      <c r="N217">
        <f t="shared" si="30"/>
        <v>24.973582265518548</v>
      </c>
      <c r="AF217" s="34">
        <f t="shared" si="31"/>
        <v>25.599999999999994</v>
      </c>
      <c r="AG217">
        <f t="shared" si="31"/>
        <v>24.973582265518548</v>
      </c>
      <c r="AY217" s="2"/>
      <c r="AZ217" s="2"/>
      <c r="BA217" s="3"/>
      <c r="BB217" s="3"/>
    </row>
    <row r="218" spans="2:54" x14ac:dyDescent="0.35">
      <c r="B218" s="2">
        <v>134.4</v>
      </c>
      <c r="C218" s="3">
        <v>-4.9947164531037098E-2</v>
      </c>
      <c r="D218" s="3">
        <f t="shared" si="26"/>
        <v>-49.947164531037096</v>
      </c>
      <c r="K218" s="34">
        <f t="shared" si="27"/>
        <v>25.599999999999994</v>
      </c>
      <c r="L218">
        <f t="shared" si="28"/>
        <v>49.947164531037096</v>
      </c>
      <c r="M218" s="34">
        <f t="shared" si="29"/>
        <v>25.599999999999994</v>
      </c>
      <c r="N218">
        <f t="shared" si="30"/>
        <v>24.973582265518548</v>
      </c>
      <c r="AF218" s="34">
        <f t="shared" si="31"/>
        <v>25.599999999999994</v>
      </c>
      <c r="AG218">
        <f t="shared" si="31"/>
        <v>24.973582265518548</v>
      </c>
      <c r="AY218" s="2"/>
      <c r="AZ218" s="2"/>
      <c r="BA218" s="3"/>
      <c r="BB218" s="3"/>
    </row>
    <row r="219" spans="2:54" x14ac:dyDescent="0.35">
      <c r="B219" s="2">
        <v>134.05000000000001</v>
      </c>
      <c r="C219" s="3">
        <v>-4.7676280646459297E-2</v>
      </c>
      <c r="D219" s="3">
        <f t="shared" si="26"/>
        <v>-47.676280646459297</v>
      </c>
      <c r="K219" s="34">
        <f t="shared" si="27"/>
        <v>25.949999999999989</v>
      </c>
      <c r="L219">
        <f t="shared" si="28"/>
        <v>47.676280646459297</v>
      </c>
      <c r="M219" s="34">
        <f t="shared" si="29"/>
        <v>25.949999999999989</v>
      </c>
      <c r="N219">
        <f t="shared" si="30"/>
        <v>23.838140323229648</v>
      </c>
      <c r="AF219" s="34">
        <f t="shared" si="31"/>
        <v>25.949999999999989</v>
      </c>
      <c r="AG219">
        <f t="shared" si="31"/>
        <v>23.838140323229648</v>
      </c>
      <c r="AY219" s="2"/>
      <c r="AZ219" s="2"/>
      <c r="BA219" s="3"/>
      <c r="BB219" s="3"/>
    </row>
    <row r="220" spans="2:54" x14ac:dyDescent="0.35">
      <c r="B220" s="2">
        <v>133.69999999999999</v>
      </c>
      <c r="C220" s="3">
        <v>-4.5357878461525301E-2</v>
      </c>
      <c r="D220" s="3">
        <f t="shared" si="26"/>
        <v>-45.357878461525303</v>
      </c>
      <c r="K220" s="34">
        <f t="shared" si="27"/>
        <v>26.300000000000011</v>
      </c>
      <c r="L220">
        <f t="shared" si="28"/>
        <v>45.357878461525303</v>
      </c>
      <c r="M220" s="34">
        <f t="shared" si="29"/>
        <v>26.300000000000011</v>
      </c>
      <c r="N220">
        <f t="shared" si="30"/>
        <v>22.678939230762651</v>
      </c>
      <c r="AF220" s="34">
        <f t="shared" si="31"/>
        <v>26.300000000000011</v>
      </c>
      <c r="AG220">
        <f t="shared" si="31"/>
        <v>22.678939230762651</v>
      </c>
      <c r="AY220" s="2"/>
      <c r="AZ220" s="2"/>
      <c r="BA220" s="3"/>
      <c r="BB220" s="3"/>
    </row>
    <row r="221" spans="2:54" x14ac:dyDescent="0.35">
      <c r="B221" s="2">
        <v>133.35</v>
      </c>
      <c r="C221" s="3">
        <v>-4.3018444580343602E-2</v>
      </c>
      <c r="D221" s="3">
        <f t="shared" si="26"/>
        <v>-43.018444580343605</v>
      </c>
      <c r="K221" s="34">
        <f t="shared" si="27"/>
        <v>26.650000000000006</v>
      </c>
      <c r="L221">
        <f t="shared" si="28"/>
        <v>43.018444580343605</v>
      </c>
      <c r="M221" s="34">
        <f t="shared" si="29"/>
        <v>26.650000000000006</v>
      </c>
      <c r="N221">
        <f t="shared" si="30"/>
        <v>21.509222290171802</v>
      </c>
      <c r="AF221" s="34">
        <f t="shared" si="31"/>
        <v>26.650000000000006</v>
      </c>
      <c r="AG221">
        <f t="shared" si="31"/>
        <v>21.509222290171802</v>
      </c>
      <c r="AY221" s="2"/>
      <c r="AZ221" s="2"/>
      <c r="BA221" s="3"/>
      <c r="BB221" s="3"/>
    </row>
    <row r="222" spans="2:54" x14ac:dyDescent="0.35">
      <c r="B222" s="2">
        <v>133</v>
      </c>
      <c r="C222" s="3">
        <v>-4.0680810688824502E-2</v>
      </c>
      <c r="D222" s="3">
        <f t="shared" si="26"/>
        <v>-40.680810688824501</v>
      </c>
      <c r="K222" s="34">
        <f t="shared" si="27"/>
        <v>27</v>
      </c>
      <c r="L222">
        <f t="shared" si="28"/>
        <v>40.680810688824501</v>
      </c>
      <c r="M222" s="34">
        <f t="shared" si="29"/>
        <v>27</v>
      </c>
      <c r="N222">
        <f t="shared" si="30"/>
        <v>20.34040534441225</v>
      </c>
      <c r="AF222" s="34">
        <f t="shared" si="31"/>
        <v>27</v>
      </c>
      <c r="AG222">
        <f t="shared" si="31"/>
        <v>20.34040534441225</v>
      </c>
      <c r="AY222" s="2"/>
      <c r="AZ222" s="2"/>
      <c r="BA222" s="3"/>
      <c r="BB222" s="3"/>
    </row>
    <row r="223" spans="2:54" x14ac:dyDescent="0.35">
      <c r="B223" s="2">
        <v>133</v>
      </c>
      <c r="C223" s="3">
        <v>-4.0680810688824502E-2</v>
      </c>
      <c r="D223" s="3">
        <f t="shared" si="26"/>
        <v>-40.680810688824501</v>
      </c>
      <c r="K223" s="34">
        <f t="shared" si="27"/>
        <v>27</v>
      </c>
      <c r="L223">
        <f t="shared" si="28"/>
        <v>40.680810688824501</v>
      </c>
      <c r="M223" s="34">
        <f t="shared" si="29"/>
        <v>27</v>
      </c>
      <c r="N223">
        <f t="shared" si="30"/>
        <v>20.34040534441225</v>
      </c>
      <c r="AF223" s="34">
        <f t="shared" si="31"/>
        <v>27</v>
      </c>
      <c r="AG223">
        <f t="shared" si="31"/>
        <v>20.34040534441225</v>
      </c>
      <c r="AY223" s="2"/>
      <c r="AZ223" s="2"/>
      <c r="BA223" s="3"/>
      <c r="BB223" s="3"/>
    </row>
    <row r="224" spans="2:54" x14ac:dyDescent="0.35">
      <c r="B224" s="2">
        <v>132.61094924910299</v>
      </c>
      <c r="C224" s="3">
        <v>-3.8107135113001303E-2</v>
      </c>
      <c r="D224" s="3">
        <f t="shared" si="26"/>
        <v>-38.107135113001306</v>
      </c>
      <c r="K224" s="34">
        <f t="shared" si="27"/>
        <v>27.389050750897013</v>
      </c>
      <c r="L224">
        <f t="shared" si="28"/>
        <v>38.107135113001306</v>
      </c>
      <c r="M224" s="34">
        <f t="shared" si="29"/>
        <v>27.389050750897013</v>
      </c>
      <c r="N224">
        <f t="shared" si="30"/>
        <v>19.053567556500653</v>
      </c>
      <c r="AF224" s="34">
        <f t="shared" si="31"/>
        <v>27.389050750897013</v>
      </c>
      <c r="AG224">
        <f t="shared" si="31"/>
        <v>19.053567556500653</v>
      </c>
      <c r="AY224" s="2"/>
      <c r="AZ224" s="2"/>
      <c r="BA224" s="3"/>
      <c r="BB224" s="3"/>
    </row>
    <row r="225" spans="2:54" x14ac:dyDescent="0.35">
      <c r="B225" s="2">
        <v>132.221898498207</v>
      </c>
      <c r="C225" s="3">
        <v>-3.5590000633078503E-2</v>
      </c>
      <c r="D225" s="3">
        <f t="shared" si="26"/>
        <v>-35.590000633078503</v>
      </c>
      <c r="K225" s="34">
        <f t="shared" si="27"/>
        <v>27.778101501793003</v>
      </c>
      <c r="L225">
        <f t="shared" si="28"/>
        <v>35.590000633078503</v>
      </c>
      <c r="M225" s="34">
        <f t="shared" si="29"/>
        <v>27.778101501793003</v>
      </c>
      <c r="N225">
        <f t="shared" si="30"/>
        <v>17.795000316539252</v>
      </c>
      <c r="AF225" s="34">
        <f t="shared" si="31"/>
        <v>27.778101501793003</v>
      </c>
      <c r="AG225">
        <f t="shared" si="31"/>
        <v>17.795000316539252</v>
      </c>
      <c r="AY225" s="2"/>
      <c r="AZ225" s="2"/>
      <c r="BA225" s="3"/>
      <c r="BB225" s="3"/>
    </row>
    <row r="226" spans="2:54" x14ac:dyDescent="0.35">
      <c r="B226" s="2">
        <v>131.83284774731001</v>
      </c>
      <c r="C226" s="3">
        <v>-3.3154582036946302E-2</v>
      </c>
      <c r="D226" s="3">
        <f t="shared" si="26"/>
        <v>-33.154582036946302</v>
      </c>
      <c r="K226" s="34">
        <f t="shared" si="27"/>
        <v>28.167152252689988</v>
      </c>
      <c r="L226">
        <f t="shared" si="28"/>
        <v>33.154582036946302</v>
      </c>
      <c r="M226" s="34">
        <f t="shared" si="29"/>
        <v>28.167152252689988</v>
      </c>
      <c r="N226">
        <f t="shared" si="30"/>
        <v>16.577291018473151</v>
      </c>
      <c r="AE226" t="s">
        <v>47</v>
      </c>
      <c r="AF226" s="34">
        <v>28.167152252689988</v>
      </c>
      <c r="AG226">
        <v>16.577291018473151</v>
      </c>
      <c r="AY226" s="2"/>
      <c r="AZ226" s="2"/>
      <c r="BA226" s="3"/>
      <c r="BB226" s="3"/>
    </row>
    <row r="227" spans="2:54" x14ac:dyDescent="0.35">
      <c r="B227" s="2">
        <v>131.443796996413</v>
      </c>
      <c r="C227" s="3">
        <v>-3.0821208217707102E-2</v>
      </c>
      <c r="D227" s="3">
        <f t="shared" si="26"/>
        <v>-30.821208217707103</v>
      </c>
      <c r="K227" s="34">
        <f t="shared" si="27"/>
        <v>28.556203003587001</v>
      </c>
      <c r="L227">
        <f t="shared" si="28"/>
        <v>30.821208217707103</v>
      </c>
      <c r="M227" s="34">
        <f t="shared" si="29"/>
        <v>28.556203003587001</v>
      </c>
      <c r="N227">
        <f t="shared" si="30"/>
        <v>15.410604108853551</v>
      </c>
      <c r="AF227" s="34">
        <v>28.556203003587001</v>
      </c>
      <c r="AG227">
        <v>15.410604108853551</v>
      </c>
      <c r="AY227" s="2"/>
      <c r="AZ227" s="2"/>
      <c r="BA227" s="3"/>
      <c r="BB227" s="3"/>
    </row>
    <row r="228" spans="2:54" x14ac:dyDescent="0.35">
      <c r="B228" s="2">
        <v>131.443796996413</v>
      </c>
      <c r="C228" s="3">
        <v>-3.0821208217707102E-2</v>
      </c>
      <c r="D228" s="3">
        <f t="shared" si="26"/>
        <v>-30.821208217707103</v>
      </c>
      <c r="K228" s="34">
        <f t="shared" si="27"/>
        <v>28.556203003587001</v>
      </c>
      <c r="L228">
        <f t="shared" si="28"/>
        <v>30.821208217707103</v>
      </c>
      <c r="M228" s="34">
        <f t="shared" si="29"/>
        <v>28.556203003587001</v>
      </c>
      <c r="N228">
        <f t="shared" si="30"/>
        <v>15.410604108853551</v>
      </c>
      <c r="AF228" s="34">
        <v>28.556203003587001</v>
      </c>
      <c r="AG228">
        <v>15.410604108853551</v>
      </c>
      <c r="AY228" s="2"/>
      <c r="AZ228" s="2"/>
      <c r="BA228" s="3"/>
      <c r="BB228" s="3"/>
    </row>
    <row r="229" spans="2:54" x14ac:dyDescent="0.35">
      <c r="B229" s="2">
        <v>131.06047789715601</v>
      </c>
      <c r="C229" s="3">
        <v>-2.86371762318017E-2</v>
      </c>
      <c r="D229" s="3">
        <f t="shared" si="26"/>
        <v>-28.6371762318017</v>
      </c>
      <c r="K229" s="34">
        <f t="shared" si="27"/>
        <v>28.939522102843995</v>
      </c>
      <c r="L229">
        <f t="shared" si="28"/>
        <v>28.6371762318017</v>
      </c>
      <c r="M229" s="34">
        <f t="shared" si="29"/>
        <v>28.939522102843995</v>
      </c>
      <c r="N229">
        <f t="shared" si="30"/>
        <v>14.31858811590085</v>
      </c>
      <c r="AF229" s="34">
        <v>28.939522102843995</v>
      </c>
      <c r="AG229">
        <v>14.31858811590085</v>
      </c>
      <c r="AY229" s="2"/>
      <c r="AZ229" s="2"/>
      <c r="BA229" s="3"/>
      <c r="BB229" s="3"/>
    </row>
    <row r="230" spans="2:54" x14ac:dyDescent="0.35">
      <c r="B230" s="2">
        <v>130.67715879789901</v>
      </c>
      <c r="C230" s="3">
        <v>-2.6578966644852799E-2</v>
      </c>
      <c r="D230" s="3">
        <f t="shared" si="26"/>
        <v>-26.578966644852798</v>
      </c>
      <c r="K230" s="34">
        <f t="shared" si="27"/>
        <v>29.322841202100989</v>
      </c>
      <c r="L230">
        <f t="shared" si="28"/>
        <v>26.578966644852798</v>
      </c>
      <c r="M230" s="34">
        <f t="shared" si="29"/>
        <v>29.322841202100989</v>
      </c>
      <c r="N230">
        <f t="shared" si="30"/>
        <v>13.289483322426399</v>
      </c>
      <c r="AF230" s="34">
        <v>29.322841202100989</v>
      </c>
      <c r="AG230">
        <v>13.289483322426399</v>
      </c>
      <c r="AY230" s="2"/>
      <c r="AZ230" s="2"/>
      <c r="BA230" s="3"/>
      <c r="BB230" s="3"/>
    </row>
    <row r="231" spans="2:54" x14ac:dyDescent="0.35">
      <c r="B231" s="2">
        <v>130.29383969864199</v>
      </c>
      <c r="C231" s="3">
        <v>-2.465524492684E-2</v>
      </c>
      <c r="D231" s="3">
        <f t="shared" si="26"/>
        <v>-24.655244926840002</v>
      </c>
      <c r="K231" s="34">
        <f t="shared" si="27"/>
        <v>29.706160301358011</v>
      </c>
      <c r="L231">
        <f t="shared" si="28"/>
        <v>24.655244926840002</v>
      </c>
      <c r="M231" s="34">
        <f t="shared" si="29"/>
        <v>29.706160301358011</v>
      </c>
      <c r="N231">
        <f t="shared" si="30"/>
        <v>12.327622463420001</v>
      </c>
      <c r="AF231" s="34">
        <v>29.706160301358011</v>
      </c>
      <c r="AG231">
        <v>12.327622463420001</v>
      </c>
      <c r="AY231" s="2"/>
      <c r="AZ231" s="2"/>
      <c r="BA231" s="3"/>
      <c r="BB231" s="3"/>
    </row>
    <row r="232" spans="2:54" x14ac:dyDescent="0.35">
      <c r="B232" s="2">
        <v>129.91052059938499</v>
      </c>
      <c r="C232" s="3">
        <v>-2.2871599955790099E-2</v>
      </c>
      <c r="D232" s="3">
        <f t="shared" si="26"/>
        <v>-22.871599955790099</v>
      </c>
      <c r="K232" s="34">
        <f t="shared" si="27"/>
        <v>30.089479400615005</v>
      </c>
      <c r="L232">
        <f t="shared" si="28"/>
        <v>22.871599955790099</v>
      </c>
      <c r="M232" s="34">
        <f t="shared" si="29"/>
        <v>30.089479400615005</v>
      </c>
      <c r="N232">
        <f t="shared" si="30"/>
        <v>11.43579997789505</v>
      </c>
      <c r="AF232" s="34">
        <v>30.089479400615005</v>
      </c>
      <c r="AG232">
        <v>11.43579997789505</v>
      </c>
      <c r="AY232" s="2"/>
      <c r="AZ232" s="2"/>
      <c r="BA232" s="3"/>
      <c r="BB232" s="3"/>
    </row>
    <row r="233" spans="2:54" x14ac:dyDescent="0.35">
      <c r="B233" s="2">
        <v>129.91052059938499</v>
      </c>
      <c r="C233" s="3">
        <v>-2.2871599955790099E-2</v>
      </c>
      <c r="D233" s="3">
        <f t="shared" si="26"/>
        <v>-22.871599955790099</v>
      </c>
      <c r="K233" s="34">
        <f t="shared" si="27"/>
        <v>30.089479400615005</v>
      </c>
      <c r="L233">
        <f t="shared" si="28"/>
        <v>22.871599955790099</v>
      </c>
      <c r="M233" s="34">
        <f t="shared" si="29"/>
        <v>30.089479400615005</v>
      </c>
      <c r="N233">
        <f t="shared" si="30"/>
        <v>11.43579997789505</v>
      </c>
      <c r="AF233" s="34">
        <v>30.089479400615005</v>
      </c>
      <c r="AG233">
        <v>11.43579997789505</v>
      </c>
      <c r="AY233" s="2"/>
      <c r="AZ233" s="2"/>
      <c r="BA233" s="3"/>
      <c r="BB233" s="3"/>
    </row>
    <row r="234" spans="2:54" x14ac:dyDescent="0.35">
      <c r="B234" s="2">
        <v>129.53284871077699</v>
      </c>
      <c r="C234" s="3">
        <v>-2.12535278571837E-2</v>
      </c>
      <c r="D234" s="3">
        <f t="shared" si="26"/>
        <v>-21.253527857183702</v>
      </c>
      <c r="K234" s="34">
        <f t="shared" si="27"/>
        <v>30.467151289223011</v>
      </c>
      <c r="L234">
        <f t="shared" si="28"/>
        <v>21.253527857183702</v>
      </c>
      <c r="M234" s="34">
        <f t="shared" si="29"/>
        <v>30.467151289223011</v>
      </c>
      <c r="N234">
        <f t="shared" si="30"/>
        <v>10.626763928591851</v>
      </c>
      <c r="AF234" s="34">
        <v>30.467151289223011</v>
      </c>
      <c r="AG234">
        <v>10.626763928591851</v>
      </c>
      <c r="AY234" s="2"/>
      <c r="AZ234" s="2"/>
      <c r="BA234" s="3"/>
      <c r="BB234" s="3"/>
    </row>
    <row r="235" spans="2:54" x14ac:dyDescent="0.35">
      <c r="B235" s="2">
        <v>129.15517682217001</v>
      </c>
      <c r="C235" s="3">
        <v>-1.97732314010623E-2</v>
      </c>
      <c r="D235" s="3">
        <f t="shared" si="26"/>
        <v>-19.773231401062301</v>
      </c>
      <c r="K235" s="34">
        <f t="shared" si="27"/>
        <v>30.844823177829994</v>
      </c>
      <c r="L235">
        <f t="shared" si="28"/>
        <v>19.773231401062301</v>
      </c>
      <c r="M235" s="34">
        <f t="shared" ref="M235:M259" si="32">K235*O235</f>
        <v>32.387064336721494</v>
      </c>
      <c r="N235">
        <f>L235/2</f>
        <v>9.8866157005311504</v>
      </c>
      <c r="O235">
        <v>1.05</v>
      </c>
      <c r="AF235" s="34">
        <v>32.387064336721494</v>
      </c>
      <c r="AG235">
        <v>9.8866157005311504</v>
      </c>
      <c r="AY235" s="2"/>
      <c r="AZ235" s="2"/>
      <c r="BA235" s="3"/>
      <c r="BB235" s="3"/>
    </row>
    <row r="236" spans="2:54" x14ac:dyDescent="0.35">
      <c r="B236" s="2">
        <v>128.777504933562</v>
      </c>
      <c r="C236" s="3">
        <v>-1.8427704799265698E-2</v>
      </c>
      <c r="D236" s="3">
        <f t="shared" si="26"/>
        <v>-18.427704799265697</v>
      </c>
      <c r="K236" s="34">
        <f t="shared" si="27"/>
        <v>31.222495066438</v>
      </c>
      <c r="L236">
        <f t="shared" si="28"/>
        <v>18.427704799265697</v>
      </c>
      <c r="M236" s="34">
        <f t="shared" si="32"/>
        <v>34.344744573081805</v>
      </c>
      <c r="N236">
        <f t="shared" si="30"/>
        <v>9.2138523996328487</v>
      </c>
      <c r="O236">
        <v>1.1000000000000001</v>
      </c>
      <c r="AF236" s="34">
        <v>34.344744573081805</v>
      </c>
      <c r="AG236">
        <v>9.2138523996328487</v>
      </c>
      <c r="AY236" s="2"/>
      <c r="AZ236" s="2"/>
      <c r="BA236" s="3"/>
      <c r="BB236" s="3"/>
    </row>
    <row r="237" spans="2:54" x14ac:dyDescent="0.35">
      <c r="B237" s="2">
        <v>128.39983304495499</v>
      </c>
      <c r="C237" s="3">
        <v>-1.72118291437682E-2</v>
      </c>
      <c r="D237" s="3">
        <f t="shared" si="26"/>
        <v>-17.211829143768199</v>
      </c>
      <c r="K237" s="34">
        <f t="shared" si="27"/>
        <v>31.600166955045012</v>
      </c>
      <c r="L237">
        <f t="shared" si="28"/>
        <v>17.211829143768199</v>
      </c>
      <c r="M237" s="34">
        <f t="shared" si="32"/>
        <v>36.340191998301762</v>
      </c>
      <c r="N237">
        <f t="shared" si="30"/>
        <v>8.6059145718840995</v>
      </c>
      <c r="O237">
        <v>1.1499999999999999</v>
      </c>
      <c r="AF237" s="34">
        <v>36.340191998301762</v>
      </c>
      <c r="AG237">
        <v>8.6059145718840995</v>
      </c>
      <c r="AY237" s="2"/>
      <c r="AZ237" s="2"/>
      <c r="BA237" s="3"/>
      <c r="BB237" s="3"/>
    </row>
    <row r="238" spans="2:54" x14ac:dyDescent="0.35">
      <c r="B238" s="2">
        <v>128.39983304495499</v>
      </c>
      <c r="C238" s="3">
        <v>-1.72118291437682E-2</v>
      </c>
      <c r="D238" s="3">
        <f t="shared" si="26"/>
        <v>-17.211829143768199</v>
      </c>
      <c r="K238" s="34">
        <f t="shared" si="27"/>
        <v>31.600166955045012</v>
      </c>
      <c r="L238">
        <f t="shared" si="28"/>
        <v>17.211829143768199</v>
      </c>
      <c r="M238" s="34">
        <f t="shared" si="32"/>
        <v>37.92020034605401</v>
      </c>
      <c r="N238">
        <f t="shared" si="30"/>
        <v>8.6059145718840995</v>
      </c>
      <c r="O238">
        <v>1.2</v>
      </c>
      <c r="AF238" s="34">
        <v>37.92020034605401</v>
      </c>
      <c r="AG238">
        <v>8.6059145718840995</v>
      </c>
      <c r="AY238" s="2"/>
      <c r="AZ238" s="2"/>
      <c r="BA238" s="3"/>
      <c r="BB238" s="3"/>
    </row>
    <row r="239" spans="2:54" x14ac:dyDescent="0.35">
      <c r="B239" s="2">
        <v>128.027725170026</v>
      </c>
      <c r="C239" s="3">
        <v>-1.6133987596905701E-2</v>
      </c>
      <c r="D239" s="3">
        <f t="shared" si="26"/>
        <v>-16.133987596905701</v>
      </c>
      <c r="K239" s="34">
        <f t="shared" si="27"/>
        <v>31.972274829973998</v>
      </c>
      <c r="L239">
        <f t="shared" si="28"/>
        <v>16.133987596905701</v>
      </c>
      <c r="M239" s="34">
        <f t="shared" si="32"/>
        <v>39.965343537467497</v>
      </c>
      <c r="N239">
        <f t="shared" si="30"/>
        <v>8.0669937984528506</v>
      </c>
      <c r="O239">
        <v>1.25</v>
      </c>
      <c r="AF239" s="34">
        <v>39.965343537467497</v>
      </c>
      <c r="AG239">
        <v>8.0669937984528506</v>
      </c>
      <c r="AY239" s="2"/>
      <c r="AZ239" s="2"/>
      <c r="BA239" s="3"/>
      <c r="BB239" s="3"/>
    </row>
    <row r="240" spans="2:54" x14ac:dyDescent="0.35">
      <c r="B240" s="2">
        <v>127.655617295097</v>
      </c>
      <c r="C240" s="3">
        <v>-1.51675019887002E-2</v>
      </c>
      <c r="D240" s="3">
        <f t="shared" si="26"/>
        <v>-15.1675019887002</v>
      </c>
      <c r="K240" s="34">
        <f t="shared" si="27"/>
        <v>32.344382704902998</v>
      </c>
      <c r="L240">
        <f t="shared" si="28"/>
        <v>15.1675019887002</v>
      </c>
      <c r="M240" s="34">
        <f t="shared" si="32"/>
        <v>42.047697516373901</v>
      </c>
      <c r="N240">
        <f t="shared" si="30"/>
        <v>7.5837509943501002</v>
      </c>
      <c r="O240">
        <v>1.3</v>
      </c>
      <c r="AF240" s="34">
        <v>42.047697516373901</v>
      </c>
      <c r="AG240">
        <v>7.5837509943501002</v>
      </c>
      <c r="AY240" s="2"/>
      <c r="AZ240" s="2"/>
      <c r="BA240" s="3"/>
      <c r="BB240" s="3"/>
    </row>
    <row r="241" spans="2:54" x14ac:dyDescent="0.35">
      <c r="B241" s="2">
        <v>127.283509420168</v>
      </c>
      <c r="C241" s="3">
        <v>-1.4303567856494099E-2</v>
      </c>
      <c r="D241" s="3">
        <f t="shared" si="26"/>
        <v>-14.3035678564941</v>
      </c>
      <c r="K241" s="34">
        <f t="shared" si="27"/>
        <v>32.716490579831998</v>
      </c>
      <c r="L241">
        <f t="shared" si="28"/>
        <v>14.3035678564941</v>
      </c>
      <c r="M241" s="34">
        <f t="shared" si="32"/>
        <v>44.167262282773201</v>
      </c>
      <c r="N241">
        <f t="shared" si="30"/>
        <v>7.1517839282470499</v>
      </c>
      <c r="O241">
        <v>1.35</v>
      </c>
      <c r="AF241" s="34">
        <v>44.167262282773201</v>
      </c>
      <c r="AG241">
        <v>7.1517839282470499</v>
      </c>
      <c r="AY241" s="2"/>
      <c r="AZ241" s="2"/>
      <c r="BA241" s="3"/>
      <c r="BB241" s="3"/>
    </row>
    <row r="242" spans="2:54" x14ac:dyDescent="0.35">
      <c r="B242" s="2">
        <v>126.911401545239</v>
      </c>
      <c r="C242" s="3">
        <v>-1.35324842018592E-2</v>
      </c>
      <c r="D242" s="3">
        <f t="shared" si="26"/>
        <v>-13.5324842018592</v>
      </c>
      <c r="K242" s="34">
        <f t="shared" si="27"/>
        <v>33.088598454760998</v>
      </c>
      <c r="L242">
        <f t="shared" si="28"/>
        <v>13.5324842018592</v>
      </c>
      <c r="M242" s="34">
        <f t="shared" si="32"/>
        <v>46.324037836665397</v>
      </c>
      <c r="N242">
        <f t="shared" si="30"/>
        <v>6.7662421009295999</v>
      </c>
      <c r="O242">
        <v>1.4</v>
      </c>
      <c r="AF242" s="34">
        <v>46.324037836665397</v>
      </c>
      <c r="AG242">
        <v>6.7662421009295999</v>
      </c>
      <c r="AY242" s="2"/>
      <c r="AZ242" s="2"/>
      <c r="BA242" s="3"/>
      <c r="BB242" s="3"/>
    </row>
    <row r="243" spans="2:54" x14ac:dyDescent="0.35">
      <c r="B243" s="2">
        <v>126.911401545239</v>
      </c>
      <c r="C243" s="3">
        <v>-1.35324842018592E-2</v>
      </c>
      <c r="D243" s="3">
        <f t="shared" si="26"/>
        <v>-13.5324842018592</v>
      </c>
      <c r="K243" s="34">
        <f t="shared" si="27"/>
        <v>33.088598454760998</v>
      </c>
      <c r="L243">
        <f t="shared" si="28"/>
        <v>13.5324842018592</v>
      </c>
      <c r="M243" s="34">
        <f t="shared" si="32"/>
        <v>47.978467759403443</v>
      </c>
      <c r="N243">
        <f t="shared" si="30"/>
        <v>6.7662421009295999</v>
      </c>
      <c r="O243">
        <v>1.45</v>
      </c>
      <c r="AF243" s="34">
        <v>47.978467759403443</v>
      </c>
      <c r="AG243">
        <v>6.7662421009295999</v>
      </c>
      <c r="AY243" s="2"/>
      <c r="AZ243" s="2"/>
      <c r="BA243" s="3"/>
      <c r="BB243" s="3"/>
    </row>
    <row r="244" spans="2:54" x14ac:dyDescent="0.35">
      <c r="B244" s="2">
        <v>126.544775712709</v>
      </c>
      <c r="C244" s="3">
        <v>-1.28533460731662E-2</v>
      </c>
      <c r="D244" s="3">
        <f t="shared" si="26"/>
        <v>-12.8533460731662</v>
      </c>
      <c r="K244" s="34">
        <f t="shared" si="27"/>
        <v>33.455224287291003</v>
      </c>
      <c r="L244">
        <f t="shared" si="28"/>
        <v>12.8533460731662</v>
      </c>
      <c r="M244" s="34">
        <f t="shared" si="32"/>
        <v>50.182836430936504</v>
      </c>
      <c r="N244">
        <f t="shared" si="30"/>
        <v>6.4266730365831002</v>
      </c>
      <c r="O244">
        <v>1.5</v>
      </c>
      <c r="AF244" s="34">
        <v>50.182836430936504</v>
      </c>
      <c r="AG244">
        <v>6.4266730365831002</v>
      </c>
      <c r="AY244" s="2"/>
      <c r="AZ244" s="2"/>
      <c r="BA244" s="3"/>
      <c r="BB244" s="3"/>
    </row>
    <row r="245" spans="2:54" x14ac:dyDescent="0.35">
      <c r="B245" s="2">
        <v>126.178149880178</v>
      </c>
      <c r="C245" s="3">
        <v>-1.2243376052973799E-2</v>
      </c>
      <c r="D245" s="3">
        <f t="shared" si="26"/>
        <v>-12.243376052973799</v>
      </c>
      <c r="K245" s="34">
        <f t="shared" si="27"/>
        <v>33.821850119822003</v>
      </c>
      <c r="L245">
        <f t="shared" si="28"/>
        <v>12.243376052973799</v>
      </c>
      <c r="M245" s="34">
        <f t="shared" si="32"/>
        <v>50.732775179733004</v>
      </c>
      <c r="N245">
        <f t="shared" si="30"/>
        <v>6.1216880264868996</v>
      </c>
      <c r="O245">
        <v>1.5</v>
      </c>
      <c r="AF245" s="34">
        <v>50.732775179733004</v>
      </c>
      <c r="AG245">
        <v>6.1216880264868996</v>
      </c>
      <c r="AY245" s="2"/>
      <c r="AZ245" s="2"/>
      <c r="BA245" s="3"/>
      <c r="BB245" s="3"/>
    </row>
    <row r="246" spans="2:54" x14ac:dyDescent="0.35">
      <c r="B246" s="2">
        <v>125.811524047647</v>
      </c>
      <c r="C246" s="3">
        <v>-1.1691708411553601E-2</v>
      </c>
      <c r="D246" s="3">
        <f t="shared" si="26"/>
        <v>-11.6917084115536</v>
      </c>
      <c r="K246" s="34">
        <f t="shared" si="27"/>
        <v>34.188475952353002</v>
      </c>
      <c r="L246">
        <f t="shared" si="28"/>
        <v>11.6917084115536</v>
      </c>
      <c r="M246" s="34">
        <f t="shared" si="32"/>
        <v>51.282713928529503</v>
      </c>
      <c r="N246">
        <f t="shared" si="30"/>
        <v>5.8458542057768001</v>
      </c>
      <c r="O246">
        <v>1.5</v>
      </c>
      <c r="AF246" s="34">
        <v>51.282713928529503</v>
      </c>
      <c r="AG246">
        <v>5.8458542057768001</v>
      </c>
      <c r="AY246" s="2"/>
      <c r="AZ246" s="2"/>
      <c r="BA246" s="3"/>
      <c r="BB246" s="3"/>
    </row>
    <row r="247" spans="2:54" x14ac:dyDescent="0.35">
      <c r="B247" s="2">
        <v>125.444898215116</v>
      </c>
      <c r="C247" s="3">
        <v>-1.1187675219302501E-2</v>
      </c>
      <c r="D247" s="3">
        <f t="shared" si="26"/>
        <v>-11.1876752193025</v>
      </c>
      <c r="K247" s="34">
        <f t="shared" si="27"/>
        <v>34.555101784884002</v>
      </c>
      <c r="L247">
        <f t="shared" si="28"/>
        <v>11.1876752193025</v>
      </c>
      <c r="M247" s="34">
        <f t="shared" si="32"/>
        <v>51.832652677326003</v>
      </c>
      <c r="N247">
        <f t="shared" si="30"/>
        <v>5.5938376096512501</v>
      </c>
      <c r="O247">
        <v>1.5</v>
      </c>
      <c r="AF247" s="34">
        <v>51.832652677326003</v>
      </c>
      <c r="AG247">
        <v>5.5938376096512501</v>
      </c>
      <c r="AY247" s="2"/>
      <c r="AZ247" s="2"/>
      <c r="BA247" s="3"/>
      <c r="BB247" s="3"/>
    </row>
    <row r="248" spans="2:54" x14ac:dyDescent="0.35">
      <c r="B248" s="2">
        <v>125.444898215116</v>
      </c>
      <c r="C248" s="3">
        <v>-1.1187675219302501E-2</v>
      </c>
      <c r="D248" s="3">
        <f t="shared" si="26"/>
        <v>-11.1876752193025</v>
      </c>
      <c r="K248" s="34">
        <f t="shared" si="27"/>
        <v>34.555101784884002</v>
      </c>
      <c r="L248">
        <f t="shared" si="28"/>
        <v>11.1876752193025</v>
      </c>
      <c r="M248" s="34">
        <f t="shared" si="32"/>
        <v>51.832652677326003</v>
      </c>
      <c r="N248">
        <f t="shared" si="30"/>
        <v>5.5938376096512501</v>
      </c>
      <c r="O248">
        <v>1.5</v>
      </c>
      <c r="AF248" s="34">
        <v>51.832652677326003</v>
      </c>
      <c r="AG248">
        <v>5.5938376096512501</v>
      </c>
      <c r="AY248" s="2"/>
      <c r="AZ248" s="2"/>
      <c r="BA248" s="3"/>
      <c r="BB248" s="3"/>
    </row>
    <row r="249" spans="2:54" x14ac:dyDescent="0.35">
      <c r="B249" s="2">
        <v>125.083673661337</v>
      </c>
      <c r="C249" s="3">
        <v>-1.07277441468912E-2</v>
      </c>
      <c r="D249" s="3">
        <f t="shared" si="26"/>
        <v>-10.727744146891199</v>
      </c>
      <c r="K249" s="34">
        <f t="shared" si="27"/>
        <v>34.916326338662998</v>
      </c>
      <c r="L249">
        <f t="shared" si="28"/>
        <v>10.727744146891199</v>
      </c>
      <c r="M249" s="34">
        <f t="shared" si="32"/>
        <v>52.374489507994497</v>
      </c>
      <c r="N249">
        <f t="shared" si="30"/>
        <v>5.3638720734455996</v>
      </c>
      <c r="O249">
        <v>1.5</v>
      </c>
      <c r="AF249" s="34">
        <v>52.374489507994497</v>
      </c>
      <c r="AG249">
        <v>5.3638720734455996</v>
      </c>
      <c r="AY249" s="2"/>
      <c r="AZ249" s="2"/>
      <c r="BA249" s="3"/>
      <c r="BB249" s="3"/>
    </row>
    <row r="250" spans="2:54" x14ac:dyDescent="0.35">
      <c r="B250" s="2">
        <v>124.72244910755801</v>
      </c>
      <c r="C250" s="3">
        <v>-1.0295091634752999E-2</v>
      </c>
      <c r="D250" s="3">
        <f t="shared" si="26"/>
        <v>-10.295091634753</v>
      </c>
      <c r="K250" s="34">
        <f t="shared" si="27"/>
        <v>35.277550892441994</v>
      </c>
      <c r="L250">
        <f t="shared" si="28"/>
        <v>10.295091634753</v>
      </c>
      <c r="M250" s="34">
        <f t="shared" si="32"/>
        <v>52.916326338662991</v>
      </c>
      <c r="N250">
        <f t="shared" si="30"/>
        <v>5.1475458173764999</v>
      </c>
      <c r="O250">
        <v>1.5</v>
      </c>
      <c r="AF250" s="34">
        <v>52.916326338662991</v>
      </c>
      <c r="AG250">
        <v>5.1475458173764999</v>
      </c>
      <c r="AY250" s="2"/>
      <c r="AZ250" s="2"/>
      <c r="BA250" s="3"/>
      <c r="BB250" s="3"/>
    </row>
    <row r="251" spans="2:54" x14ac:dyDescent="0.35">
      <c r="B251" s="2">
        <v>124.361224553779</v>
      </c>
      <c r="C251" s="3">
        <v>-9.8814069696571607E-3</v>
      </c>
      <c r="D251" s="3">
        <f t="shared" si="26"/>
        <v>-9.88140696965716</v>
      </c>
      <c r="K251" s="34">
        <f t="shared" si="27"/>
        <v>35.638775446221004</v>
      </c>
      <c r="L251">
        <f t="shared" si="28"/>
        <v>9.88140696965716</v>
      </c>
      <c r="M251" s="34">
        <f t="shared" si="32"/>
        <v>53.458163169331506</v>
      </c>
      <c r="N251">
        <f t="shared" si="30"/>
        <v>4.94070348482858</v>
      </c>
      <c r="O251">
        <v>1.5</v>
      </c>
      <c r="AF251" s="34">
        <v>53.458163169331506</v>
      </c>
      <c r="AG251">
        <v>4.94070348482858</v>
      </c>
      <c r="AY251" s="2"/>
      <c r="AZ251" s="2"/>
      <c r="BA251" s="3"/>
      <c r="BB251" s="3"/>
    </row>
    <row r="252" spans="2:54" x14ac:dyDescent="0.35">
      <c r="B252" s="2">
        <v>124</v>
      </c>
      <c r="C252" s="3">
        <v>-9.4793223303482697E-3</v>
      </c>
      <c r="D252" s="3">
        <f t="shared" si="26"/>
        <v>-9.4793223303482694</v>
      </c>
      <c r="K252" s="34">
        <f t="shared" si="27"/>
        <v>36</v>
      </c>
      <c r="L252">
        <f t="shared" si="28"/>
        <v>9.4793223303482694</v>
      </c>
      <c r="M252" s="34">
        <f t="shared" si="32"/>
        <v>54</v>
      </c>
      <c r="N252">
        <f t="shared" si="30"/>
        <v>4.7396611651741347</v>
      </c>
      <c r="O252">
        <v>1.5</v>
      </c>
      <c r="AF252" s="34">
        <v>54</v>
      </c>
      <c r="AG252">
        <v>4.7396611651741347</v>
      </c>
      <c r="AY252" s="2"/>
      <c r="AZ252" s="2"/>
      <c r="BA252" s="3"/>
      <c r="BB252" s="3"/>
    </row>
    <row r="253" spans="2:54" x14ac:dyDescent="0.35">
      <c r="B253" s="2">
        <v>124</v>
      </c>
      <c r="C253" s="3">
        <v>-9.4793223303482697E-3</v>
      </c>
      <c r="D253" s="3">
        <f t="shared" si="26"/>
        <v>-9.4793223303482694</v>
      </c>
      <c r="K253" s="34">
        <f t="shared" si="27"/>
        <v>36</v>
      </c>
      <c r="L253">
        <f t="shared" si="28"/>
        <v>9.4793223303482694</v>
      </c>
      <c r="M253" s="34">
        <f t="shared" si="32"/>
        <v>54</v>
      </c>
      <c r="N253">
        <f t="shared" si="30"/>
        <v>4.7396611651741347</v>
      </c>
      <c r="O253">
        <v>1.5</v>
      </c>
      <c r="AF253" s="34">
        <v>54</v>
      </c>
      <c r="AG253">
        <v>4.7396611651741347</v>
      </c>
      <c r="AY253" s="2"/>
      <c r="AZ253" s="2"/>
      <c r="BA253" s="3"/>
      <c r="BB253" s="3"/>
    </row>
    <row r="254" spans="2:54" x14ac:dyDescent="0.35">
      <c r="B254" s="2">
        <v>123.75</v>
      </c>
      <c r="C254" s="3">
        <v>-9.2042538255934694E-3</v>
      </c>
      <c r="D254" s="3">
        <f t="shared" si="26"/>
        <v>-9.2042538255934687</v>
      </c>
      <c r="K254" s="34">
        <f t="shared" si="27"/>
        <v>36.25</v>
      </c>
      <c r="L254">
        <f t="shared" si="28"/>
        <v>9.2042538255934687</v>
      </c>
      <c r="M254" s="34">
        <f t="shared" si="32"/>
        <v>54.375</v>
      </c>
      <c r="N254">
        <f t="shared" si="30"/>
        <v>4.6021269127967344</v>
      </c>
      <c r="O254">
        <v>1.5</v>
      </c>
      <c r="AF254" s="34">
        <v>54.375</v>
      </c>
      <c r="AG254">
        <v>4.6021269127967344</v>
      </c>
      <c r="AY254" s="2"/>
      <c r="AZ254" s="2"/>
      <c r="BA254" s="3"/>
      <c r="BB254" s="3"/>
    </row>
    <row r="255" spans="2:54" x14ac:dyDescent="0.35">
      <c r="B255" s="2">
        <v>123.5</v>
      </c>
      <c r="C255" s="3">
        <v>-8.9306822372964504E-3</v>
      </c>
      <c r="D255" s="3">
        <f t="shared" si="26"/>
        <v>-8.9306822372964501</v>
      </c>
      <c r="K255" s="34">
        <f t="shared" si="27"/>
        <v>36.5</v>
      </c>
      <c r="L255">
        <f t="shared" si="28"/>
        <v>8.9306822372964501</v>
      </c>
      <c r="M255" s="34">
        <f t="shared" si="32"/>
        <v>54.75</v>
      </c>
      <c r="N255">
        <f t="shared" si="30"/>
        <v>4.465341118648225</v>
      </c>
      <c r="O255">
        <v>1.5</v>
      </c>
      <c r="AF255" s="34">
        <v>54.75</v>
      </c>
      <c r="AG255">
        <v>4.465341118648225</v>
      </c>
      <c r="AY255" s="2"/>
      <c r="AZ255" s="2"/>
      <c r="BA255" s="3"/>
      <c r="BB255" s="3"/>
    </row>
    <row r="256" spans="2:54" x14ac:dyDescent="0.35">
      <c r="B256" s="2">
        <v>123.25</v>
      </c>
      <c r="C256" s="3">
        <v>-8.6574174009849507E-3</v>
      </c>
      <c r="D256" s="3">
        <f t="shared" si="26"/>
        <v>-8.6574174009849507</v>
      </c>
      <c r="K256" s="34">
        <f t="shared" si="27"/>
        <v>36.75</v>
      </c>
      <c r="L256">
        <f t="shared" si="28"/>
        <v>8.6574174009849507</v>
      </c>
      <c r="M256" s="34">
        <f t="shared" si="32"/>
        <v>55.125</v>
      </c>
      <c r="N256">
        <f t="shared" si="30"/>
        <v>4.3287087004924754</v>
      </c>
      <c r="O256">
        <v>1.5</v>
      </c>
      <c r="AF256" s="34">
        <v>55.125</v>
      </c>
      <c r="AG256">
        <v>4.3287087004924754</v>
      </c>
      <c r="AY256" s="2"/>
      <c r="AZ256" s="2"/>
      <c r="BA256" s="3"/>
      <c r="BB256" s="3"/>
    </row>
    <row r="257" spans="2:54" x14ac:dyDescent="0.35">
      <c r="B257" s="2">
        <v>123</v>
      </c>
      <c r="C257" s="3">
        <v>-8.3830122220505902E-3</v>
      </c>
      <c r="D257" s="3">
        <f t="shared" si="26"/>
        <v>-8.3830122220505903</v>
      </c>
      <c r="K257" s="34">
        <f t="shared" si="27"/>
        <v>37</v>
      </c>
      <c r="L257">
        <f t="shared" si="28"/>
        <v>8.3830122220505903</v>
      </c>
      <c r="M257" s="34">
        <f t="shared" si="32"/>
        <v>55.5</v>
      </c>
      <c r="N257">
        <f t="shared" si="30"/>
        <v>4.1915061110252951</v>
      </c>
      <c r="O257">
        <v>1.5</v>
      </c>
      <c r="AF257" s="34">
        <v>55.5</v>
      </c>
      <c r="AG257">
        <v>4.1915061110252951</v>
      </c>
      <c r="AY257" s="2"/>
      <c r="AZ257" s="2"/>
      <c r="BA257" s="3"/>
      <c r="BB257" s="3"/>
    </row>
    <row r="258" spans="2:54" x14ac:dyDescent="0.35">
      <c r="B258" s="1">
        <v>115</v>
      </c>
      <c r="C258" s="1">
        <v>0</v>
      </c>
      <c r="D258" s="3">
        <f t="shared" si="26"/>
        <v>0</v>
      </c>
      <c r="K258" s="34">
        <f>AVERAGE(K259,K257)</f>
        <v>41</v>
      </c>
      <c r="L258" s="4">
        <f>AVERAGE(L259,L257)</f>
        <v>4.1915061110252951</v>
      </c>
      <c r="M258" s="34">
        <f t="shared" si="32"/>
        <v>61.5</v>
      </c>
      <c r="N258">
        <f t="shared" si="30"/>
        <v>2.0957530555126476</v>
      </c>
      <c r="O258">
        <v>1.5</v>
      </c>
      <c r="AF258" s="34">
        <v>61.5</v>
      </c>
      <c r="AG258">
        <v>2.0957530555126476</v>
      </c>
      <c r="AY258" s="2"/>
      <c r="AZ258" s="2"/>
      <c r="BA258" s="3"/>
      <c r="BB258" s="3"/>
    </row>
    <row r="259" spans="2:54" x14ac:dyDescent="0.35">
      <c r="K259" s="34">
        <f>(MAX($B$3:$B$257)-B258)</f>
        <v>45</v>
      </c>
      <c r="L259">
        <f>D258*-1</f>
        <v>0</v>
      </c>
      <c r="M259" s="34">
        <f t="shared" si="32"/>
        <v>67.5</v>
      </c>
      <c r="N259">
        <f>L259/2</f>
        <v>0</v>
      </c>
      <c r="O259">
        <v>1.5</v>
      </c>
      <c r="AF259" s="34">
        <v>67.5</v>
      </c>
      <c r="AG259">
        <v>0</v>
      </c>
      <c r="AY259" s="2"/>
      <c r="AZ259" s="2"/>
      <c r="BA259" s="3"/>
      <c r="BB259" s="3"/>
    </row>
    <row r="260" spans="2:54" x14ac:dyDescent="0.35">
      <c r="AF260" s="34"/>
      <c r="AG260" s="4"/>
      <c r="AH260" s="34"/>
      <c r="AY260" s="2"/>
      <c r="AZ260" s="2"/>
      <c r="BA260" s="3"/>
      <c r="BB260" s="3"/>
    </row>
    <row r="261" spans="2:54" x14ac:dyDescent="0.35">
      <c r="AF261" s="34"/>
      <c r="AH261" s="34"/>
      <c r="AY261" s="2"/>
      <c r="AZ261" s="2"/>
      <c r="BA261" s="3"/>
      <c r="BB261" s="3"/>
    </row>
    <row r="262" spans="2:54" x14ac:dyDescent="0.35">
      <c r="AY262" s="2"/>
      <c r="AZ262" s="2"/>
      <c r="BA262" s="3"/>
      <c r="BB262" s="3"/>
    </row>
    <row r="263" spans="2:54" x14ac:dyDescent="0.35">
      <c r="AY263" s="2"/>
      <c r="AZ263" s="2"/>
      <c r="BA263" s="3"/>
      <c r="BB263" s="3"/>
    </row>
    <row r="264" spans="2:54" x14ac:dyDescent="0.35">
      <c r="AY264" s="2"/>
      <c r="AZ264" s="2"/>
      <c r="BA264" s="3"/>
      <c r="BB264" s="3"/>
    </row>
    <row r="265" spans="2:54" x14ac:dyDescent="0.35">
      <c r="AY265" s="2"/>
      <c r="AZ265" s="2"/>
      <c r="BA265" s="3"/>
      <c r="BB265" s="3"/>
    </row>
    <row r="266" spans="2:54" x14ac:dyDescent="0.35">
      <c r="AY266" s="2"/>
      <c r="AZ266" s="2"/>
      <c r="BA266" s="3"/>
      <c r="BB266" s="3"/>
    </row>
    <row r="267" spans="2:54" x14ac:dyDescent="0.35">
      <c r="AY267" s="2"/>
      <c r="AZ267" s="2"/>
      <c r="BA267" s="3"/>
      <c r="BB267" s="3"/>
    </row>
    <row r="268" spans="2:54" x14ac:dyDescent="0.35">
      <c r="AY268" s="2"/>
      <c r="AZ268" s="2"/>
      <c r="BA268" s="3"/>
      <c r="BB268" s="3"/>
    </row>
    <row r="269" spans="2:54" x14ac:dyDescent="0.35">
      <c r="AY269" s="2"/>
      <c r="AZ269" s="2"/>
      <c r="BA269" s="3"/>
      <c r="BB269" s="3"/>
    </row>
    <row r="270" spans="2:54" x14ac:dyDescent="0.35">
      <c r="AY270" s="2"/>
      <c r="AZ270" s="2"/>
      <c r="BA270" s="3"/>
      <c r="BB270" s="3"/>
    </row>
    <row r="271" spans="2:54" x14ac:dyDescent="0.35">
      <c r="AY271" s="2"/>
      <c r="AZ271" s="2"/>
      <c r="BA271" s="3"/>
      <c r="BB271" s="3"/>
    </row>
    <row r="272" spans="2:54" x14ac:dyDescent="0.35">
      <c r="AY272" s="2"/>
      <c r="AZ272" s="2"/>
      <c r="BA272" s="3"/>
      <c r="BB272" s="3"/>
    </row>
    <row r="273" spans="51:54" x14ac:dyDescent="0.35">
      <c r="AY273" s="2"/>
      <c r="AZ273" s="2"/>
      <c r="BA273" s="3"/>
      <c r="BB273" s="3"/>
    </row>
    <row r="274" spans="51:54" x14ac:dyDescent="0.35">
      <c r="AY274" s="2"/>
      <c r="AZ274" s="2"/>
      <c r="BA274" s="3"/>
      <c r="BB274" s="3"/>
    </row>
    <row r="275" spans="51:54" x14ac:dyDescent="0.35">
      <c r="AY275" s="2"/>
      <c r="AZ275" s="2"/>
      <c r="BA275" s="3"/>
      <c r="BB275" s="3"/>
    </row>
    <row r="276" spans="51:54" x14ac:dyDescent="0.35">
      <c r="AY276" s="2"/>
      <c r="AZ276" s="2"/>
      <c r="BA276" s="3"/>
      <c r="BB276" s="3"/>
    </row>
    <row r="277" spans="51:54" x14ac:dyDescent="0.35">
      <c r="AY277" s="2"/>
      <c r="AZ277" s="2"/>
      <c r="BA277" s="3"/>
      <c r="BB277" s="3"/>
    </row>
    <row r="278" spans="51:54" x14ac:dyDescent="0.35">
      <c r="AY278" s="2"/>
      <c r="AZ278" s="2"/>
      <c r="BA278" s="3"/>
      <c r="BB278" s="3"/>
    </row>
    <row r="279" spans="51:54" x14ac:dyDescent="0.35">
      <c r="AY279" s="2"/>
      <c r="AZ279" s="2"/>
      <c r="BA279" s="3"/>
      <c r="BB279" s="3"/>
    </row>
    <row r="280" spans="51:54" x14ac:dyDescent="0.35">
      <c r="AY280" s="2"/>
      <c r="AZ280" s="2"/>
      <c r="BA280" s="3"/>
      <c r="BB280" s="3"/>
    </row>
    <row r="281" spans="51:54" x14ac:dyDescent="0.35">
      <c r="AY281" s="2"/>
      <c r="AZ281" s="2"/>
      <c r="BA281" s="3"/>
      <c r="BB281" s="3"/>
    </row>
    <row r="282" spans="51:54" x14ac:dyDescent="0.35">
      <c r="AY282" s="2"/>
      <c r="AZ282" s="2"/>
      <c r="BA282" s="3"/>
      <c r="BB282" s="3"/>
    </row>
    <row r="283" spans="51:54" x14ac:dyDescent="0.35">
      <c r="AY283" s="2"/>
      <c r="AZ283" s="2"/>
      <c r="BA283" s="3"/>
      <c r="BB283" s="3"/>
    </row>
    <row r="284" spans="51:54" x14ac:dyDescent="0.35">
      <c r="AY284" s="2"/>
      <c r="AZ284" s="2"/>
      <c r="BA284" s="3"/>
      <c r="BB284" s="3"/>
    </row>
    <row r="285" spans="51:54" x14ac:dyDescent="0.35">
      <c r="AY285" s="2"/>
      <c r="AZ285" s="2"/>
      <c r="BA285" s="3"/>
      <c r="BB285" s="3"/>
    </row>
    <row r="286" spans="51:54" x14ac:dyDescent="0.35">
      <c r="AY286" s="2"/>
      <c r="AZ286" s="2"/>
      <c r="BA286" s="3"/>
      <c r="BB286" s="3"/>
    </row>
    <row r="287" spans="51:54" x14ac:dyDescent="0.35">
      <c r="AY287" s="2"/>
      <c r="AZ287" s="2"/>
      <c r="BA287" s="3"/>
      <c r="BB287" s="3"/>
    </row>
    <row r="288" spans="51:54" x14ac:dyDescent="0.35">
      <c r="AY288" s="2"/>
      <c r="AZ288" s="2"/>
      <c r="BA288" s="3"/>
      <c r="BB288" s="3"/>
    </row>
    <row r="289" spans="51:54" x14ac:dyDescent="0.35">
      <c r="AY289" s="2"/>
      <c r="AZ289" s="2"/>
      <c r="BA289" s="3"/>
      <c r="BB289" s="3"/>
    </row>
    <row r="290" spans="51:54" x14ac:dyDescent="0.35">
      <c r="AY290" s="2"/>
      <c r="AZ290" s="2"/>
      <c r="BA290" s="3"/>
      <c r="BB290" s="3"/>
    </row>
    <row r="291" spans="51:54" x14ac:dyDescent="0.35">
      <c r="AY291" s="2"/>
      <c r="AZ291" s="2"/>
      <c r="BA291" s="3"/>
      <c r="BB291" s="3"/>
    </row>
    <row r="292" spans="51:54" x14ac:dyDescent="0.35">
      <c r="AY292" s="2"/>
      <c r="AZ292" s="2"/>
      <c r="BA292" s="3"/>
      <c r="BB292" s="3"/>
    </row>
    <row r="293" spans="51:54" x14ac:dyDescent="0.35">
      <c r="AY293" s="2"/>
      <c r="AZ293" s="2"/>
      <c r="BA293" s="3"/>
      <c r="BB293" s="3"/>
    </row>
    <row r="294" spans="51:54" x14ac:dyDescent="0.35">
      <c r="AY294" s="2"/>
      <c r="AZ294" s="2"/>
      <c r="BA294" s="3"/>
      <c r="BB294" s="3"/>
    </row>
    <row r="295" spans="51:54" x14ac:dyDescent="0.35">
      <c r="AY295" s="2"/>
      <c r="AZ295" s="2"/>
      <c r="BA295" s="3"/>
      <c r="BB295" s="3"/>
    </row>
    <row r="296" spans="51:54" x14ac:dyDescent="0.35">
      <c r="AY296" s="2"/>
      <c r="AZ296" s="2"/>
      <c r="BA296" s="3"/>
      <c r="BB296" s="3"/>
    </row>
    <row r="297" spans="51:54" x14ac:dyDescent="0.35">
      <c r="AY297" s="2"/>
      <c r="AZ297" s="2"/>
      <c r="BA297" s="3"/>
      <c r="BB297" s="3"/>
    </row>
    <row r="298" spans="51:54" x14ac:dyDescent="0.35">
      <c r="AY298" s="2"/>
      <c r="AZ298" s="2"/>
      <c r="BA298" s="3"/>
      <c r="BB298" s="3"/>
    </row>
    <row r="299" spans="51:54" x14ac:dyDescent="0.35">
      <c r="AY299" s="2"/>
      <c r="AZ299" s="2"/>
      <c r="BA299" s="3"/>
      <c r="BB299" s="3"/>
    </row>
    <row r="300" spans="51:54" x14ac:dyDescent="0.35">
      <c r="AY300" s="2"/>
      <c r="AZ300" s="2"/>
      <c r="BA300" s="3"/>
      <c r="BB300" s="3"/>
    </row>
    <row r="301" spans="51:54" x14ac:dyDescent="0.35">
      <c r="AY301" s="2"/>
      <c r="AZ301" s="2"/>
      <c r="BA301" s="3"/>
      <c r="BB301" s="3"/>
    </row>
    <row r="302" spans="51:54" x14ac:dyDescent="0.35">
      <c r="AY302" s="2"/>
      <c r="AZ302" s="2"/>
      <c r="BA302" s="3"/>
      <c r="BB302" s="3"/>
    </row>
    <row r="303" spans="51:54" x14ac:dyDescent="0.35">
      <c r="AY303" s="2"/>
      <c r="AZ303" s="2"/>
      <c r="BA303" s="3"/>
      <c r="BB303" s="3"/>
    </row>
    <row r="304" spans="51:54" x14ac:dyDescent="0.35">
      <c r="AY304" s="2"/>
      <c r="AZ304" s="2"/>
      <c r="BA304" s="3"/>
      <c r="BB304" s="3"/>
    </row>
    <row r="305" spans="51:54" x14ac:dyDescent="0.35">
      <c r="AY305" s="2"/>
      <c r="AZ305" s="2"/>
      <c r="BA305" s="3"/>
      <c r="BB305" s="3"/>
    </row>
    <row r="306" spans="51:54" x14ac:dyDescent="0.35">
      <c r="AY306" s="2"/>
      <c r="AZ306" s="2"/>
      <c r="BA306" s="3"/>
      <c r="BB306" s="3"/>
    </row>
    <row r="307" spans="51:54" x14ac:dyDescent="0.35">
      <c r="AY307" s="2"/>
      <c r="AZ307" s="2"/>
      <c r="BA307" s="3"/>
      <c r="BB307" s="3"/>
    </row>
    <row r="308" spans="51:54" x14ac:dyDescent="0.35">
      <c r="AY308" s="2"/>
      <c r="AZ308" s="2"/>
      <c r="BA308" s="3"/>
      <c r="BB308" s="3"/>
    </row>
    <row r="309" spans="51:54" x14ac:dyDescent="0.35">
      <c r="AY309" s="2"/>
      <c r="AZ309" s="2"/>
      <c r="BA309" s="3"/>
      <c r="BB309" s="3"/>
    </row>
    <row r="310" spans="51:54" x14ac:dyDescent="0.35">
      <c r="AY310" s="2"/>
      <c r="AZ310" s="2"/>
      <c r="BA310" s="3"/>
      <c r="BB310" s="3"/>
    </row>
    <row r="311" spans="51:54" x14ac:dyDescent="0.35">
      <c r="AY311" s="2"/>
      <c r="AZ311" s="2"/>
      <c r="BA311" s="3"/>
      <c r="BB311" s="3"/>
    </row>
    <row r="312" spans="51:54" x14ac:dyDescent="0.35">
      <c r="AY312" s="2"/>
      <c r="AZ312" s="2"/>
      <c r="BA312" s="3"/>
      <c r="BB312" s="3"/>
    </row>
    <row r="313" spans="51:54" x14ac:dyDescent="0.35">
      <c r="AY313" s="2"/>
      <c r="AZ313" s="2"/>
      <c r="BA313" s="3"/>
      <c r="BB313" s="3"/>
    </row>
    <row r="314" spans="51:54" x14ac:dyDescent="0.35">
      <c r="AY314" s="2"/>
      <c r="AZ314" s="2"/>
      <c r="BA314" s="3"/>
      <c r="BB314" s="3"/>
    </row>
    <row r="315" spans="51:54" x14ac:dyDescent="0.35">
      <c r="AY315" s="2"/>
      <c r="AZ315" s="2"/>
      <c r="BA315" s="3"/>
      <c r="BB315" s="3"/>
    </row>
    <row r="316" spans="51:54" x14ac:dyDescent="0.35">
      <c r="AY316" s="2"/>
      <c r="AZ316" s="2"/>
      <c r="BA316" s="3"/>
      <c r="BB316" s="3"/>
    </row>
    <row r="317" spans="51:54" x14ac:dyDescent="0.35">
      <c r="AY317" s="2"/>
      <c r="AZ317" s="2"/>
      <c r="BA317" s="3"/>
      <c r="BB317" s="3"/>
    </row>
    <row r="318" spans="51:54" x14ac:dyDescent="0.35">
      <c r="AY318" s="2"/>
      <c r="AZ318" s="2"/>
      <c r="BA318" s="3"/>
      <c r="BB318" s="3"/>
    </row>
    <row r="319" spans="51:54" x14ac:dyDescent="0.35">
      <c r="AY319" s="2"/>
      <c r="AZ319" s="2"/>
      <c r="BA319" s="3"/>
      <c r="BB319" s="3"/>
    </row>
    <row r="320" spans="51:54" x14ac:dyDescent="0.35">
      <c r="AY320" s="2"/>
      <c r="AZ320" s="2"/>
      <c r="BA320" s="3"/>
      <c r="BB320" s="3"/>
    </row>
    <row r="321" spans="51:54" x14ac:dyDescent="0.35">
      <c r="AY321" s="2"/>
      <c r="AZ321" s="2"/>
      <c r="BA321" s="3"/>
      <c r="BB321" s="3"/>
    </row>
    <row r="322" spans="51:54" x14ac:dyDescent="0.35">
      <c r="AY322" s="2"/>
      <c r="AZ322" s="2"/>
      <c r="BA322" s="3"/>
      <c r="BB322" s="3"/>
    </row>
    <row r="323" spans="51:54" x14ac:dyDescent="0.35">
      <c r="AY323" s="2"/>
      <c r="AZ323" s="2"/>
      <c r="BA323" s="3"/>
      <c r="BB323" s="3"/>
    </row>
    <row r="324" spans="51:54" x14ac:dyDescent="0.35">
      <c r="AY324" s="2"/>
      <c r="AZ324" s="2"/>
      <c r="BA324" s="3"/>
      <c r="BB324" s="3"/>
    </row>
    <row r="325" spans="51:54" x14ac:dyDescent="0.35">
      <c r="AY325" s="2"/>
      <c r="AZ325" s="2"/>
      <c r="BA325" s="3"/>
      <c r="BB325" s="3"/>
    </row>
    <row r="326" spans="51:54" x14ac:dyDescent="0.35">
      <c r="AY326" s="2"/>
      <c r="AZ326" s="2"/>
      <c r="BA326" s="3"/>
      <c r="BB326" s="3"/>
    </row>
    <row r="327" spans="51:54" x14ac:dyDescent="0.35">
      <c r="AY327" s="2"/>
      <c r="AZ327" s="2"/>
      <c r="BA327" s="3"/>
      <c r="BB327" s="3"/>
    </row>
    <row r="328" spans="51:54" x14ac:dyDescent="0.35">
      <c r="AY328" s="2"/>
      <c r="AZ328" s="2"/>
      <c r="BA328" s="3"/>
      <c r="BB328" s="3"/>
    </row>
    <row r="329" spans="51:54" x14ac:dyDescent="0.35">
      <c r="AY329" s="2"/>
      <c r="AZ329" s="2"/>
      <c r="BA329" s="3"/>
      <c r="BB329" s="3"/>
    </row>
    <row r="330" spans="51:54" x14ac:dyDescent="0.35">
      <c r="AY330" s="2"/>
      <c r="AZ330" s="2"/>
      <c r="BA330" s="3"/>
      <c r="BB330" s="3"/>
    </row>
    <row r="331" spans="51:54" x14ac:dyDescent="0.35">
      <c r="AY331" s="2"/>
      <c r="AZ331" s="2"/>
      <c r="BA331" s="3"/>
      <c r="BB331" s="3"/>
    </row>
    <row r="332" spans="51:54" x14ac:dyDescent="0.35">
      <c r="AY332" s="2"/>
      <c r="AZ332" s="2"/>
      <c r="BA332" s="3"/>
      <c r="BB332" s="3"/>
    </row>
    <row r="333" spans="51:54" x14ac:dyDescent="0.35">
      <c r="AY333" s="2"/>
      <c r="AZ333" s="2"/>
      <c r="BA333" s="3"/>
      <c r="BB333" s="3"/>
    </row>
    <row r="334" spans="51:54" x14ac:dyDescent="0.35">
      <c r="AY334" s="2"/>
      <c r="AZ334" s="2"/>
      <c r="BA334" s="3"/>
      <c r="BB334" s="3"/>
    </row>
    <row r="335" spans="51:54" x14ac:dyDescent="0.35">
      <c r="AY335" s="2"/>
      <c r="AZ335" s="2"/>
      <c r="BA335" s="3"/>
      <c r="BB335" s="3"/>
    </row>
    <row r="336" spans="51:54" x14ac:dyDescent="0.35">
      <c r="AY336" s="2"/>
      <c r="AZ336" s="2"/>
      <c r="BA336" s="3"/>
      <c r="BB336" s="3"/>
    </row>
    <row r="337" spans="51:54" x14ac:dyDescent="0.35">
      <c r="AY337" s="2"/>
      <c r="AZ337" s="2"/>
      <c r="BA337" s="3"/>
      <c r="BB337" s="3"/>
    </row>
    <row r="338" spans="51:54" x14ac:dyDescent="0.35">
      <c r="AY338" s="2"/>
      <c r="AZ338" s="2"/>
      <c r="BA338" s="3"/>
      <c r="BB338" s="3"/>
    </row>
    <row r="339" spans="51:54" x14ac:dyDescent="0.35">
      <c r="AY339" s="2"/>
      <c r="AZ339" s="2"/>
      <c r="BA339" s="3"/>
      <c r="BB339" s="3"/>
    </row>
    <row r="340" spans="51:54" x14ac:dyDescent="0.35">
      <c r="AY340" s="2"/>
      <c r="AZ340" s="2"/>
      <c r="BA340" s="3"/>
      <c r="BB340" s="3"/>
    </row>
    <row r="341" spans="51:54" x14ac:dyDescent="0.35">
      <c r="AY341" s="2"/>
      <c r="AZ341" s="2"/>
      <c r="BA341" s="3"/>
      <c r="BB341" s="3"/>
    </row>
    <row r="342" spans="51:54" x14ac:dyDescent="0.35">
      <c r="AY342" s="2"/>
      <c r="AZ342" s="2"/>
      <c r="BA342" s="3"/>
      <c r="BB342" s="3"/>
    </row>
    <row r="343" spans="51:54" x14ac:dyDescent="0.35">
      <c r="AY343" s="2"/>
      <c r="AZ343" s="2"/>
      <c r="BA343" s="3"/>
      <c r="BB343" s="3"/>
    </row>
    <row r="344" spans="51:54" x14ac:dyDescent="0.35">
      <c r="AY344" s="2"/>
      <c r="AZ344" s="2"/>
      <c r="BA344" s="3"/>
      <c r="BB344" s="3"/>
    </row>
    <row r="345" spans="51:54" x14ac:dyDescent="0.35">
      <c r="AY345" s="2"/>
      <c r="AZ345" s="2"/>
      <c r="BA345" s="3"/>
      <c r="BB345" s="3"/>
    </row>
    <row r="346" spans="51:54" x14ac:dyDescent="0.35">
      <c r="AY346" s="2"/>
      <c r="AZ346" s="2"/>
      <c r="BA346" s="3"/>
      <c r="BB346" s="3"/>
    </row>
    <row r="347" spans="51:54" x14ac:dyDescent="0.35">
      <c r="AY347" s="2"/>
      <c r="AZ347" s="2"/>
      <c r="BA347" s="3"/>
      <c r="BB347" s="3"/>
    </row>
    <row r="348" spans="51:54" x14ac:dyDescent="0.35">
      <c r="AY348" s="2"/>
      <c r="AZ348" s="2"/>
      <c r="BA348" s="3"/>
      <c r="BB348" s="3"/>
    </row>
    <row r="349" spans="51:54" x14ac:dyDescent="0.35">
      <c r="AY349" s="2"/>
      <c r="AZ349" s="2"/>
      <c r="BA349" s="3"/>
      <c r="BB349" s="3"/>
    </row>
    <row r="350" spans="51:54" x14ac:dyDescent="0.35">
      <c r="AY350" s="2"/>
      <c r="AZ350" s="2"/>
      <c r="BA350" s="3"/>
      <c r="BB350" s="3"/>
    </row>
    <row r="351" spans="51:54" x14ac:dyDescent="0.35">
      <c r="AY351" s="2"/>
      <c r="AZ351" s="2"/>
      <c r="BA351" s="3"/>
      <c r="BB351" s="3"/>
    </row>
    <row r="352" spans="51:54" x14ac:dyDescent="0.35">
      <c r="AY352" s="2"/>
      <c r="AZ352" s="2"/>
      <c r="BA352" s="3"/>
      <c r="BB352" s="3"/>
    </row>
    <row r="353" spans="51:54" x14ac:dyDescent="0.35">
      <c r="AY353" s="2"/>
      <c r="AZ353" s="2"/>
      <c r="BA353" s="3"/>
      <c r="BB353" s="3"/>
    </row>
    <row r="354" spans="51:54" x14ac:dyDescent="0.35">
      <c r="AY354" s="2"/>
      <c r="AZ354" s="2"/>
      <c r="BA354" s="3"/>
      <c r="BB354" s="3"/>
    </row>
    <row r="355" spans="51:54" x14ac:dyDescent="0.35">
      <c r="AY355" s="2"/>
      <c r="AZ355" s="2"/>
      <c r="BA355" s="3"/>
      <c r="BB355" s="3"/>
    </row>
    <row r="356" spans="51:54" x14ac:dyDescent="0.35">
      <c r="AY356" s="2"/>
      <c r="AZ356" s="2"/>
      <c r="BA356" s="3"/>
      <c r="BB356" s="3"/>
    </row>
    <row r="357" spans="51:54" x14ac:dyDescent="0.35">
      <c r="AY357" s="2"/>
      <c r="AZ357" s="2"/>
      <c r="BA357" s="3"/>
      <c r="BB357" s="3"/>
    </row>
    <row r="358" spans="51:54" x14ac:dyDescent="0.35">
      <c r="AY358" s="2"/>
      <c r="AZ358" s="2"/>
      <c r="BA358" s="3"/>
      <c r="BB358" s="3"/>
    </row>
    <row r="359" spans="51:54" x14ac:dyDescent="0.35">
      <c r="AY359" s="2"/>
      <c r="AZ359" s="2"/>
      <c r="BA359" s="3"/>
      <c r="BB359" s="3"/>
    </row>
    <row r="360" spans="51:54" x14ac:dyDescent="0.35">
      <c r="AY360" s="2"/>
      <c r="AZ360" s="2"/>
      <c r="BA360" s="3"/>
      <c r="BB360" s="3"/>
    </row>
    <row r="361" spans="51:54" x14ac:dyDescent="0.35">
      <c r="AY361" s="2"/>
      <c r="AZ361" s="2"/>
      <c r="BA361" s="3"/>
      <c r="BB361" s="3"/>
    </row>
    <row r="362" spans="51:54" x14ac:dyDescent="0.35">
      <c r="AY362" s="2"/>
      <c r="AZ362" s="2"/>
      <c r="BA362" s="3"/>
      <c r="BB362" s="3"/>
    </row>
    <row r="363" spans="51:54" x14ac:dyDescent="0.35">
      <c r="AY363" s="2"/>
      <c r="AZ363" s="2"/>
      <c r="BA363" s="3"/>
      <c r="BB363" s="3"/>
    </row>
    <row r="364" spans="51:54" x14ac:dyDescent="0.35">
      <c r="AY364" s="2"/>
      <c r="AZ364" s="2"/>
      <c r="BA364" s="3"/>
      <c r="BB364" s="3"/>
    </row>
    <row r="365" spans="51:54" x14ac:dyDescent="0.35">
      <c r="AY365" s="2"/>
      <c r="AZ365" s="2"/>
      <c r="BA365" s="3"/>
      <c r="BB365" s="3"/>
    </row>
    <row r="366" spans="51:54" x14ac:dyDescent="0.35">
      <c r="AY366" s="2"/>
      <c r="AZ366" s="2"/>
      <c r="BA366" s="3"/>
      <c r="BB366" s="3"/>
    </row>
    <row r="367" spans="51:54" x14ac:dyDescent="0.35">
      <c r="AY367" s="2"/>
      <c r="AZ367" s="2"/>
      <c r="BA367" s="3"/>
      <c r="BB367" s="3"/>
    </row>
    <row r="368" spans="51:54" x14ac:dyDescent="0.35">
      <c r="AY368" s="2"/>
      <c r="AZ368" s="2"/>
      <c r="BA368" s="3"/>
      <c r="BB368" s="3"/>
    </row>
    <row r="369" spans="51:54" x14ac:dyDescent="0.35">
      <c r="AY369" s="2"/>
      <c r="AZ369" s="2"/>
      <c r="BA369" s="3"/>
      <c r="BB369" s="3"/>
    </row>
    <row r="370" spans="51:54" x14ac:dyDescent="0.35">
      <c r="AY370" s="2"/>
      <c r="AZ370" s="2"/>
      <c r="BA370" s="3"/>
      <c r="BB370" s="3"/>
    </row>
    <row r="371" spans="51:54" x14ac:dyDescent="0.35">
      <c r="AY371" s="2"/>
      <c r="AZ371" s="2"/>
      <c r="BA371" s="3"/>
      <c r="BB371" s="3"/>
    </row>
    <row r="372" spans="51:54" x14ac:dyDescent="0.35">
      <c r="AY372" s="2"/>
      <c r="AZ372" s="2"/>
      <c r="BA372" s="3"/>
      <c r="BB372" s="3"/>
    </row>
    <row r="373" spans="51:54" x14ac:dyDescent="0.35">
      <c r="AY373" s="2"/>
      <c r="AZ373" s="2"/>
      <c r="BA373" s="3"/>
      <c r="BB373" s="3"/>
    </row>
    <row r="374" spans="51:54" x14ac:dyDescent="0.35">
      <c r="AY374" s="2"/>
      <c r="AZ374" s="2"/>
      <c r="BA374" s="3"/>
      <c r="BB374" s="3"/>
    </row>
    <row r="375" spans="51:54" x14ac:dyDescent="0.35">
      <c r="AY375" s="2"/>
      <c r="AZ375" s="2"/>
      <c r="BA375" s="3"/>
      <c r="BB375" s="3"/>
    </row>
    <row r="376" spans="51:54" x14ac:dyDescent="0.35">
      <c r="AY376" s="2"/>
      <c r="AZ376" s="2"/>
      <c r="BA376" s="3"/>
      <c r="BB376" s="3"/>
    </row>
    <row r="377" spans="51:54" x14ac:dyDescent="0.35">
      <c r="AY377" s="2"/>
      <c r="AZ377" s="2"/>
      <c r="BA377" s="3"/>
      <c r="BB377" s="3"/>
    </row>
    <row r="378" spans="51:54" x14ac:dyDescent="0.35">
      <c r="AY378" s="2"/>
      <c r="AZ378" s="2"/>
      <c r="BA378" s="3"/>
      <c r="BB378" s="3"/>
    </row>
    <row r="379" spans="51:54" x14ac:dyDescent="0.35">
      <c r="AY379" s="2"/>
      <c r="AZ379" s="2"/>
      <c r="BA379" s="3"/>
      <c r="BB379" s="3"/>
    </row>
    <row r="380" spans="51:54" x14ac:dyDescent="0.35">
      <c r="AY380" s="2"/>
      <c r="AZ380" s="2"/>
      <c r="BA380" s="3"/>
      <c r="BB380" s="3"/>
    </row>
    <row r="381" spans="51:54" x14ac:dyDescent="0.35">
      <c r="AY381" s="2"/>
      <c r="AZ381" s="2"/>
      <c r="BA381" s="3"/>
      <c r="BB381" s="3"/>
    </row>
    <row r="382" spans="51:54" x14ac:dyDescent="0.35">
      <c r="AY382" s="2"/>
      <c r="AZ382" s="2"/>
      <c r="BA382" s="3"/>
      <c r="BB382" s="3"/>
    </row>
    <row r="383" spans="51:54" x14ac:dyDescent="0.35">
      <c r="AY383" s="2"/>
      <c r="AZ383" s="2"/>
      <c r="BA383" s="3"/>
      <c r="BB383" s="3"/>
    </row>
    <row r="384" spans="51:54" x14ac:dyDescent="0.35">
      <c r="AY384" s="2"/>
      <c r="AZ384" s="2"/>
      <c r="BA384" s="3"/>
      <c r="BB384" s="3"/>
    </row>
    <row r="385" spans="51:54" x14ac:dyDescent="0.35">
      <c r="AY385" s="2"/>
      <c r="AZ385" s="2"/>
      <c r="BA385" s="3"/>
      <c r="BB385" s="3"/>
    </row>
    <row r="386" spans="51:54" x14ac:dyDescent="0.35">
      <c r="AY386" s="2"/>
      <c r="AZ386" s="2"/>
      <c r="BA386" s="3"/>
      <c r="BB386" s="3"/>
    </row>
    <row r="387" spans="51:54" x14ac:dyDescent="0.35">
      <c r="AY387" s="2"/>
      <c r="AZ387" s="2"/>
      <c r="BA387" s="3"/>
      <c r="BB387" s="3"/>
    </row>
    <row r="388" spans="51:54" x14ac:dyDescent="0.35">
      <c r="AY388" s="2"/>
      <c r="AZ388" s="2"/>
      <c r="BA388" s="3"/>
      <c r="BB388" s="3"/>
    </row>
    <row r="389" spans="51:54" x14ac:dyDescent="0.35">
      <c r="AY389" s="2"/>
      <c r="AZ389" s="2"/>
      <c r="BA389" s="3"/>
      <c r="BB389" s="3"/>
    </row>
    <row r="390" spans="51:54" x14ac:dyDescent="0.35">
      <c r="AY390" s="2"/>
      <c r="AZ390" s="2"/>
      <c r="BA390" s="3"/>
      <c r="BB390" s="3"/>
    </row>
    <row r="391" spans="51:54" x14ac:dyDescent="0.35">
      <c r="AY391" s="2"/>
      <c r="AZ391" s="2"/>
      <c r="BA391" s="3"/>
      <c r="BB391" s="3"/>
    </row>
    <row r="392" spans="51:54" x14ac:dyDescent="0.35">
      <c r="AY392" s="2"/>
      <c r="AZ392" s="2"/>
      <c r="BA392" s="3"/>
      <c r="BB392" s="3"/>
    </row>
    <row r="393" spans="51:54" x14ac:dyDescent="0.35">
      <c r="AY393" s="2"/>
      <c r="AZ393" s="2"/>
      <c r="BA393" s="3"/>
      <c r="BB393" s="3"/>
    </row>
    <row r="394" spans="51:54" x14ac:dyDescent="0.35">
      <c r="AY394" s="2"/>
      <c r="AZ394" s="2"/>
      <c r="BA394" s="3"/>
      <c r="BB394" s="3"/>
    </row>
    <row r="395" spans="51:54" x14ac:dyDescent="0.35">
      <c r="AY395" s="2"/>
      <c r="AZ395" s="2"/>
      <c r="BA395" s="3"/>
      <c r="BB395" s="3"/>
    </row>
    <row r="396" spans="51:54" x14ac:dyDescent="0.35">
      <c r="AY396" s="2"/>
      <c r="AZ396" s="2"/>
      <c r="BA396" s="3"/>
      <c r="BB396" s="3"/>
    </row>
    <row r="397" spans="51:54" x14ac:dyDescent="0.35">
      <c r="AY397" s="2"/>
      <c r="AZ397" s="2"/>
      <c r="BA397" s="3"/>
      <c r="BB397" s="3"/>
    </row>
    <row r="398" spans="51:54" x14ac:dyDescent="0.35">
      <c r="AY398" s="2"/>
      <c r="AZ398" s="2"/>
      <c r="BA398" s="3"/>
      <c r="BB398" s="3"/>
    </row>
    <row r="399" spans="51:54" x14ac:dyDescent="0.35">
      <c r="AY399" s="2"/>
      <c r="AZ399" s="2"/>
      <c r="BA399" s="3"/>
      <c r="BB399" s="3"/>
    </row>
    <row r="400" spans="51:54" x14ac:dyDescent="0.35">
      <c r="AY400" s="2"/>
      <c r="AZ400" s="2"/>
      <c r="BA400" s="3"/>
      <c r="BB400" s="3"/>
    </row>
    <row r="401" spans="51:54" x14ac:dyDescent="0.35">
      <c r="AY401" s="2"/>
      <c r="AZ401" s="2"/>
      <c r="BA401" s="3"/>
      <c r="BB401" s="3"/>
    </row>
    <row r="402" spans="51:54" x14ac:dyDescent="0.35">
      <c r="AY402" s="2"/>
      <c r="AZ402" s="2"/>
      <c r="BA402" s="3"/>
      <c r="BB402" s="3"/>
    </row>
    <row r="403" spans="51:54" x14ac:dyDescent="0.35">
      <c r="AY403" s="2"/>
      <c r="AZ403" s="2"/>
      <c r="BA403" s="3"/>
      <c r="BB403" s="3"/>
    </row>
    <row r="404" spans="51:54" x14ac:dyDescent="0.35">
      <c r="AY404" s="2"/>
      <c r="AZ404" s="2"/>
      <c r="BA404" s="3"/>
      <c r="BB404" s="3"/>
    </row>
    <row r="405" spans="51:54" x14ac:dyDescent="0.35">
      <c r="AY405" s="2"/>
      <c r="AZ405" s="2"/>
      <c r="BA405" s="3"/>
      <c r="BB405" s="3"/>
    </row>
    <row r="406" spans="51:54" x14ac:dyDescent="0.35">
      <c r="AY406" s="2"/>
      <c r="AZ406" s="2"/>
      <c r="BA406" s="3"/>
      <c r="BB406" s="3"/>
    </row>
    <row r="407" spans="51:54" x14ac:dyDescent="0.35">
      <c r="AY407" s="2"/>
      <c r="AZ407" s="2"/>
      <c r="BA407" s="3"/>
      <c r="BB407" s="3"/>
    </row>
    <row r="408" spans="51:54" x14ac:dyDescent="0.35">
      <c r="AY408" s="2"/>
      <c r="AZ408" s="2"/>
      <c r="BA408" s="3"/>
      <c r="BB408" s="3"/>
    </row>
    <row r="409" spans="51:54" x14ac:dyDescent="0.35">
      <c r="AY409" s="2"/>
      <c r="AZ409" s="2"/>
      <c r="BA409" s="3"/>
      <c r="BB409" s="3"/>
    </row>
    <row r="410" spans="51:54" x14ac:dyDescent="0.35">
      <c r="AY410" s="2"/>
      <c r="AZ410" s="2"/>
      <c r="BA410" s="3"/>
      <c r="BB410" s="3"/>
    </row>
    <row r="411" spans="51:54" x14ac:dyDescent="0.35">
      <c r="AY411" s="2"/>
      <c r="AZ411" s="2"/>
      <c r="BA411" s="3"/>
      <c r="BB411" s="3"/>
    </row>
    <row r="412" spans="51:54" x14ac:dyDescent="0.35">
      <c r="AY412" s="2"/>
      <c r="AZ412" s="2"/>
      <c r="BA412" s="3"/>
      <c r="BB412" s="3"/>
    </row>
    <row r="413" spans="51:54" x14ac:dyDescent="0.35">
      <c r="AY413" s="2"/>
      <c r="AZ413" s="2"/>
      <c r="BA413" s="3"/>
      <c r="BB413" s="3"/>
    </row>
    <row r="414" spans="51:54" x14ac:dyDescent="0.35">
      <c r="AY414" s="2"/>
      <c r="AZ414" s="2"/>
      <c r="BA414" s="3"/>
      <c r="BB414" s="3"/>
    </row>
    <row r="415" spans="51:54" x14ac:dyDescent="0.35">
      <c r="AY415" s="2"/>
      <c r="AZ415" s="2"/>
      <c r="BA415" s="3"/>
      <c r="BB415" s="3"/>
    </row>
    <row r="416" spans="51:54" x14ac:dyDescent="0.35">
      <c r="AY416" s="2"/>
      <c r="AZ416" s="2"/>
      <c r="BA416" s="3"/>
      <c r="BB416" s="3"/>
    </row>
    <row r="417" spans="51:54" x14ac:dyDescent="0.35">
      <c r="AY417" s="2"/>
      <c r="AZ417" s="2"/>
      <c r="BA417" s="3"/>
      <c r="BB417" s="3"/>
    </row>
    <row r="418" spans="51:54" x14ac:dyDescent="0.35">
      <c r="AY418" s="2"/>
      <c r="AZ418" s="2"/>
      <c r="BA418" s="3"/>
      <c r="BB418" s="3"/>
    </row>
    <row r="419" spans="51:54" x14ac:dyDescent="0.35">
      <c r="AY419" s="2"/>
      <c r="AZ419" s="2"/>
      <c r="BA419" s="3"/>
      <c r="BB419" s="3"/>
    </row>
    <row r="420" spans="51:54" x14ac:dyDescent="0.35">
      <c r="AY420" s="2"/>
      <c r="AZ420" s="2"/>
      <c r="BA420" s="3"/>
      <c r="BB420" s="3"/>
    </row>
    <row r="421" spans="51:54" x14ac:dyDescent="0.35">
      <c r="AY421" s="2"/>
      <c r="AZ421" s="2"/>
      <c r="BA421" s="3"/>
      <c r="BB421" s="3"/>
    </row>
    <row r="422" spans="51:54" x14ac:dyDescent="0.35">
      <c r="AY422" s="2"/>
      <c r="AZ422" s="2"/>
      <c r="BA422" s="3"/>
      <c r="BB422" s="3"/>
    </row>
    <row r="423" spans="51:54" x14ac:dyDescent="0.35">
      <c r="AY423" s="2"/>
      <c r="AZ423" s="2"/>
      <c r="BA423" s="3"/>
      <c r="BB423" s="3"/>
    </row>
    <row r="424" spans="51:54" x14ac:dyDescent="0.35">
      <c r="AY424" s="2"/>
      <c r="AZ424" s="2"/>
      <c r="BA424" s="3"/>
      <c r="BB424" s="3"/>
    </row>
    <row r="425" spans="51:54" x14ac:dyDescent="0.35">
      <c r="AY425" s="2"/>
      <c r="AZ425" s="2"/>
      <c r="BA425" s="3"/>
      <c r="BB425" s="3"/>
    </row>
    <row r="426" spans="51:54" x14ac:dyDescent="0.35">
      <c r="AY426" s="2"/>
      <c r="AZ426" s="2"/>
      <c r="BA426" s="3"/>
      <c r="BB426" s="3"/>
    </row>
    <row r="427" spans="51:54" x14ac:dyDescent="0.35">
      <c r="AY427" s="2"/>
      <c r="AZ427" s="2"/>
      <c r="BA427" s="3"/>
      <c r="BB427" s="3"/>
    </row>
    <row r="428" spans="51:54" x14ac:dyDescent="0.35">
      <c r="AY428" s="2"/>
      <c r="AZ428" s="2"/>
      <c r="BA428" s="3"/>
      <c r="BB428" s="3"/>
    </row>
    <row r="429" spans="51:54" x14ac:dyDescent="0.35">
      <c r="AY429" s="2"/>
      <c r="AZ429" s="2"/>
      <c r="BA429" s="3"/>
      <c r="BB429" s="3"/>
    </row>
    <row r="430" spans="51:54" x14ac:dyDescent="0.35">
      <c r="AY430" s="2"/>
      <c r="AZ430" s="2"/>
      <c r="BA430" s="3"/>
      <c r="BB430" s="3"/>
    </row>
    <row r="431" spans="51:54" x14ac:dyDescent="0.35">
      <c r="AY431" s="2"/>
      <c r="AZ431" s="2"/>
      <c r="BA431" s="3"/>
      <c r="BB431" s="3"/>
    </row>
    <row r="432" spans="51:54" x14ac:dyDescent="0.35">
      <c r="AY432" s="2"/>
      <c r="AZ432" s="2"/>
      <c r="BA432" s="3"/>
      <c r="BB432" s="3"/>
    </row>
    <row r="433" spans="51:54" x14ac:dyDescent="0.35">
      <c r="AY433" s="2"/>
      <c r="AZ433" s="2"/>
      <c r="BA433" s="3"/>
      <c r="BB433" s="3"/>
    </row>
    <row r="434" spans="51:54" x14ac:dyDescent="0.35">
      <c r="AY434" s="2"/>
      <c r="AZ434" s="2"/>
      <c r="BA434" s="3"/>
      <c r="BB434" s="3"/>
    </row>
    <row r="435" spans="51:54" x14ac:dyDescent="0.35">
      <c r="AY435" s="2"/>
      <c r="AZ435" s="2"/>
      <c r="BA435" s="3"/>
      <c r="BB435" s="3"/>
    </row>
    <row r="436" spans="51:54" x14ac:dyDescent="0.35">
      <c r="AY436" s="2"/>
      <c r="AZ436" s="2"/>
      <c r="BA436" s="3"/>
      <c r="BB436" s="3"/>
    </row>
    <row r="437" spans="51:54" x14ac:dyDescent="0.35">
      <c r="AY437" s="2"/>
      <c r="AZ437" s="2"/>
      <c r="BA437" s="3"/>
      <c r="BB437" s="3"/>
    </row>
    <row r="438" spans="51:54" x14ac:dyDescent="0.35">
      <c r="AY438" s="2"/>
      <c r="AZ438" s="2"/>
      <c r="BA438" s="3"/>
      <c r="BB438" s="3"/>
    </row>
    <row r="439" spans="51:54" x14ac:dyDescent="0.35">
      <c r="AY439" s="2"/>
      <c r="AZ439" s="2"/>
      <c r="BA439" s="3"/>
      <c r="BB439" s="3"/>
    </row>
    <row r="440" spans="51:54" x14ac:dyDescent="0.35">
      <c r="AY440" s="2"/>
      <c r="AZ440" s="2"/>
      <c r="BA440" s="3"/>
      <c r="BB440" s="3"/>
    </row>
    <row r="441" spans="51:54" x14ac:dyDescent="0.35">
      <c r="AY441" s="2"/>
      <c r="AZ441" s="2"/>
      <c r="BA441" s="3"/>
      <c r="BB441" s="3"/>
    </row>
    <row r="442" spans="51:54" x14ac:dyDescent="0.35">
      <c r="AY442" s="2"/>
      <c r="AZ442" s="2"/>
      <c r="BA442" s="3"/>
      <c r="BB442" s="3"/>
    </row>
    <row r="443" spans="51:54" x14ac:dyDescent="0.35">
      <c r="AY443" s="2"/>
      <c r="AZ443" s="2"/>
      <c r="BA443" s="3"/>
      <c r="BB443" s="3"/>
    </row>
    <row r="444" spans="51:54" x14ac:dyDescent="0.35">
      <c r="AY444" s="2"/>
      <c r="AZ444" s="2"/>
      <c r="BA444" s="3"/>
      <c r="BB444" s="3"/>
    </row>
    <row r="445" spans="51:54" x14ac:dyDescent="0.35">
      <c r="AY445" s="2"/>
      <c r="AZ445" s="2"/>
      <c r="BA445" s="3"/>
      <c r="BB445" s="3"/>
    </row>
    <row r="446" spans="51:54" x14ac:dyDescent="0.35">
      <c r="AY446" s="2"/>
      <c r="AZ446" s="2"/>
      <c r="BA446" s="3"/>
      <c r="BB446" s="3"/>
    </row>
    <row r="447" spans="51:54" x14ac:dyDescent="0.35">
      <c r="AY447" s="2"/>
      <c r="AZ447" s="2"/>
      <c r="BA447" s="3"/>
      <c r="BB447" s="3"/>
    </row>
    <row r="448" spans="51:54" x14ac:dyDescent="0.35">
      <c r="AY448" s="2"/>
      <c r="AZ448" s="2"/>
      <c r="BA448" s="3"/>
      <c r="BB448" s="3"/>
    </row>
    <row r="449" spans="51:54" x14ac:dyDescent="0.35">
      <c r="AY449" s="2"/>
      <c r="AZ449" s="2"/>
      <c r="BA449" s="3"/>
      <c r="BB449" s="3"/>
    </row>
    <row r="450" spans="51:54" x14ac:dyDescent="0.35">
      <c r="AY450" s="2"/>
      <c r="AZ450" s="2"/>
      <c r="BA450" s="3"/>
      <c r="BB450" s="3"/>
    </row>
    <row r="451" spans="51:54" x14ac:dyDescent="0.35">
      <c r="AY451" s="2"/>
      <c r="AZ451" s="2"/>
      <c r="BA451" s="3"/>
      <c r="BB451" s="3"/>
    </row>
    <row r="452" spans="51:54" x14ac:dyDescent="0.35">
      <c r="AY452" s="2"/>
      <c r="AZ452" s="2"/>
      <c r="BA452" s="3"/>
      <c r="BB452" s="3"/>
    </row>
    <row r="453" spans="51:54" x14ac:dyDescent="0.35">
      <c r="AY453" s="2"/>
      <c r="AZ453" s="2"/>
      <c r="BA453" s="3"/>
      <c r="BB453" s="3"/>
    </row>
    <row r="454" spans="51:54" x14ac:dyDescent="0.35">
      <c r="AY454" s="2"/>
      <c r="AZ454" s="2"/>
      <c r="BA454" s="3"/>
      <c r="BB454" s="3"/>
    </row>
    <row r="455" spans="51:54" x14ac:dyDescent="0.35">
      <c r="AY455" s="2"/>
      <c r="AZ455" s="2"/>
      <c r="BA455" s="3"/>
      <c r="BB455" s="3"/>
    </row>
    <row r="456" spans="51:54" x14ac:dyDescent="0.35">
      <c r="AY456" s="2"/>
      <c r="AZ456" s="2"/>
      <c r="BA456" s="3"/>
      <c r="BB456" s="3"/>
    </row>
    <row r="457" spans="51:54" x14ac:dyDescent="0.35">
      <c r="AY457" s="2"/>
      <c r="AZ457" s="2"/>
      <c r="BA457" s="3"/>
      <c r="BB457" s="3"/>
    </row>
    <row r="458" spans="51:54" x14ac:dyDescent="0.35">
      <c r="AY458" s="2"/>
      <c r="AZ458" s="2"/>
      <c r="BA458" s="3"/>
      <c r="BB458" s="3"/>
    </row>
    <row r="459" spans="51:54" x14ac:dyDescent="0.35">
      <c r="AY459" s="2"/>
      <c r="AZ459" s="2"/>
      <c r="BA459" s="3"/>
      <c r="BB459" s="3"/>
    </row>
    <row r="460" spans="51:54" x14ac:dyDescent="0.35">
      <c r="AY460" s="2"/>
      <c r="AZ460" s="2"/>
      <c r="BA460" s="3"/>
      <c r="BB460" s="3"/>
    </row>
    <row r="461" spans="51:54" x14ac:dyDescent="0.35">
      <c r="AY461" s="2"/>
      <c r="AZ461" s="2"/>
      <c r="BA461" s="3"/>
      <c r="BB461" s="3"/>
    </row>
    <row r="462" spans="51:54" x14ac:dyDescent="0.35">
      <c r="AY462" s="2"/>
      <c r="AZ462" s="2"/>
      <c r="BA462" s="3"/>
      <c r="BB462" s="3"/>
    </row>
    <row r="463" spans="51:54" x14ac:dyDescent="0.35">
      <c r="AY463" s="2"/>
      <c r="AZ463" s="2"/>
      <c r="BA463" s="3"/>
      <c r="BB463" s="3"/>
    </row>
    <row r="464" spans="51:54" x14ac:dyDescent="0.35">
      <c r="AY464" s="2"/>
      <c r="AZ464" s="2"/>
      <c r="BA464" s="3"/>
      <c r="BB464" s="3"/>
    </row>
  </sheetData>
  <mergeCells count="9">
    <mergeCell ref="BE1:BG1"/>
    <mergeCell ref="AY1:BC1"/>
    <mergeCell ref="AJ36:AK36"/>
    <mergeCell ref="AM36:AN36"/>
    <mergeCell ref="AP30:AQ30"/>
    <mergeCell ref="AK30:AL30"/>
    <mergeCell ref="A1:I1"/>
    <mergeCell ref="G5:G6"/>
    <mergeCell ref="AF1:AG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CF0D5CDF1F6744843FBF57F8924D2F" ma:contentTypeVersion="20" ma:contentTypeDescription="Crear nuevo documento." ma:contentTypeScope="" ma:versionID="d8819142e5c4128bdcbd274daf3e24ed">
  <xsd:schema xmlns:xsd="http://www.w3.org/2001/XMLSchema" xmlns:xs="http://www.w3.org/2001/XMLSchema" xmlns:p="http://schemas.microsoft.com/office/2006/metadata/properties" xmlns:ns2="96e8e3a7-ebf9-4db1-8414-357ea4f4cbd4" targetNamespace="http://schemas.microsoft.com/office/2006/metadata/properties" ma:root="true" ma:fieldsID="8c264b04970fa968f55bb689fab38857" ns2:_="">
    <xsd:import namespace="96e8e3a7-ebf9-4db1-8414-357ea4f4cbd4"/>
    <xsd:element name="properties">
      <xsd:complexType>
        <xsd:sequence>
          <xsd:element name="documentManagement">
            <xsd:complexType>
              <xsd:all>
                <xsd:element ref="ns2:Disciplina" minOccurs="0"/>
                <xsd:element ref="ns2:Submission" minOccurs="0"/>
                <xsd:element ref="ns2:Status" minOccurs="0"/>
                <xsd:element ref="ns2:Revi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8e3a7-ebf9-4db1-8414-357ea4f4cbd4" elementFormDefault="qualified">
    <xsd:import namespace="http://schemas.microsoft.com/office/2006/documentManagement/types"/>
    <xsd:import namespace="http://schemas.microsoft.com/office/infopath/2007/PartnerControls"/>
    <xsd:element name="Disciplina" ma:index="3" nillable="true" ma:displayName="Disciplina" ma:format="Dropdown" ma:internalName="Disciplina" ma:readOnly="false">
      <xsd:simpleType>
        <xsd:restriction base="dms:Text">
          <xsd:maxLength value="255"/>
        </xsd:restriction>
      </xsd:simpleType>
    </xsd:element>
    <xsd:element name="Submission" ma:index="4" nillable="true" ma:displayName="Submission" ma:format="Dropdown" ma:internalName="Submission" ma:readOnly="false">
      <xsd:simpleType>
        <xsd:restriction base="dms:Choice">
          <xsd:enumeration value="Biweekly shared"/>
          <xsd:enumeration value="Official"/>
        </xsd:restriction>
      </xsd:simpleType>
    </xsd:element>
    <xsd:element name="Status" ma:index="5" nillable="true" ma:displayName="Status" ma:format="Dropdown" ma:internalName="Status" ma:readOnly="false">
      <xsd:simpleType>
        <xsd:restriction base="dms:Choice">
          <xsd:enumeration value="S1"/>
          <xsd:enumeration value="S2"/>
          <xsd:enumeration value="S3"/>
          <xsd:enumeration value="S4"/>
        </xsd:restriction>
      </xsd:simpleType>
    </xsd:element>
    <xsd:element name="Revision" ma:index="6" nillable="true" ma:displayName="Revision" ma:default="---" ma:format="Dropdown" ma:internalName="Revision" ma:readOnly="false">
      <xsd:simpleType>
        <xsd:restriction base="dms:Text">
          <xsd:maxLength value="3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4c05725-b570-4336-96bd-411e578e91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9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96e8e3a7-ebf9-4db1-8414-357ea4f4cbd4">---</Revision>
    <Status xmlns="96e8e3a7-ebf9-4db1-8414-357ea4f4cbd4" xsi:nil="true"/>
    <lcf76f155ced4ddcb4097134ff3c332f xmlns="96e8e3a7-ebf9-4db1-8414-357ea4f4cbd4">
      <Terms xmlns="http://schemas.microsoft.com/office/infopath/2007/PartnerControls"/>
    </lcf76f155ced4ddcb4097134ff3c332f>
    <Disciplina xmlns="96e8e3a7-ebf9-4db1-8414-357ea4f4cbd4" xsi:nil="true"/>
    <Submission xmlns="96e8e3a7-ebf9-4db1-8414-357ea4f4cbd4" xsi:nil="true"/>
  </documentManagement>
</p:properties>
</file>

<file path=customXml/itemProps1.xml><?xml version="1.0" encoding="utf-8"?>
<ds:datastoreItem xmlns:ds="http://schemas.openxmlformats.org/officeDocument/2006/customXml" ds:itemID="{8FF01096-3BE5-4D82-9714-10CBDDA82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7A3BD0-0E21-4014-BD52-BFC4A201D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8e3a7-ebf9-4db1-8414-357ea4f4c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9A430E-51B3-48C4-BDBA-708258A7B28A}">
  <ds:schemaRefs>
    <ds:schemaRef ds:uri="http://schemas.microsoft.com/office/2006/documentManagement/types"/>
    <ds:schemaRef ds:uri="http://purl.org/dc/dcmitype/"/>
    <ds:schemaRef ds:uri="http://www.w3.org/XML/1998/namespace"/>
    <ds:schemaRef ds:uri="96e8e3a7-ebf9-4db1-8414-357ea4f4cbd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85cffeef-a994-4666-a8bc-996f71b530b2}" enabled="0" method="" siteId="{85cffeef-a994-4666-a8bc-996f71b530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PECK EEB02</vt:lpstr>
      <vt:lpstr>Comparación</vt:lpstr>
      <vt:lpstr>Comparación Juntas</vt:lpstr>
      <vt:lpstr>'PECK EEB02'!Print_Area</vt:lpstr>
    </vt:vector>
  </TitlesOfParts>
  <Company>SENER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Maya Velez</dc:creator>
  <cp:lastModifiedBy>Dayana Pamela Yaguana Vilatuña</cp:lastModifiedBy>
  <dcterms:created xsi:type="dcterms:W3CDTF">2025-06-24T09:05:01Z</dcterms:created>
  <dcterms:modified xsi:type="dcterms:W3CDTF">2025-07-06T18:26:52Z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0x01010037CF0D5CDF1F6744843FBF57F8924D2F</vt:lpwstr>
  </property>
  <property fmtid="{D5CDD505-2E9C-101B-9397-08002B2CF9AE}" pid="3" name="MediaServiceImageTags">
    <vt:lpwstr/>
  </property>
</Properties>
</file>