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anaimanova/Documents/GitHub/excel-challenge/Progress/"/>
    </mc:Choice>
  </mc:AlternateContent>
  <xr:revisionPtr revIDLastSave="0" documentId="13_ncr:1_{A6DD35BF-6F43-964E-867B-FA1F831A1E7D}" xr6:coauthVersionLast="47" xr6:coauthVersionMax="47" xr10:uidLastSave="{00000000-0000-0000-0000-000000000000}"/>
  <bookViews>
    <workbookView xWindow="-38260" yWindow="2820" windowWidth="35600" windowHeight="18280" activeTab="4" xr2:uid="{00000000-000D-0000-FFFF-FFFF00000000}"/>
  </bookViews>
  <sheets>
    <sheet name="Crowdfunding" sheetId="1" r:id="rId1"/>
    <sheet name="Analysis per Category" sheetId="2" r:id="rId2"/>
    <sheet name="Analysis per Sub-Category" sheetId="3" r:id="rId3"/>
    <sheet name="Sheet5" sheetId="8" r:id="rId4"/>
    <sheet name="Sheet6" sheetId="9" r:id="rId5"/>
  </sheets>
  <definedNames>
    <definedName name="_xlnm._FilterDatabase" localSheetId="0" hidden="1">Crowdfunding!$A$1:$T$1</definedName>
    <definedName name="Crowdfunding">Crowdfunding!$A$1:$T$1001</definedName>
  </definedNames>
  <calcPr calcId="191029"/>
  <pivotCaches>
    <pivotCache cacheId="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B3" i="9"/>
  <c r="C2" i="9"/>
  <c r="B13" i="9"/>
  <c r="B12" i="9"/>
  <c r="B11" i="9"/>
  <c r="B10" i="9"/>
  <c r="E10" i="9" s="1"/>
  <c r="B9" i="9"/>
  <c r="E9" i="9" s="1"/>
  <c r="B8" i="9"/>
  <c r="B7" i="9"/>
  <c r="E7" i="9" s="1"/>
  <c r="B6" i="9"/>
  <c r="B5" i="9"/>
  <c r="B4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9" l="1"/>
  <c r="E8" i="9"/>
  <c r="H7" i="9"/>
  <c r="H8" i="9"/>
  <c r="G5" i="9"/>
  <c r="G13" i="9"/>
  <c r="H9" i="9"/>
  <c r="H10" i="9"/>
  <c r="G7" i="9"/>
  <c r="F13" i="9"/>
  <c r="G8" i="9"/>
  <c r="G9" i="9"/>
  <c r="H13" i="9"/>
  <c r="E2" i="9"/>
  <c r="H2" i="9" s="1"/>
  <c r="E6" i="9"/>
  <c r="H6" i="9" s="1"/>
  <c r="F10" i="9"/>
  <c r="E13" i="9"/>
  <c r="E5" i="9"/>
  <c r="F5" i="9" s="1"/>
  <c r="F9" i="9"/>
  <c r="E12" i="9"/>
  <c r="F12" i="9" s="1"/>
  <c r="E4" i="9"/>
  <c r="F4" i="9" s="1"/>
  <c r="F8" i="9"/>
  <c r="E11" i="9"/>
  <c r="H11" i="9" s="1"/>
  <c r="E3" i="9"/>
  <c r="F3" i="9" s="1"/>
  <c r="F7" i="9"/>
  <c r="G3" i="9" l="1"/>
  <c r="H3" i="9"/>
  <c r="H5" i="9"/>
  <c r="G11" i="9"/>
  <c r="G2" i="9"/>
  <c r="F11" i="9"/>
  <c r="F6" i="9"/>
  <c r="F2" i="9"/>
  <c r="G4" i="9"/>
  <c r="G6" i="9"/>
  <c r="G12" i="9"/>
  <c r="H12" i="9"/>
  <c r="H4" i="9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<sst xmlns="http://schemas.openxmlformats.org/spreadsheetml/2006/main" count="8121" uniqueCount="2107">
  <si>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</si>
  <si>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</si>
  <si>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</si>
  <si>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</si>
  <si>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</si>
  <si>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</si>
  <si>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</si>
  <si>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</si>
  <si>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</si>
  <si>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</si>
  <si>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</si>
  <si>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</si>
  <si>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</si>
  <si>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</si>
  <si>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</si>
  <si>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</si>
  <si>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</si>
  <si>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</si>
  <si>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</si>
  <si>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</si>
  <si>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</si>
  <si>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</si>
  <si>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</si>
  <si>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</si>
  <si>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</si>
  <si>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</si>
  <si>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</si>
  <si>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</si>
  <si>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</si>
  <si>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</si>
  <si>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</si>
  <si>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</si>
  <si>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</si>
  <si>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</si>
  <si>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</si>
  <si>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</si>
  <si>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</si>
  <si>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</si>
  <si>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</si>
  <si>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</si>
  <si>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</si>
  <si>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</si>
  <si>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</si>
  <si>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</si>
  <si>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</si>
  <si>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</si>
  <si>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</si>
  <si>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</si>
  <si>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</si>
  <si>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</si>
  <si>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</si>
  <si>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</si>
  <si>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</si>
  <si>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</si>
  <si>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</si>
  <si>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</si>
  <si>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</si>
  <si>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</si>
  <si>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</si>
  <si>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</si>
  <si>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</si>
  <si>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</si>
  <si>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</si>
  <si>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</si>
  <si>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</si>
  <si>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</si>
  <si>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</si>
  <si>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</si>
  <si>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</si>
  <si>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</si>
  <si>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</si>
  <si>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</si>
  <si>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</si>
  <si>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</si>
  <si>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</si>
  <si>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</si>
  <si>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</si>
  <si>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</si>
  <si>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</si>
  <si>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</si>
  <si>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</si>
  <si>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</si>
  <si>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</si>
  <si>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</si>
  <si>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</si>
  <si>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</si>
  <si>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</si>
  <si>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</si>
  <si>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</si>
  <si>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</si>
  <si>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</si>
  <si>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</si>
  <si>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</si>
  <si>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</si>
  <si>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</si>
  <si>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</si>
  <si>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</si>
  <si>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</si>
  <si>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</si>
  <si>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</si>
  <si>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</si>
  <si>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</si>
  <si>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</si>
  <si>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</si>
  <si>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</si>
  <si>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</si>
  <si>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</si>
  <si>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</si>
  <si>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</si>
  <si>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</si>
  <si>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</si>
  <si>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</si>
  <si>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</si>
  <si>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</si>
  <si>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</si>
  <si>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</si>
  <si>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</si>
  <si>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</si>
  <si>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</si>
  <si>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</si>
  <si>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</si>
  <si>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</si>
  <si>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</si>
  <si>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</si>
  <si>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</si>
  <si>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</si>
  <si>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</si>
  <si>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</si>
  <si>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</si>
  <si>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</si>
  <si>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</si>
  <si>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</si>
  <si>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</si>
  <si>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</si>
  <si>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</si>
  <si>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</si>
  <si>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</si>
  <si>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</si>
  <si>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</si>
  <si>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</si>
  <si>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</si>
  <si>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</si>
  <si>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</si>
  <si>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</si>
  <si>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</si>
  <si>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</si>
  <si>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</si>
  <si>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</si>
  <si>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</si>
  <si>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</si>
  <si>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</si>
  <si>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</si>
  <si>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</si>
  <si>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</si>
  <si>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</si>
  <si>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</si>
  <si>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</si>
  <si>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</si>
  <si>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</si>
  <si>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</si>
  <si>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</si>
  <si>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</si>
  <si>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</si>
  <si>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</si>
  <si>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</si>
  <si>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</si>
  <si>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</si>
  <si>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</si>
  <si>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</si>
  <si>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</si>
  <si>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</si>
  <si>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</si>
  <si>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</si>
  <si>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</si>
  <si>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</si>
  <si>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</si>
  <si>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</si>
  <si>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</si>
  <si>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</si>
  <si>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</si>
  <si>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</si>
  <si>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</si>
  <si>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</si>
  <si>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</si>
  <si>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</si>
  <si>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</si>
  <si>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</si>
  <si>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</si>
  <si>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</si>
  <si>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</si>
  <si>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</si>
  <si>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</si>
  <si>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</si>
  <si>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</si>
  <si>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</si>
  <si>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</si>
  <si>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</si>
  <si>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</si>
  <si>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</si>
  <si>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</si>
  <si>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</si>
  <si>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</si>
  <si>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</si>
  <si>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</si>
  <si>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</si>
  <si>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</si>
  <si>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</si>
  <si>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</si>
  <si>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</si>
  <si>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</si>
  <si>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</si>
  <si>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</si>
  <si>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</si>
  <si>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</si>
  <si>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</si>
  <si>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</si>
  <si>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</si>
  <si>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</si>
  <si>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</si>
  <si>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</si>
  <si>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</si>
  <si>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</si>
  <si>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</si>
  <si>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</si>
  <si>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</si>
  <si>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</si>
  <si>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</si>
  <si>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</si>
  <si>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</si>
  <si>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</si>
  <si>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</si>
  <si>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</si>
  <si>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</si>
  <si>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</si>
  <si>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</si>
  <si>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</si>
  <si>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</si>
  <si>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</si>
  <si>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</si>
  <si>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</si>
  <si>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</si>
  <si>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</si>
  <si>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</si>
  <si>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</si>
  <si>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</si>
  <si>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</si>
  <si>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</si>
  <si>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</si>
  <si>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</si>
  <si>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</si>
  <si>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</si>
  <si>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</si>
  <si>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</si>
  <si>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</si>
  <si>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</si>
  <si>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</si>
  <si>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</si>
  <si>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</si>
  <si>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</si>
  <si>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</si>
  <si>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</si>
  <si>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</si>
  <si>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</si>
  <si>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</si>
  <si>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</si>
  <si>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</si>
  <si>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</si>
  <si>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</si>
  <si>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</si>
  <si>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</si>
  <si>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</si>
  <si>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</si>
  <si>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</si>
  <si>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</si>
  <si>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</si>
  <si>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</si>
  <si>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</si>
  <si>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</si>
  <si>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</si>
  <si>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</si>
  <si>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</si>
  <si>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</si>
  <si>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</si>
  <si>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</si>
  <si>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</si>
  <si>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</si>
  <si>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</si>
  <si>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</si>
  <si>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</si>
  <si>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</si>
  <si>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</si>
  <si>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</si>
  <si>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</si>
  <si>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</si>
  <si>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</si>
  <si>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</si>
  <si>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</si>
  <si>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</si>
  <si>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</si>
  <si>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</si>
  <si>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</si>
  <si>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</si>
  <si>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</si>
  <si>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</si>
  <si>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</si>
  <si>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</si>
  <si>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</si>
  <si>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</si>
  <si>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</si>
  <si>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</si>
  <si>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</si>
  <si>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</si>
  <si>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</si>
  <si>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</si>
  <si>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</si>
  <si>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</si>
  <si>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</si>
  <si>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</si>
  <si>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</si>
  <si>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</si>
  <si>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</si>
  <si>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</si>
  <si>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</si>
  <si>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</si>
  <si>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</si>
  <si>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</si>
  <si>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</si>
  <si>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</si>
  <si>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</si>
  <si>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</si>
  <si>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</si>
  <si>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</si>
  <si>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</si>
  <si>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</si>
  <si>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</si>
  <si>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</si>
  <si>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</si>
  <si>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</si>
  <si>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</si>
  <si>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</si>
  <si>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</si>
  <si>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</si>
  <si>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</si>
  <si>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</si>
  <si>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</si>
  <si>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</si>
  <si>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</si>
  <si>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</si>
  <si>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</si>
  <si>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</si>
  <si>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</si>
  <si>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</si>
  <si>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</si>
  <si>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</si>
  <si>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</si>
  <si>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</si>
  <si>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</si>
  <si>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</si>
  <si>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</si>
  <si>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</si>
  <si>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</si>
  <si>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</si>
  <si>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</si>
  <si>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</si>
  <si>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</si>
  <si>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</si>
  <si>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</si>
  <si>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</si>
  <si>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</si>
  <si>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</si>
  <si>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</si>
  <si>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</si>
  <si>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</si>
  <si>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</si>
  <si>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</si>
  <si>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</si>
  <si>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</si>
  <si>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</si>
  <si>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</si>
  <si>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</si>
  <si>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</si>
  <si>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</si>
  <si>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</si>
  <si>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</si>
  <si>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</si>
  <si>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</si>
  <si>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</si>
  <si>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</si>
  <si>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</si>
  <si>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</si>
  <si>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</si>
  <si>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</si>
  <si>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</si>
  <si>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</si>
  <si>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</si>
  <si>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</si>
  <si>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</si>
  <si>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</si>
  <si>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</si>
  <si>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</si>
  <si>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</si>
  <si>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</si>
  <si>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</si>
  <si>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</si>
  <si>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</si>
  <si>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</si>
  <si>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</si>
  <si>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</si>
  <si>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</si>
  <si>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</si>
  <si>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</si>
  <si>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</si>
  <si>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</si>
  <si>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</si>
  <si>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</si>
  <si>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</si>
  <si>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</si>
  <si>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</si>
  <si>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</si>
  <si>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</si>
  <si>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</si>
  <si>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</si>
  <si>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</si>
  <si>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</si>
  <si>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</si>
  <si>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</si>
  <si>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</si>
  <si>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</si>
  <si>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</si>
  <si>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</si>
  <si>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</si>
  <si>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</si>
  <si>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</si>
  <si>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</si>
  <si>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</si>
  <si>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</si>
  <si>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</si>
  <si>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</si>
  <si>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</si>
  <si>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</si>
  <si>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</si>
  <si>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</si>
  <si>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</si>
  <si>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</si>
  <si>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</si>
  <si>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</si>
  <si>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</si>
  <si>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</si>
  <si>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</si>
  <si>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</si>
  <si>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</si>
  <si>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</si>
  <si>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</si>
  <si>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</si>
  <si>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</si>
  <si>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</si>
  <si>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</si>
  <si>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</si>
  <si>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</si>
  <si>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</si>
  <si>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</si>
  <si>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</si>
  <si>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</si>
  <si>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</si>
  <si>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</si>
  <si>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</si>
  <si>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</si>
  <si>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</si>
  <si>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</si>
  <si>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</si>
  <si>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</si>
  <si>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</si>
  <si>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</si>
  <si>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</si>
  <si>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</si>
  <si>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</si>
  <si>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</si>
  <si>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</si>
  <si>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</si>
  <si>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</si>
  <si>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</si>
  <si>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</si>
  <si>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</si>
  <si>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</si>
  <si>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</si>
  <si>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</si>
  <si>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</si>
  <si>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</si>
  <si>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</si>
  <si>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</si>
  <si>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</si>
  <si>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</si>
  <si>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</si>
  <si>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</si>
  <si>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</si>
  <si>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</si>
  <si>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</si>
  <si>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</si>
  <si>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</si>
  <si>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</si>
  <si>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</si>
  <si>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</si>
  <si>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</si>
  <si>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</si>
  <si>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</si>
  <si>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</si>
  <si>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</si>
  <si>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</si>
  <si>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</si>
  <si>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</si>
  <si>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</si>
  <si>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</si>
  <si>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</si>
  <si>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</si>
  <si>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</si>
  <si>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</si>
  <si>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</si>
  <si>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</si>
  <si>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</si>
  <si>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</si>
  <si>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</si>
  <si>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</si>
  <si>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</si>
  <si>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</si>
  <si>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</si>
  <si>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</si>
  <si>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</si>
  <si>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</si>
  <si>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</si>
  <si>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</si>
  <si>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</si>
  <si>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</si>
  <si>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</si>
  <si>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</si>
  <si>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</si>
  <si>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</si>
  <si>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</si>
  <si>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</si>
  <si>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</si>
  <si>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</si>
  <si>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</si>
  <si>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</si>
  <si>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</si>
  <si>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</si>
  <si>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</si>
  <si>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</si>
  <si>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</si>
  <si>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</si>
  <si>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</si>
  <si>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</si>
  <si>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</si>
  <si>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</si>
  <si>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</si>
  <si>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</si>
  <si>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</si>
  <si>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</si>
  <si>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</si>
  <si>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</si>
  <si>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</si>
  <si>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</si>
  <si>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</si>
  <si>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</si>
  <si>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</si>
  <si>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</si>
  <si>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</si>
  <si>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</si>
  <si>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</si>
  <si>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</si>
  <si>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</si>
  <si>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</si>
  <si>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</si>
  <si>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</si>
  <si>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</si>
  <si>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</si>
  <si>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</si>
  <si>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</si>
  <si>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</si>
  <si>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</si>
  <si>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</si>
  <si>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</si>
  <si>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</si>
  <si>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</si>
  <si>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</si>
  <si>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</si>
  <si>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</si>
  <si>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</si>
  <si>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</si>
  <si>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</si>
  <si>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</si>
  <si>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</si>
  <si>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</si>
  <si>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</si>
  <si>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</si>
  <si>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</si>
  <si>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</si>
  <si>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</si>
  <si>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</si>
  <si>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</si>
  <si>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</si>
  <si>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</si>
  <si>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</si>
  <si>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</si>
  <si>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</si>
  <si>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</si>
  <si>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</si>
  <si>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</si>
  <si>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</si>
  <si>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</si>
  <si>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</si>
  <si>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</si>
  <si>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</si>
  <si>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</si>
  <si>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</si>
  <si>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</si>
  <si>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</si>
  <si>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</si>
  <si>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</si>
  <si>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</si>
  <si>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</si>
  <si>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</si>
  <si>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</si>
  <si>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</si>
  <si>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</si>
  <si>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</si>
  <si>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</si>
  <si>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</si>
  <si>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</si>
  <si>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</si>
  <si>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</si>
  <si>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</si>
  <si>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</si>
  <si>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</si>
  <si>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</si>
  <si>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</si>
  <si>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</si>
  <si>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</si>
  <si>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</si>
  <si>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</si>
  <si>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</si>
  <si>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</si>
  <si>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</si>
  <si>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</si>
  <si>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</si>
  <si>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</si>
  <si>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</si>
  <si>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</si>
  <si>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</si>
  <si>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</si>
  <si>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</si>
  <si>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</si>
  <si>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</si>
  <si>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</si>
  <si>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</si>
  <si>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</si>
  <si>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</si>
  <si>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</si>
  <si>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</si>
  <si>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</si>
  <si>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</si>
  <si>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</si>
  <si>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</si>
  <si>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</si>
  <si>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</si>
  <si>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</si>
  <si>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</si>
  <si>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</si>
  <si>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</si>
  <si>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</si>
  <si>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</si>
  <si>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</si>
  <si>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</si>
  <si>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</si>
  <si>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</si>
  <si>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</si>
  <si>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</si>
  <si>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</si>
  <si>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</si>
  <si>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</si>
  <si>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</si>
  <si>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</si>
  <si>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</si>
  <si>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</si>
  <si>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</si>
  <si>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</si>
  <si>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</si>
  <si>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</si>
  <si>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</si>
  <si>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</si>
  <si>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</si>
  <si>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</si>
  <si>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</si>
  <si>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</si>
  <si>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</si>
  <si>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</si>
  <si>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</si>
  <si>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</si>
  <si>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</si>
  <si>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</si>
  <si>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</si>
  <si>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</si>
  <si>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</si>
  <si>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</si>
  <si>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</si>
  <si>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</si>
  <si>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</si>
  <si>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</si>
  <si>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</si>
  <si>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</si>
  <si>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</si>
  <si>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</si>
  <si>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</si>
  <si>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</si>
  <si>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</si>
  <si>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</si>
  <si>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</si>
  <si>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</si>
  <si>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</si>
  <si>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</si>
  <si>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</si>
  <si>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</si>
  <si>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</si>
  <si>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</si>
  <si>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</si>
  <si>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</si>
  <si>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</si>
  <si>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</si>
  <si>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</si>
  <si>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</si>
  <si>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</si>
  <si>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</si>
  <si>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</si>
  <si>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</si>
  <si>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</si>
  <si>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</si>
  <si>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</si>
  <si>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</si>
  <si>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</si>
  <si>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</si>
  <si>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</si>
  <si>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</si>
  <si>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</si>
  <si>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</si>
  <si>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</si>
  <si>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</si>
  <si>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</si>
  <si>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</si>
  <si>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</si>
  <si>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</si>
  <si>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</si>
  <si>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</si>
  <si>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</si>
  <si>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</si>
  <si>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</si>
  <si>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</si>
  <si>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</si>
  <si>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</si>
  <si>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</si>
  <si>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</si>
  <si>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</si>
  <si>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</si>
  <si>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</si>
  <si>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</si>
  <si>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</si>
  <si>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</si>
  <si>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</si>
  <si>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</si>
  <si>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</si>
  <si>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</si>
  <si>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</si>
  <si>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</si>
  <si>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</si>
  <si>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</si>
  <si>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</si>
  <si>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</si>
  <si>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</si>
  <si>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</si>
  <si>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</si>
  <si>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</si>
  <si>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</si>
  <si>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</si>
  <si>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</si>
  <si>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</si>
  <si>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</si>
  <si>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</si>
  <si>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</si>
  <si>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</si>
  <si>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</si>
  <si>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</si>
  <si>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</si>
  <si>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</si>
  <si>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</si>
  <si>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</si>
  <si>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</si>
  <si>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</si>
  <si>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</si>
  <si>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</si>
  <si>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</si>
  <si>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</si>
  <si>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</si>
  <si>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</si>
  <si>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</si>
  <si>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</si>
  <si>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</si>
  <si>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</si>
  <si>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</si>
  <si>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</si>
  <si>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</si>
  <si>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</si>
  <si>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</si>
  <si>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</si>
  <si>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</si>
  <si>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</si>
  <si>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</si>
  <si>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</si>
  <si>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</si>
  <si>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</si>
  <si>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</si>
  <si>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</si>
  <si>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</si>
  <si>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</si>
  <si>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</si>
  <si>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</si>
  <si>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</si>
  <si>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</si>
  <si>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</si>
  <si>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</si>
  <si>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</si>
  <si>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</si>
  <si>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</si>
  <si>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</si>
  <si>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</si>
  <si>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</si>
  <si>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</si>
  <si>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</si>
  <si>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</si>
  <si>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</si>
  <si>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</si>
  <si>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</si>
  <si>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</si>
  <si>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</si>
  <si>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</si>
  <si>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</si>
  <si>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</si>
  <si>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</si>
  <si>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</si>
  <si>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</si>
  <si>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</si>
  <si>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</si>
  <si>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</si>
  <si>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</si>
  <si>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</si>
  <si>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</si>
  <si>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</si>
  <si>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</si>
  <si>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</si>
  <si>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</si>
  <si>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</si>
  <si>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</si>
  <si>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</si>
  <si>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</si>
  <si>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</si>
  <si>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</si>
  <si>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</si>
  <si>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</si>
  <si>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</si>
  <si>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</si>
  <si>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</si>
  <si>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</si>
  <si>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</si>
  <si>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</si>
  <si>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</si>
  <si>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</si>
  <si>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</si>
  <si>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</si>
  <si>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</si>
  <si>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</si>
  <si>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</si>
  <si>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</si>
  <si>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</si>
  <si>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</si>
  <si>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</si>
  <si>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</si>
  <si>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</si>
  <si>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</si>
  <si>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</si>
  <si>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</si>
  <si>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</si>
  <si>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</si>
  <si>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</si>
  <si>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</si>
  <si>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</si>
  <si>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</si>
  <si>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</si>
  <si>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</si>
  <si>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</si>
  <si>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</si>
  <si>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</si>
  <si>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</si>
  <si>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</si>
  <si>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</si>
  <si>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</si>
  <si>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</si>
  <si>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</si>
  <si>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</si>
  <si>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</si>
  <si>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</si>
  <si>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</si>
  <si>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</si>
  <si>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</si>
  <si>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</si>
  <si>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</si>
  <si>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</si>
  <si>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</si>
  <si>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</si>
  <si>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</si>
  <si>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</si>
  <si>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</si>
  <si>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</si>
  <si>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</si>
  <si>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</si>
  <si>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</si>
  <si>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</si>
  <si>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</si>
  <si>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</si>
  <si>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</si>
  <si>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</si>
  <si>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</si>
  <si>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</si>
  <si>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</si>
  <si>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</si>
  <si>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</si>
  <si>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</si>
  <si>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</si>
  <si>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</si>
  <si>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</si>
  <si>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</si>
  <si>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</si>
  <si>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</si>
  <si>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</si>
  <si>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</si>
  <si>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</si>
  <si>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</si>
  <si>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</si>
  <si>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</si>
  <si>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</si>
  <si>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</si>
  <si>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</si>
  <si>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</si>
  <si>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</si>
  <si>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</si>
  <si>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</si>
  <si>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</si>
  <si>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</si>
  <si>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</si>
  <si>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</si>
  <si>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</si>
  <si>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</si>
  <si>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</si>
  <si>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</si>
  <si>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</si>
  <si>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</si>
  <si>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</si>
  <si>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</si>
  <si>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</si>
  <si>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</si>
  <si>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</si>
  <si>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</si>
  <si>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</si>
  <si>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</si>
  <si>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</si>
  <si>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</si>
  <si>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</si>
  <si>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</si>
  <si>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</si>
  <si>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</si>
  <si>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</si>
  <si>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</si>
  <si>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</si>
  <si>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</si>
  <si>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</si>
  <si>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</si>
  <si>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</si>
  <si>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</si>
  <si>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</si>
  <si>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</si>
  <si>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</si>
  <si>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</si>
  <si>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</si>
  <si>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</si>
  <si>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</si>
  <si>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</si>
  <si>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</si>
  <si>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</si>
  <si>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</si>
  <si>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</si>
  <si>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</si>
  <si>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</si>
  <si>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</si>
  <si>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</si>
  <si>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</si>
  <si>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</si>
  <si>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</si>
  <si>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</si>
  <si>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</si>
  <si>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</si>
  <si>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</si>
  <si>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</si>
  <si>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</si>
  <si>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</si>
  <si>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</si>
  <si>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</si>
  <si>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</si>
  <si>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</si>
  <si>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</si>
  <si>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</si>
  <si>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</si>
  <si>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</si>
  <si>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</si>
  <si>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</si>
  <si>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</si>
  <si>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</si>
  <si>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</si>
  <si>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</si>
  <si>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</si>
  <si>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</si>
  <si>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</si>
  <si>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</si>
  <si>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</si>
  <si>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</si>
  <si>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</si>
  <si>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</si>
  <si>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</si>
  <si>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</si>
  <si>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</si>
  <si>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</si>
  <si>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</si>
  <si>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</si>
  <si>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</si>
  <si>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</si>
  <si>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</si>
  <si>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</si>
  <si>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</si>
  <si>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</si>
  <si>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</si>
  <si>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</si>
  <si>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</si>
  <si>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</si>
  <si>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</si>
  <si>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</si>
  <si>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</si>
  <si>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</si>
  <si>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</si>
  <si>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</si>
  <si>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</si>
  <si>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</si>
  <si>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</si>
  <si>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</si>
  <si>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</si>
  <si>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</si>
  <si>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</si>
  <si>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</si>
  <si>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</si>
  <si>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</si>
  <si>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</si>
  <si>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</si>
  <si>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</si>
  <si>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</si>
  <si>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</si>
  <si>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</si>
  <si>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</si>
  <si>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</si>
  <si>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</si>
  <si>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</si>
  <si>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</si>
  <si>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</si>
  <si>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</si>
  <si>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</si>
  <si>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</si>
  <si>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</si>
  <si>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</si>
  <si>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</si>
  <si>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</si>
  <si>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</si>
  <si>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</si>
  <si>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</si>
  <si>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</si>
  <si>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</si>
  <si>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</si>
  <si>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</si>
  <si>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</si>
  <si>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</si>
  <si>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</si>
  <si>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</si>
  <si>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</si>
  <si>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</si>
  <si>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</si>
  <si>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</si>
  <si>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</si>
  <si>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</si>
  <si>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</si>
  <si>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</si>
  <si>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</si>
  <si>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</si>
  <si>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</si>
  <si>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</si>
  <si>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</si>
  <si>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</si>
  <si>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</si>
  <si>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</si>
  <si>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</si>
  <si>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</si>
  <si>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</si>
  <si>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</si>
  <si>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</si>
  <si>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</si>
  <si>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</si>
  <si>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</si>
  <si>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</si>
  <si>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</si>
  <si>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</si>
  <si>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</si>
  <si>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</si>
  <si>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</si>
  <si>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</si>
  <si>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</si>
  <si>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</si>
  <si>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</si>
  <si>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</si>
  <si>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</si>
  <si>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</si>
  <si>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</si>
  <si>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</si>
  <si>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</si>
  <si>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</si>
  <si>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</si>
  <si>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</si>
  <si>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</si>
  <si>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</si>
  <si>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</si>
  <si>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</si>
  <si>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</si>
  <si>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</si>
  <si>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</si>
  <si>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</si>
  <si>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</si>
  <si>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</si>
  <si>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</si>
  <si>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</si>
  <si>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</si>
  <si>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</si>
  <si>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</si>
  <si>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</si>
  <si>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</si>
  <si>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</si>
  <si>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</si>
  <si>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</si>
  <si>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</si>
  <si>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</si>
  <si>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</si>
  <si>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</si>
  <si>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</si>
  <si>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</si>
  <si>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</si>
  <si>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</si>
  <si>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</si>
  <si>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</si>
  <si>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</si>
  <si>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</si>
  <si>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</si>
  <si>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</si>
  <si>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</si>
  <si>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</si>
  <si>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</si>
  <si>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</si>
  <si>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</si>
  <si>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</si>
  <si>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</si>
  <si>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</si>
  <si>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</si>
  <si>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</si>
  <si>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</si>
  <si>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</si>
  <si>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</si>
  <si>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</si>
  <si>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</si>
  <si>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</si>
  <si>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</si>
  <si>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</si>
  <si>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</si>
  <si>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</si>
  <si>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</si>
  <si>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</si>
  <si>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</si>
  <si>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</si>
  <si>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</si>
  <si>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</si>
  <si>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</si>
  <si>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</si>
  <si>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</si>
  <si>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</si>
  <si>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</si>
  <si>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</si>
  <si>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</si>
  <si>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</si>
  <si>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</si>
  <si>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</si>
  <si>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</si>
  <si>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</si>
  <si>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</si>
  <si>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</si>
  <si>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</si>
  <si>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</si>
  <si>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</si>
  <si>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</si>
  <si>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</si>
  <si>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</si>
  <si>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</si>
  <si>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</si>
  <si>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</si>
  <si>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</si>
  <si>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</si>
  <si>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</si>
  <si>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</si>
  <si>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</si>
  <si>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</si>
  <si>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</si>
  <si>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</si>
  <si>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</si>
  <si>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</si>
  <si>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</si>
  <si>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</si>
  <si>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</si>
  <si>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</si>
  <si>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</si>
  <si>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</si>
  <si>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</si>
  <si>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</si>
  <si>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</si>
  <si>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</si>
  <si>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</si>
  <si>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</si>
  <si>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</si>
  <si>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</si>
  <si>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</si>
  <si>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</si>
  <si>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</si>
  <si>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</si>
  <si>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</si>
  <si>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</si>
  <si>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</si>
  <si>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</si>
  <si>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</si>
  <si>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</si>
  <si>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</si>
  <si>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</si>
  <si>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</si>
  <si>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</si>
  <si>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</si>
  <si>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</si>
  <si>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</si>
  <si>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</si>
  <si>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</si>
  <si>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</si>
  <si>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</si>
  <si>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</si>
  <si>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</si>
  <si>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</si>
  <si>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</si>
  <si>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</si>
  <si>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</si>
  <si>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</si>
  <si>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</si>
  <si>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</si>
  <si>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</si>
  <si>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</si>
  <si>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</si>
  <si>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</si>
  <si>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</si>
  <si>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</si>
  <si>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</si>
  <si>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</si>
  <si>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</si>
  <si>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</si>
  <si>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</si>
  <si>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</si>
  <si>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</si>
  <si>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</si>
  <si>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</si>
  <si>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</si>
  <si>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</si>
  <si>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</si>
  <si>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</si>
  <si>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</si>
  <si>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</si>
  <si>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</si>
  <si>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</si>
  <si>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</si>
  <si>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</si>
  <si>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</si>
  <si>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</si>
  <si>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</si>
  <si>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</si>
  <si>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</si>
  <si>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</si>
  <si>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</si>
  <si>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</si>
  <si>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</si>
  <si>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</si>
  <si>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</si>
  <si>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</si>
  <si>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</si>
  <si>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</si>
  <si>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</si>
  <si>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</si>
  <si>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</si>
  <si>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</si>
  <si>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</si>
  <si>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</si>
  <si>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</si>
  <si>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</si>
  <si>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</si>
  <si>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</si>
  <si>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</si>
  <si>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</si>
  <si>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</si>
  <si>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</si>
  <si>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</si>
  <si>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</si>
  <si>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</si>
  <si>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</si>
  <si>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</si>
  <si>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</si>
  <si>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</si>
  <si>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</si>
  <si>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</si>
  <si>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</si>
  <si>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</si>
  <si>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</si>
  <si>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</si>
  <si>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</si>
  <si>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</si>
  <si>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</si>
  <si>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</si>
  <si>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</si>
  <si>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</si>
  <si>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</si>
  <si>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</si>
  <si>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</si>
  <si>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</si>
  <si>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</si>
  <si>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</si>
  <si>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</si>
  <si>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</si>
  <si>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</si>
  <si>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</si>
  <si>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</si>
  <si>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</si>
  <si>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</si>
  <si>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</si>
  <si>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</si>
  <si>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</si>
  <si>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</si>
  <si>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</si>
  <si>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</si>
  <si>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</si>
  <si>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</si>
  <si>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</si>
  <si>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</si>
  <si>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</si>
  <si>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</si>
  <si>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</si>
  <si>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</si>
  <si>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</si>
  <si>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</si>
  <si>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</si>
  <si>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</si>
  <si>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</si>
  <si>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</si>
  <si>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</si>
  <si>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</si>
  <si>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</si>
  <si>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</si>
  <si>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</si>
  <si>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</si>
  <si>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</si>
  <si>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</si>
  <si>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</si>
  <si>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</si>
  <si>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</si>
  <si>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</si>
  <si>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</si>
  <si>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</si>
  <si>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</si>
  <si>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</si>
  <si>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</si>
  <si>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</si>
  <si>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</si>
  <si>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</si>
  <si>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</si>
  <si>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</si>
  <si>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</si>
  <si>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</si>
  <si>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</si>
  <si>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</si>
  <si>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</si>
  <si>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</si>
  <si>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</si>
  <si>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</si>
  <si>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</si>
  <si>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</si>
  <si>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</si>
  <si>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</si>
  <si>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</si>
  <si>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</si>
  <si>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</si>
  <si>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</si>
  <si>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</si>
  <si>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</si>
  <si>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</si>
  <si>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</si>
  <si>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</si>
  <si>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</si>
  <si>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</si>
  <si>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</si>
  <si>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</si>
  <si>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</si>
  <si>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</si>
  <si>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</si>
  <si>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</si>
  <si>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</si>
  <si>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</si>
  <si>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</si>
  <si>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</si>
  <si>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</si>
  <si>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</si>
  <si>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</si>
  <si>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</si>
  <si>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</si>
  <si>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</si>
  <si>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</si>
  <si>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</si>
  <si>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</si>
  <si>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</si>
  <si>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</si>
  <si>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</si>
  <si>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</si>
  <si>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</si>
  <si>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</si>
  <si>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</si>
  <si>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</si>
  <si>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</si>
  <si>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</si>
  <si>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</si>
  <si>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</si>
  <si>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</si>
  <si>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</si>
  <si>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</si>
  <si>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</si>
  <si>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</si>
  <si>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</si>
  <si>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</si>
  <si>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</si>
  <si>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</si>
  <si>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</si>
  <si>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</si>
  <si>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</si>
  <si>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</si>
  <si>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</si>
  <si>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</si>
  <si>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</si>
  <si>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</si>
  <si>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</si>
  <si>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</si>
  <si>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</si>
  <si>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</si>
  <si>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</si>
  <si>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</si>
  <si>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</si>
  <si>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</si>
  <si>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</si>
  <si>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</si>
  <si>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</si>
  <si>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</si>
  <si>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</si>
  <si>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</si>
  <si>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</si>
  <si>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</si>
  <si>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</si>
  <si>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</si>
  <si>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</si>
  <si>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</si>
  <si>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</si>
  <si>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</si>
  <si>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</si>
  <si>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</si>
  <si>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</si>
  <si>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</si>
  <si>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</si>
  <si>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</si>
  <si>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</si>
  <si>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</si>
  <si>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</si>
  <si>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</si>
  <si>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</si>
  <si>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</si>
  <si>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</si>
  <si>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</si>
  <si>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</si>
  <si>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</si>
  <si>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</si>
  <si>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</si>
  <si>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</si>
  <si>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</si>
  <si>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</si>
  <si>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</si>
  <si>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</si>
  <si>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</si>
  <si>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</si>
  <si>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</si>
  <si>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</si>
  <si>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</si>
  <si>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</si>
  <si>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</si>
  <si>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</si>
  <si>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</si>
  <si>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</si>
  <si>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</si>
  <si>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</si>
  <si>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</si>
  <si>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</si>
  <si>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</si>
  <si>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</si>
  <si>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</si>
  <si>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</si>
  <si>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</si>
  <si>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</si>
  <si>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</si>
  <si>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</si>
  <si>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</si>
  <si>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</si>
  <si>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</si>
  <si>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</si>
  <si>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</si>
  <si>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</si>
  <si>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</si>
  <si>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</si>
  <si>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</si>
  <si>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</si>
  <si>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</si>
  <si>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</si>
  <si>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</si>
  <si>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</si>
  <si>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</si>
  <si>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</si>
  <si>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</si>
  <si>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</si>
  <si>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</si>
  <si>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</si>
  <si>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</si>
  <si>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</si>
  <si>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</si>
  <si>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</si>
  <si>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</si>
  <si>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</si>
  <si>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</si>
  <si>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</si>
  <si>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</si>
  <si>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</si>
  <si>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</si>
  <si>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</si>
  <si>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</si>
  <si>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</si>
  <si>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</si>
  <si>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</si>
  <si>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</si>
  <si>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</si>
  <si>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</si>
  <si>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</si>
  <si>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</si>
  <si>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</si>
  <si>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</si>
  <si>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</si>
  <si>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</si>
  <si>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</si>
  <si>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</si>
  <si>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</si>
  <si>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</si>
  <si>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</si>
  <si>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</si>
  <si>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</si>
  <si>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</si>
  <si>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</si>
  <si>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</si>
  <si>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</si>
  <si>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</si>
  <si>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</si>
  <si>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</si>
  <si>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</si>
  <si>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</si>
  <si>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</si>
  <si>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</si>
  <si>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</si>
  <si>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</si>
  <si>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</si>
  <si>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</si>
  <si>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</si>
  <si>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</si>
  <si>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</si>
  <si>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</si>
  <si>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</si>
  <si>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</si>
  <si>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</si>
  <si>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</si>
  <si>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</si>
  <si>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</si>
  <si>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</si>
  <si>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</si>
  <si>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</si>
  <si>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</si>
  <si>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</si>
  <si>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</si>
  <si>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</si>
  <si>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</si>
  <si>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</si>
  <si>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</si>
  <si>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</si>
  <si>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</si>
  <si>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</si>
  <si>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</si>
  <si>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</si>
  <si>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</si>
  <si>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</si>
  <si>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</si>
  <si>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</si>
  <si>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</si>
  <si>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</si>
  <si>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</si>
  <si>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</si>
  <si>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</si>
  <si>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</si>
  <si>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</si>
  <si>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</si>
  <si>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</si>
  <si>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</si>
  <si>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</si>
  <si>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</si>
  <si>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</si>
  <si>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</si>
  <si>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</si>
  <si>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</si>
  <si>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</si>
  <si>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</si>
  <si>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</si>
  <si>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</si>
  <si>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</si>
  <si>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</si>
  <si>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</si>
  <si>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</si>
  <si>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</si>
  <si>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</si>
  <si>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</si>
  <si>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</si>
  <si>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</si>
  <si>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</si>
  <si>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</si>
  <si>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</si>
  <si>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</si>
  <si>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</si>
  <si>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</si>
  <si>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</si>
  <si>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</si>
  <si>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</si>
  <si>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</si>
  <si>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</si>
  <si>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</si>
  <si>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</si>
  <si>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</si>
  <si>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</si>
  <si>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</si>
  <si>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</si>
  <si>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</si>
  <si>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</si>
  <si>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</si>
  <si>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</si>
  <si>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</si>
  <si>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</si>
  <si>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</si>
  <si>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</si>
  <si>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</si>
  <si>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</si>
  <si>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</si>
  <si>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</si>
  <si>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</si>
  <si>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</si>
  <si>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</si>
  <si>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</si>
  <si>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</si>
  <si>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</si>
  <si>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</si>
  <si>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</si>
  <si>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</si>
  <si>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</si>
  <si>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</si>
  <si>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</si>
  <si>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</si>
  <si>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</si>
  <si>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</si>
  <si>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</si>
  <si>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</si>
  <si>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</si>
  <si>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</si>
  <si>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</si>
  <si>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</si>
  <si>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</si>
  <si>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</si>
  <si>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</si>
  <si>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</si>
  <si>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</si>
  <si>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</si>
  <si>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</si>
  <si>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</si>
  <si>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</si>
  <si>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</si>
  <si>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</si>
  <si>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</si>
  <si>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</si>
  <si>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</si>
  <si>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</si>
  <si>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</si>
  <si>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</si>
  <si>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</si>
  <si>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</si>
  <si>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</si>
  <si>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</si>
  <si>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</si>
  <si>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</si>
  <si>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</si>
  <si>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</si>
  <si>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</si>
  <si>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</si>
  <si>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</si>
  <si>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</si>
  <si>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</si>
  <si>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</si>
  <si>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</si>
  <si>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</si>
  <si>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</si>
  <si>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</si>
  <si>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</si>
  <si>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</si>
  <si>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</si>
  <si>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</si>
  <si>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</si>
  <si>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</si>
  <si>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</si>
  <si>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</si>
  <si>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</si>
  <si>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</si>
  <si>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</si>
  <si>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</si>
  <si>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</si>
  <si>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</si>
  <si>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</si>
  <si>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</si>
  <si>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</si>
  <si>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</si>
  <si>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</si>
  <si>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</si>
  <si>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</si>
  <si>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</si>
  <si>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</si>
  <si>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</si>
  <si>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</si>
  <si>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</si>
  <si>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</si>
  <si>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</si>
  <si>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</si>
  <si>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</si>
  <si>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</si>
  <si>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</si>
  <si>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</si>
  <si>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</si>
  <si>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</si>
  <si>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</si>
  <si>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</si>
  <si>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</si>
  <si>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</si>
  <si>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</si>
  <si>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</si>
  <si>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</si>
  <si>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</si>
  <si>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</si>
  <si>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</si>
  <si>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</si>
  <si>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</si>
  <si>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</si>
  <si>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</si>
  <si>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</si>
  <si>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</si>
  <si>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</si>
  <si>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</si>
  <si>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</si>
  <si>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</si>
  <si>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</si>
  <si>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</si>
  <si>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</si>
  <si>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</si>
  <si>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</si>
  <si>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</si>
  <si>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</si>
  <si>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</si>
  <si>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</si>
  <si>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</si>
  <si>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</si>
  <si>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</si>
  <si>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</si>
  <si>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</si>
  <si>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</si>
  <si>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</si>
  <si>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</si>
  <si>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</si>
  <si>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</si>
  <si>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</si>
  <si>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</si>
  <si>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</si>
  <si>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</si>
  <si>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</si>
  <si>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</si>
  <si>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</si>
  <si>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</si>
  <si>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</si>
  <si>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</si>
  <si>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</si>
  <si>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</si>
  <si>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</si>
  <si>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</si>
  <si>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</si>
  <si>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</si>
  <si>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</si>
  <si>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</si>
  <si>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</si>
  <si>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</si>
  <si>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</si>
  <si>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</si>
  <si>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</si>
  <si>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</si>
  <si>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</si>
  <si>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</si>
  <si>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</si>
  <si>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</si>
  <si>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</si>
  <si>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</si>
  <si>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</si>
  <si>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</si>
  <si>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</si>
  <si>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</si>
  <si>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</si>
  <si>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</si>
  <si>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</si>
  <si>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</si>
  <si>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</si>
  <si>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</si>
  <si>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</si>
  <si>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</si>
  <si>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</si>
  <si>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</si>
  <si>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</si>
  <si>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</si>
  <si>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</si>
  <si>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</si>
  <si>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</si>
  <si>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</si>
  <si>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</si>
  <si>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</si>
  <si>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</si>
  <si>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</si>
  <si>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</si>
  <si>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</si>
  <si>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</si>
  <si>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</si>
  <si>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</si>
  <si>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</si>
  <si>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</si>
  <si>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</si>
  <si>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</si>
  <si>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</si>
  <si>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</si>
  <si>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</si>
  <si>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</si>
  <si>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</si>
  <si>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</si>
  <si>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</si>
  <si>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</si>
  <si>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</si>
  <si>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</si>
  <si>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</si>
  <si>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</si>
  <si>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</si>
  <si>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</si>
  <si>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</si>
  <si>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</si>
  <si>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</si>
  <si>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</si>
  <si>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</si>
  <si>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</si>
  <si>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</si>
  <si>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</si>
  <si>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</si>
  <si>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</si>
  <si>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</si>
  <si>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</si>
  <si>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</si>
  <si>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</si>
  <si>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</si>
  <si>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</si>
  <si>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</si>
  <si>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</si>
  <si>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</si>
  <si>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</si>
  <si>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</si>
  <si>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</si>
  <si>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</si>
  <si>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</si>
  <si>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</si>
  <si>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</si>
  <si>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</si>
  <si>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</si>
  <si>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</si>
  <si>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</si>
  <si>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</si>
  <si>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</si>
  <si>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</si>
  <si>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</si>
  <si>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</si>
  <si>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</si>
  <si>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</si>
  <si>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</si>
  <si>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</si>
  <si>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</si>
  <si>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</si>
  <si>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</si>
  <si>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</si>
  <si>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</si>
  <si>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</si>
  <si>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</si>
  <si>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</si>
  <si>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</si>
  <si>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</si>
  <si>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</si>
  <si>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</si>
  <si>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</si>
  <si>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</si>
  <si>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</si>
  <si>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</si>
  <si>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</si>
  <si>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</si>
  <si>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</si>
  <si>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</si>
  <si>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</si>
  <si>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</si>
  <si>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</si>
  <si>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</si>
  <si>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</si>
  <si>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</si>
  <si>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</si>
  <si>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</si>
  <si>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</si>
  <si>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</si>
  <si>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</si>
  <si>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</si>
  <si>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</si>
  <si>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</si>
  <si>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</si>
  <si>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</si>
  <si>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</si>
  <si>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</si>
  <si>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</si>
  <si>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</si>
  <si>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</si>
  <si>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</si>
  <si>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</si>
  <si>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</si>
  <si>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</si>
  <si>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</si>
  <si>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</si>
  <si>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</si>
  <si>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</si>
  <si>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</si>
  <si>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</si>
  <si>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</si>
  <si>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</si>
  <si>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</si>
  <si>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</si>
  <si>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</si>
  <si>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</si>
  <si>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</si>
  <si>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</si>
  <si>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</si>
  <si>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</si>
  <si>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</si>
  <si>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</si>
  <si>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</si>
  <si>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</si>
  <si>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</si>
  <si>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</si>
  <si>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</si>
  <si>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</si>
  <si>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</si>
  <si>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</si>
  <si>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</si>
  <si>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</si>
  <si>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</si>
  <si>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</si>
  <si>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</si>
  <si>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</si>
  <si>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</si>
  <si>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</si>
  <si>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</si>
  <si>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</si>
  <si>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</si>
  <si>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</si>
  <si>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</si>
  <si>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</si>
  <si>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</si>
  <si>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</si>
  <si>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</si>
  <si>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</si>
  <si>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</si>
  <si>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</si>
  <si>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</si>
  <si>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Avearge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</si>
  <si>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</si>
  <si>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</si>
  <si>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</si>
  <si>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</si>
  <si>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</si>
  <si>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</si>
  <si>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</si>
  <si>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</si>
  <si>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</si>
  <si>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</si>
  <si>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</si>
  <si>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</si>
  <si>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</si>
  <si>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</si>
  <si>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</si>
  <si>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</si>
  <si>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</si>
  <si>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</si>
  <si>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</si>
  <si>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</si>
  <si>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</si>
  <si>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</si>
  <si>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</si>
  <si>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</si>
  <si>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</si>
  <si>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</si>
  <si>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</si>
  <si>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</si>
  <si>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</si>
  <si>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</si>
  <si>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</si>
  <si>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</si>
  <si>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</si>
  <si>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</si>
  <si>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</si>
  <si>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</si>
  <si>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</si>
  <si>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Parent Category</t>
  </si>
  <si>
    <t>Column Labels</t>
  </si>
  <si>
    <t>(All)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</si>
  <si>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</si>
  <si>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</si>
  <si>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</si>
  <si>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</si>
  <si>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</si>
  <si>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</si>
  <si>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</si>
  <si>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</si>
  <si>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</si>
  <si>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</si>
  <si>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</si>
  <si>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</si>
  <si>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</si>
  <si>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</si>
  <si>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</si>
  <si>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</si>
  <si>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</si>
  <si>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</si>
  <si>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</si>
  <si>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</si>
  <si>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</si>
  <si>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</si>
  <si>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</si>
  <si>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</si>
  <si>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</si>
  <si>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</si>
  <si>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</si>
  <si>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</si>
  <si>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</si>
  <si>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</si>
  <si>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</si>
  <si>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</si>
  <si>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</si>
  <si>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</si>
  <si>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</si>
  <si>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 Number 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</si>
</sst>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2344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5443-89E3-77778C1A22EC}"/>
            </c:ext>
          </c:extLst>
        </c:ser>
        <c:ser>
          <c:idx val="1"/>
          <c:order val="1"/>
          <c:tx>
            <c:strRef>
              <c:f>'Analysis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5443-89E3-77778C1A22EC}"/>
            </c:ext>
          </c:extLst>
        </c:ser>
        <c:ser>
          <c:idx val="2"/>
          <c:order val="2"/>
          <c:tx>
            <c:strRef>
              <c:f>'Analysis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5443-89E3-77778C1A22EC}"/>
            </c:ext>
          </c:extLst>
        </c:ser>
        <c:ser>
          <c:idx val="3"/>
          <c:order val="3"/>
          <c:tx>
            <c:strRef>
              <c:f>'Analysis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5-5443-89E3-77778C1A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033551"/>
        <c:axId val="1620483647"/>
      </c:barChart>
      <c:catAx>
        <c:axId val="16370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83647"/>
        <c:crosses val="autoZero"/>
        <c:auto val="1"/>
        <c:lblAlgn val="ctr"/>
        <c:lblOffset val="100"/>
        <c:noMultiLvlLbl val="0"/>
      </c:catAx>
      <c:valAx>
        <c:axId val="16204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2D48-8694-E08D0347DE0A}"/>
            </c:ext>
          </c:extLst>
        </c:ser>
        <c:ser>
          <c:idx val="1"/>
          <c:order val="1"/>
          <c:tx>
            <c:strRef>
              <c:f>'Analysis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2D48-8694-E08D0347DE0A}"/>
            </c:ext>
          </c:extLst>
        </c:ser>
        <c:ser>
          <c:idx val="2"/>
          <c:order val="2"/>
          <c:tx>
            <c:strRef>
              <c:f>'Analysis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9-2D48-8694-E08D0347DE0A}"/>
            </c:ext>
          </c:extLst>
        </c:ser>
        <c:ser>
          <c:idx val="3"/>
          <c:order val="3"/>
          <c:tx>
            <c:strRef>
              <c:f>'Analysis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9-2D48-8694-E08D0347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128767"/>
        <c:axId val="1680074175"/>
      </c:barChart>
      <c:catAx>
        <c:axId val="16801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74175"/>
        <c:crosses val="autoZero"/>
        <c:auto val="1"/>
        <c:lblAlgn val="ctr"/>
        <c:lblOffset val="100"/>
        <c:noMultiLvlLbl val="0"/>
      </c:catAx>
      <c:valAx>
        <c:axId val="1680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C-1743-A40B-7774589B552E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C-1743-A40B-7774589B552E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C-1743-A40B-7774589B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48176"/>
        <c:axId val="425902080"/>
      </c:lineChart>
      <c:catAx>
        <c:axId val="4288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2080"/>
        <c:crosses val="autoZero"/>
        <c:auto val="1"/>
        <c:lblAlgn val="ctr"/>
        <c:lblOffset val="100"/>
        <c:noMultiLvlLbl val="0"/>
      </c:catAx>
      <c:valAx>
        <c:axId val="4259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Sheet6!$F$2:$F$13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FD49-A8DC-9CC1A57F9AB8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Sheet6!$G$2:$G$13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E-FD49-A8DC-9CC1A57F9AB8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Sheet6!$H$2:$H$13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E-FD49-A8DC-9CC1A57F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48288"/>
        <c:axId val="502916032"/>
      </c:lineChart>
      <c:catAx>
        <c:axId val="4746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16032"/>
        <c:crosses val="autoZero"/>
        <c:auto val="0"/>
        <c:lblAlgn val="ctr"/>
        <c:lblOffset val="100"/>
        <c:noMultiLvlLbl val="0"/>
      </c:catAx>
      <c:valAx>
        <c:axId val="502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0</xdr:rowOff>
    </xdr:from>
    <xdr:to>
      <xdr:col>13</xdr:col>
      <xdr:colOff>520700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C2B27-B031-4198-106E-E5F0174F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12700</xdr:rowOff>
    </xdr:from>
    <xdr:to>
      <xdr:col>14</xdr:col>
      <xdr:colOff>660400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59B6-8953-1265-5DB0-EDCD98FD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13</xdr:col>
      <xdr:colOff>114300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6459C-47EB-3021-86E3-49ECE557E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6350</xdr:rowOff>
    </xdr:from>
    <xdr:to>
      <xdr:col>7</xdr:col>
      <xdr:colOff>1752600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6CFCD-E64B-5FCE-E258-E046E93B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7.643622569442" createdVersion="8" refreshedVersion="8" minRefreshableVersion="3" recordCount="1000" xr:uid="{1FA875FD-9666-8D42-B82E-9B42A9322B3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ar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1" base="13">
        <rangePr groupBy="months" startDate="2010-01-09T00:00:00" endDate="2020-01-28T00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8"/>
        </groupItems>
      </fieldGroup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0:00:00" endDate="2020-01-28T00:00:00"/>
        <groupItems count="6">
          <s v="&lt;2010-01-09"/>
          <s v="Qtr1"/>
          <s v="Qtr2"/>
          <s v="Qtr3"/>
          <s v="Qtr4"/>
          <s v="&gt;2020-01-28"/>
        </groupItems>
      </fieldGroup>
    </cacheField>
    <cacheField name="Years" numFmtId="0" databaseField="0">
      <fieldGroup base="13">
        <rangePr groupBy="years" startDate="2010-01-09T00:00:00" endDate="2020-01-28T00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8"/>
        </groupItems>
      </fieldGroup>
    </cacheField>
  </cacheFields>
  <extLst>
    <ext xmlns:x14="http://schemas.microsoft.com/office/spreadsheetml/2009/9/main" uri="{725AE2AE-9491-48be-B2B4-4EB974FC3084}">
      <x14:pivotCacheDefinition pivotCacheId="3618748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0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0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0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0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0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0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0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0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0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0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0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0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0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0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0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0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0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0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0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0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0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0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0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0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0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0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0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0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0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0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0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0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0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0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0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0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0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0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0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0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0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0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0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0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0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0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0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0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0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0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0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0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0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0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0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0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0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0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0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0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0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0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0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0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0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0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0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0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0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0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0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0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0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0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0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0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0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0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0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0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0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0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0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0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0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0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0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0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0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0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0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0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0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0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0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0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0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0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0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0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0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0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0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0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0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0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0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0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0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0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0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0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0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0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0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0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0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0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0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0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0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0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0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0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0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0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0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0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0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0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0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0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0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0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0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0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0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0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0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0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0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0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0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0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0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0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0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0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0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0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0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0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0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0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0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0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0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0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0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0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0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0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0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0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0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0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0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0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0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0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0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0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0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0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0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0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0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0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0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0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0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0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0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0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0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0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0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0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0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0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0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0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0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0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0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0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0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0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0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0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0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0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0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0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0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0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0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0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0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0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0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0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0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0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0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0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0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0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0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0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0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0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0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0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0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0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0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0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0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0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0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0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0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0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0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0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0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0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0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0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0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0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0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0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0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0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0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0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0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0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0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0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0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0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0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0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0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0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0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0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0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0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0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0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0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0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0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0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0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0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0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0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0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0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0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0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0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0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0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0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0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0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0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0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0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0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0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0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0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0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0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0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0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0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0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0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0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0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0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0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0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0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0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0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0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0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0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0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0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0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0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0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0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0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0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0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0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0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0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0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0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0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0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0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0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0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0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0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0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0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0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0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0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0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0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0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0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0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0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0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0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0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0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0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0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0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0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0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0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0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0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0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0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0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0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0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0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0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0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0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0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0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0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0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0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0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0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0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0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0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0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0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0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0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0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0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0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0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0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0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0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0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0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0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0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0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0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0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0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0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0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0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0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0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0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0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0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0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0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0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0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0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0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0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16A6-82EB-BE40-B527-5A14B8F33EBA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394C7-00B2-6741-BBD1-BAE5C0B967B7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E6DDC-5959-3F42-9B37-CF7E5D8CCFE2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A9E36-CA0B-B04E-AF0F-2961F2191A95}" name="Table1" displayName="Table1" ref="A1:H13" totalsRowShown="0" headerRowDxfId="4" dataDxfId="5" dataCellStyle="Percent">
  <autoFilter ref="A1:H13" xr:uid="{4AFA9E36-CA0B-B04E-AF0F-2961F2191A95}"/>
  <tableColumns count="8">
    <tableColumn id="1" xr3:uid="{DF027C80-E913-664F-9079-B7DDFC24B60D}" name="Goal"/>
    <tableColumn id="2" xr3:uid="{547681F3-8CFE-7145-93F4-EF2E19556D29}" name=" Number successful "/>
    <tableColumn id="3" xr3:uid="{1F0C38FF-89B6-7A48-918B-6AE3D9E49283}" name="Number failed"/>
    <tableColumn id="4" xr3:uid="{AD1A010A-45DF-944E-BCF6-E0A8263859DD}" name="Number canceled"/>
    <tableColumn id="5" xr3:uid="{983D1E78-D919-5E47-B69F-53D13C1D54E4}" name="Total projects">
      <calculatedColumnFormula>SUM(B2:D2)</calculatedColumnFormula>
    </tableColumn>
    <tableColumn id="6" xr3:uid="{6E0B7F60-5004-F34A-A90E-A079BDC111D6}" name="Percentage successful" dataDxfId="8" dataCellStyle="Percent">
      <calculatedColumnFormula>B2/E2</calculatedColumnFormula>
    </tableColumn>
    <tableColumn id="7" xr3:uid="{6D0387A3-838D-B745-BFF0-FF35CC587E26}" name="Percentage failed" dataDxfId="7" dataCellStyle="Percent">
      <calculatedColumnFormula>C2/E2</calculatedColumnFormula>
    </tableColumn>
    <tableColumn id="8" xr3:uid="{73B106FF-269A-9242-AC91-EEB0EE80E588}" name="Percentage canceled" dataDxfId="6" dataCellStyle="Percent">
      <calculatedColumnFormula>D2/E2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04857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2.5" style="6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83203125" bestFit="1" customWidth="1"/>
    <col min="15" max="15" width="25.3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INT(((L2/60)/60)/24)+DATE(1970,1,1)</f>
        <v>42336</v>
      </c>
      <c r="O2" s="9">
        <f>INT(((M2/60)/60)/24)+DATE(1970,1,1)</f>
        <v>42353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INT(((L3/60)/60)/24)+DATE(1970,1,1)</f>
        <v>41870</v>
      </c>
      <c r="O3" s="9">
        <f t="shared" ref="O3:O66" si="3">INT(((M3/60)/60)/24)+DATE(1970,1,1)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</v>
      </c>
      <c r="O4" s="9">
        <f t="shared" si="3"/>
        <v>41597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</v>
      </c>
      <c r="O5" s="9">
        <f t="shared" si="3"/>
        <v>43728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</v>
      </c>
      <c r="O6" s="9">
        <f t="shared" si="3"/>
        <v>43489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</v>
      </c>
      <c r="O7" s="9">
        <f t="shared" si="3"/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</v>
      </c>
      <c r="O8" s="9">
        <f t="shared" si="3"/>
        <v>42992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</v>
      </c>
      <c r="O9" s="9">
        <f t="shared" si="3"/>
        <v>42231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</v>
      </c>
      <c r="O10" s="9">
        <f t="shared" si="3"/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</v>
      </c>
      <c r="O11" s="9">
        <f t="shared" si="3"/>
        <v>41585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</v>
      </c>
      <c r="O12" s="9">
        <f t="shared" si="3"/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</v>
      </c>
      <c r="O13" s="9">
        <f t="shared" si="3"/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</v>
      </c>
      <c r="O14" s="9">
        <f t="shared" si="3"/>
        <v>43768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</v>
      </c>
      <c r="O15" s="9">
        <f t="shared" si="3"/>
        <v>42544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</v>
      </c>
      <c r="O16" s="9">
        <f t="shared" si="3"/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</v>
      </c>
      <c r="O17" s="9">
        <f t="shared" si="3"/>
        <v>43813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</v>
      </c>
      <c r="O18" s="9">
        <f t="shared" si="3"/>
        <v>41683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</v>
      </c>
      <c r="O19" s="9">
        <f t="shared" si="3"/>
        <v>40556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</v>
      </c>
      <c r="O20" s="9">
        <f t="shared" si="3"/>
        <v>43359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</v>
      </c>
      <c r="O21" s="9">
        <f t="shared" si="3"/>
        <v>43549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</v>
      </c>
      <c r="O22" s="9">
        <f t="shared" si="3"/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</v>
      </c>
      <c r="O23" s="9">
        <f t="shared" si="3"/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</v>
      </c>
      <c r="O24" s="9">
        <f t="shared" si="3"/>
        <v>43208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</v>
      </c>
      <c r="O25" s="9">
        <f t="shared" si="3"/>
        <v>43563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</v>
      </c>
      <c r="O26" s="9">
        <f t="shared" si="3"/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</v>
      </c>
      <c r="O27" s="9">
        <f t="shared" si="3"/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</v>
      </c>
      <c r="O28" s="9">
        <f t="shared" si="3"/>
        <v>43339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</v>
      </c>
      <c r="O29" s="9">
        <f t="shared" si="3"/>
        <v>42288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</v>
      </c>
      <c r="O30" s="9">
        <f t="shared" si="3"/>
        <v>40241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</v>
      </c>
      <c r="O31" s="9">
        <f t="shared" si="3"/>
        <v>43341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</v>
      </c>
      <c r="O32" s="9">
        <f t="shared" si="3"/>
        <v>43614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</v>
      </c>
      <c r="O33" s="9">
        <f t="shared" si="3"/>
        <v>42402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</v>
      </c>
      <c r="O34" s="9">
        <f t="shared" si="3"/>
        <v>43137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</v>
      </c>
      <c r="O35" s="9">
        <f t="shared" si="3"/>
        <v>41954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</v>
      </c>
      <c r="O36" s="9">
        <f t="shared" si="3"/>
        <v>42822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</v>
      </c>
      <c r="O37" s="9">
        <f t="shared" si="3"/>
        <v>43526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</v>
      </c>
      <c r="O38" s="9">
        <f t="shared" si="3"/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</v>
      </c>
      <c r="O39" s="9">
        <f t="shared" si="3"/>
        <v>43777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</v>
      </c>
      <c r="O40" s="9">
        <f t="shared" si="3"/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</v>
      </c>
      <c r="O41" s="9">
        <f t="shared" si="3"/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</v>
      </c>
      <c r="O42" s="9">
        <f t="shared" si="3"/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</v>
      </c>
      <c r="O43" s="9">
        <f t="shared" si="3"/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</v>
      </c>
      <c r="O44" s="9">
        <f t="shared" si="3"/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</v>
      </c>
      <c r="O45" s="9">
        <f t="shared" si="3"/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</v>
      </c>
      <c r="O46" s="9">
        <f t="shared" si="3"/>
        <v>43542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</v>
      </c>
      <c r="O47" s="9">
        <f t="shared" si="3"/>
        <v>42691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</v>
      </c>
      <c r="O48" s="9">
        <f t="shared" si="3"/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</v>
      </c>
      <c r="O49" s="9">
        <f t="shared" si="3"/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</v>
      </c>
      <c r="O50" s="9">
        <f t="shared" si="3"/>
        <v>42192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</v>
      </c>
      <c r="O51" s="9">
        <f t="shared" si="3"/>
        <v>43803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</v>
      </c>
      <c r="O52" s="9">
        <f t="shared" si="3"/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</v>
      </c>
      <c r="O53" s="9">
        <f t="shared" si="3"/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</v>
      </c>
      <c r="O54" s="9">
        <f t="shared" si="3"/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</v>
      </c>
      <c r="O55" s="9">
        <f t="shared" si="3"/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</v>
      </c>
      <c r="O56" s="9">
        <f t="shared" si="3"/>
        <v>43176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</v>
      </c>
      <c r="O57" s="9">
        <f t="shared" si="3"/>
        <v>43316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</v>
      </c>
      <c r="O58" s="9">
        <f t="shared" si="3"/>
        <v>42021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</v>
      </c>
      <c r="O59" s="9">
        <f t="shared" si="3"/>
        <v>42991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</v>
      </c>
      <c r="O60" s="9">
        <f t="shared" si="3"/>
        <v>42281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</v>
      </c>
      <c r="O61" s="9">
        <f t="shared" si="3"/>
        <v>42913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</v>
      </c>
      <c r="O62" s="9">
        <f t="shared" si="3"/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</v>
      </c>
      <c r="O63" s="9">
        <f t="shared" si="3"/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</v>
      </c>
      <c r="O64" s="9">
        <f t="shared" si="3"/>
        <v>42161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</v>
      </c>
      <c r="O65" s="9">
        <f t="shared" si="3"/>
        <v>42859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</v>
      </c>
      <c r="O66" s="9">
        <f t="shared" si="3"/>
        <v>43298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INT(((L67/60)/60)/24)+DATE(1970,1,1)</f>
        <v>40570</v>
      </c>
      <c r="O67" s="9">
        <f t="shared" ref="O67:O130" si="7">INT(((M67/60)/60)/24)+DATE(1970,1,1)</f>
        <v>40577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</v>
      </c>
      <c r="O68" s="9">
        <f t="shared" si="7"/>
        <v>42107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</v>
      </c>
      <c r="O69" s="9">
        <f t="shared" si="7"/>
        <v>40208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</v>
      </c>
      <c r="O70" s="9">
        <f t="shared" si="7"/>
        <v>42990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</v>
      </c>
      <c r="O71" s="9">
        <f t="shared" si="7"/>
        <v>40565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</v>
      </c>
      <c r="O72" s="9">
        <f t="shared" si="7"/>
        <v>40533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</v>
      </c>
      <c r="O73" s="9">
        <f t="shared" si="7"/>
        <v>43803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</v>
      </c>
      <c r="O74" s="9">
        <f t="shared" si="7"/>
        <v>42222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</v>
      </c>
      <c r="O75" s="9">
        <f t="shared" si="7"/>
        <v>42704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</v>
      </c>
      <c r="O76" s="9">
        <f t="shared" si="7"/>
        <v>42457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</v>
      </c>
      <c r="O77" s="9">
        <f t="shared" si="7"/>
        <v>43304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</v>
      </c>
      <c r="O78" s="9">
        <f t="shared" si="7"/>
        <v>42076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</v>
      </c>
      <c r="O79" s="9">
        <f t="shared" si="7"/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</v>
      </c>
      <c r="O80" s="9">
        <f t="shared" si="7"/>
        <v>43207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</v>
      </c>
      <c r="O81" s="9">
        <f t="shared" si="7"/>
        <v>43272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</v>
      </c>
      <c r="O82" s="9">
        <f t="shared" si="7"/>
        <v>43006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</v>
      </c>
      <c r="O83" s="9">
        <f t="shared" si="7"/>
        <v>43087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</v>
      </c>
      <c r="O84" s="9">
        <f t="shared" si="7"/>
        <v>43489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</v>
      </c>
      <c r="O85" s="9">
        <f t="shared" si="7"/>
        <v>42601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</v>
      </c>
      <c r="O86" s="9">
        <f t="shared" si="7"/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</v>
      </c>
      <c r="O87" s="9">
        <f t="shared" si="7"/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</v>
      </c>
      <c r="O88" s="9">
        <f t="shared" si="7"/>
        <v>42141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</v>
      </c>
      <c r="O89" s="9">
        <f t="shared" si="7"/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</v>
      </c>
      <c r="O90" s="9">
        <f t="shared" si="7"/>
        <v>42132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</v>
      </c>
      <c r="O91" s="9">
        <f t="shared" si="7"/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</v>
      </c>
      <c r="O92" s="9">
        <f t="shared" si="7"/>
        <v>42425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</v>
      </c>
      <c r="O93" s="9">
        <f t="shared" si="7"/>
        <v>42616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</v>
      </c>
      <c r="O94" s="9">
        <f t="shared" si="7"/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</v>
      </c>
      <c r="O95" s="9">
        <f t="shared" si="7"/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</v>
      </c>
      <c r="O96" s="9">
        <f t="shared" si="7"/>
        <v>43573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</v>
      </c>
      <c r="O97" s="9">
        <f t="shared" si="7"/>
        <v>43759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</v>
      </c>
      <c r="O98" s="9">
        <f t="shared" si="7"/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</v>
      </c>
      <c r="O99" s="9">
        <f t="shared" si="7"/>
        <v>42234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</v>
      </c>
      <c r="O100" s="9">
        <f t="shared" si="7"/>
        <v>42216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</v>
      </c>
      <c r="O101" s="9">
        <f t="shared" si="7"/>
        <v>41997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</v>
      </c>
      <c r="O102" s="9">
        <f t="shared" si="7"/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</v>
      </c>
      <c r="O103" s="9">
        <f t="shared" si="7"/>
        <v>42063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</v>
      </c>
      <c r="O104" s="9">
        <f t="shared" si="7"/>
        <v>43241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</v>
      </c>
      <c r="O105" s="9">
        <f t="shared" si="7"/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</v>
      </c>
      <c r="O106" s="9">
        <f t="shared" si="7"/>
        <v>42879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</v>
      </c>
      <c r="O107" s="9">
        <f t="shared" si="7"/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</v>
      </c>
      <c r="O108" s="9">
        <f t="shared" si="7"/>
        <v>43721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</v>
      </c>
      <c r="O109" s="9">
        <f t="shared" si="7"/>
        <v>43230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</v>
      </c>
      <c r="O110" s="9">
        <f t="shared" si="7"/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</v>
      </c>
      <c r="O111" s="9">
        <f t="shared" si="7"/>
        <v>41653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</v>
      </c>
      <c r="O112" s="9">
        <f t="shared" si="7"/>
        <v>43373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</v>
      </c>
      <c r="O113" s="9">
        <f t="shared" si="7"/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</v>
      </c>
      <c r="O114" s="9">
        <f t="shared" si="7"/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</v>
      </c>
      <c r="O115" s="9">
        <f t="shared" si="7"/>
        <v>42997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</v>
      </c>
      <c r="O116" s="9">
        <f t="shared" si="7"/>
        <v>43565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</v>
      </c>
      <c r="O117" s="9">
        <f t="shared" si="7"/>
        <v>43091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</v>
      </c>
      <c r="O118" s="9">
        <f t="shared" si="7"/>
        <v>42266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</v>
      </c>
      <c r="O119" s="9">
        <f t="shared" si="7"/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</v>
      </c>
      <c r="O120" s="9">
        <f t="shared" si="7"/>
        <v>41671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</v>
      </c>
      <c r="O121" s="9">
        <f t="shared" si="7"/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</v>
      </c>
      <c r="O122" s="9">
        <f t="shared" si="7"/>
        <v>42115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</v>
      </c>
      <c r="O123" s="9">
        <f t="shared" si="7"/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</v>
      </c>
      <c r="O124" s="9">
        <f t="shared" si="7"/>
        <v>41997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</v>
      </c>
      <c r="O125" s="9">
        <f t="shared" si="7"/>
        <v>42335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</v>
      </c>
      <c r="O126" s="9">
        <f t="shared" si="7"/>
        <v>43651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</v>
      </c>
      <c r="O127" s="9">
        <f t="shared" si="7"/>
        <v>43366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</v>
      </c>
      <c r="O128" s="9">
        <f t="shared" si="7"/>
        <v>42624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</v>
      </c>
      <c r="O129" s="9">
        <f t="shared" si="7"/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</v>
      </c>
      <c r="O130" s="9">
        <f t="shared" si="7"/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INT(((L131/60)/60)/24)+DATE(1970,1,1)</f>
        <v>42038</v>
      </c>
      <c r="O131" s="9">
        <f t="shared" ref="O131:O194" si="11">INT(((M131/60)/60)/24)+DATE(1970,1,1)</f>
        <v>42063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</v>
      </c>
      <c r="O132" s="9">
        <f t="shared" si="11"/>
        <v>40858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</v>
      </c>
      <c r="O133" s="9">
        <f t="shared" si="11"/>
        <v>41620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</v>
      </c>
      <c r="O134" s="9">
        <f t="shared" si="11"/>
        <v>43128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</v>
      </c>
      <c r="O135" s="9">
        <f t="shared" si="11"/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</v>
      </c>
      <c r="O136" s="9">
        <f t="shared" si="11"/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</v>
      </c>
      <c r="O137" s="9">
        <f t="shared" si="11"/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</v>
      </c>
      <c r="O138" s="9">
        <f t="shared" si="11"/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</v>
      </c>
      <c r="O139" s="9">
        <f t="shared" si="11"/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</v>
      </c>
      <c r="O140" s="9">
        <f t="shared" si="11"/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</v>
      </c>
      <c r="O141" s="9">
        <f t="shared" si="11"/>
        <v>42131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</v>
      </c>
      <c r="O142" s="9">
        <f t="shared" si="11"/>
        <v>43161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</v>
      </c>
      <c r="O143" s="9">
        <f t="shared" si="11"/>
        <v>42173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</v>
      </c>
      <c r="O144" s="9">
        <f t="shared" si="11"/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</v>
      </c>
      <c r="O145" s="9">
        <f t="shared" si="11"/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</v>
      </c>
      <c r="O146" s="9">
        <f t="shared" si="11"/>
        <v>43641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</v>
      </c>
      <c r="O147" s="9">
        <f t="shared" si="11"/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</v>
      </c>
      <c r="O148" s="9">
        <f t="shared" si="11"/>
        <v>40875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</v>
      </c>
      <c r="O149" s="9">
        <f t="shared" si="11"/>
        <v>42540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</v>
      </c>
      <c r="O150" s="9">
        <f t="shared" si="11"/>
        <v>42950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</v>
      </c>
      <c r="O151" s="9">
        <f t="shared" si="11"/>
        <v>41327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</v>
      </c>
      <c r="O152" s="9">
        <f t="shared" si="11"/>
        <v>43451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</v>
      </c>
      <c r="O153" s="9">
        <f t="shared" si="11"/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</v>
      </c>
      <c r="O154" s="9">
        <f t="shared" si="11"/>
        <v>42790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</v>
      </c>
      <c r="O155" s="9">
        <f t="shared" si="11"/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</v>
      </c>
      <c r="O156" s="9">
        <f t="shared" si="11"/>
        <v>42525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</v>
      </c>
      <c r="O157" s="9">
        <f t="shared" si="11"/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</v>
      </c>
      <c r="O158" s="9">
        <f t="shared" si="11"/>
        <v>43767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</v>
      </c>
      <c r="O159" s="9">
        <f t="shared" si="11"/>
        <v>41650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</v>
      </c>
      <c r="O160" s="9">
        <f t="shared" si="11"/>
        <v>42347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</v>
      </c>
      <c r="O161" s="9">
        <f t="shared" si="11"/>
        <v>43569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</v>
      </c>
      <c r="O162" s="9">
        <f t="shared" si="11"/>
        <v>43598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</v>
      </c>
      <c r="O163" s="9">
        <f t="shared" si="11"/>
        <v>42276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</v>
      </c>
      <c r="O164" s="9">
        <f t="shared" si="11"/>
        <v>43472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</v>
      </c>
      <c r="O165" s="9">
        <f t="shared" si="11"/>
        <v>43077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</v>
      </c>
      <c r="O166" s="9">
        <f t="shared" si="11"/>
        <v>43017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</v>
      </c>
      <c r="O167" s="9">
        <f t="shared" si="11"/>
        <v>42980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</v>
      </c>
      <c r="O168" s="9">
        <f t="shared" si="11"/>
        <v>40538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</v>
      </c>
      <c r="O169" s="9">
        <f t="shared" si="11"/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</v>
      </c>
      <c r="O170" s="9">
        <f t="shared" si="11"/>
        <v>43541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</v>
      </c>
      <c r="O171" s="9">
        <f t="shared" si="11"/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</v>
      </c>
      <c r="O172" s="9">
        <f t="shared" si="11"/>
        <v>42957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</v>
      </c>
      <c r="O173" s="9">
        <f t="shared" si="11"/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</v>
      </c>
      <c r="O174" s="9">
        <f t="shared" si="11"/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</v>
      </c>
      <c r="O175" s="9">
        <f t="shared" si="11"/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</v>
      </c>
      <c r="O176" s="9">
        <f t="shared" si="11"/>
        <v>42283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</v>
      </c>
      <c r="O177" s="9">
        <f t="shared" si="11"/>
        <v>42632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</v>
      </c>
      <c r="O178" s="9">
        <f t="shared" si="11"/>
        <v>42625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</v>
      </c>
      <c r="O179" s="9">
        <f t="shared" si="11"/>
        <v>40522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</v>
      </c>
      <c r="O180" s="9">
        <f t="shared" si="11"/>
        <v>43008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</v>
      </c>
      <c r="O181" s="9">
        <f t="shared" si="11"/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</v>
      </c>
      <c r="O182" s="9">
        <f t="shared" si="11"/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</v>
      </c>
      <c r="O183" s="9">
        <f t="shared" si="11"/>
        <v>43030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</v>
      </c>
      <c r="O184" s="9">
        <f t="shared" si="11"/>
        <v>43647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</v>
      </c>
      <c r="O185" s="9">
        <f t="shared" si="11"/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</v>
      </c>
      <c r="O186" s="9">
        <f t="shared" si="11"/>
        <v>43589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</v>
      </c>
      <c r="O187" s="9">
        <f t="shared" si="11"/>
        <v>43244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</v>
      </c>
      <c r="O188" s="9">
        <f t="shared" si="11"/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</v>
      </c>
      <c r="O189" s="9">
        <f t="shared" si="11"/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</v>
      </c>
      <c r="O190" s="9">
        <f t="shared" si="11"/>
        <v>41976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</v>
      </c>
      <c r="O191" s="9">
        <f t="shared" si="11"/>
        <v>42433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</v>
      </c>
      <c r="O192" s="9">
        <f t="shared" si="11"/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</v>
      </c>
      <c r="O193" s="9">
        <f t="shared" si="11"/>
        <v>43539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</v>
      </c>
      <c r="O194" s="9">
        <f t="shared" si="11"/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INT(((L195/60)/60)/24)+DATE(1970,1,1)</f>
        <v>43198</v>
      </c>
      <c r="O195" s="9">
        <f t="shared" ref="O195:O258" si="15">INT(((M195/60)/60)/24)+DATE(1970,1,1)</f>
        <v>43202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</v>
      </c>
      <c r="O196" s="9">
        <f t="shared" si="15"/>
        <v>42277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</v>
      </c>
      <c r="O197" s="9">
        <f t="shared" si="15"/>
        <v>43317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</v>
      </c>
      <c r="O198" s="9">
        <f t="shared" si="15"/>
        <v>42635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</v>
      </c>
      <c r="O199" s="9">
        <f t="shared" si="15"/>
        <v>42923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</v>
      </c>
      <c r="O200" s="9">
        <f t="shared" si="15"/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</v>
      </c>
      <c r="O201" s="9">
        <f t="shared" si="15"/>
        <v>42196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</v>
      </c>
      <c r="O202" s="9">
        <f t="shared" si="15"/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</v>
      </c>
      <c r="O203" s="9">
        <f t="shared" si="15"/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</v>
      </c>
      <c r="O204" s="9">
        <f t="shared" si="15"/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</v>
      </c>
      <c r="O205" s="9">
        <f t="shared" si="15"/>
        <v>42754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</v>
      </c>
      <c r="O206" s="9">
        <f t="shared" si="15"/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</v>
      </c>
      <c r="O207" s="9">
        <f t="shared" si="15"/>
        <v>43402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</v>
      </c>
      <c r="O208" s="9">
        <f t="shared" si="15"/>
        <v>40245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</v>
      </c>
      <c r="O209" s="9">
        <f t="shared" si="15"/>
        <v>43360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</v>
      </c>
      <c r="O210" s="9">
        <f t="shared" si="15"/>
        <v>43072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</v>
      </c>
      <c r="O211" s="9">
        <f t="shared" si="15"/>
        <v>42503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</v>
      </c>
      <c r="O212" s="9">
        <f t="shared" si="15"/>
        <v>42824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</v>
      </c>
      <c r="O213" s="9">
        <f t="shared" si="15"/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</v>
      </c>
      <c r="O214" s="9">
        <f t="shared" si="15"/>
        <v>43860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</v>
      </c>
      <c r="O215" s="9">
        <f t="shared" si="15"/>
        <v>40496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</v>
      </c>
      <c r="O216" s="9">
        <f t="shared" si="15"/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</v>
      </c>
      <c r="O217" s="9">
        <f t="shared" si="15"/>
        <v>43511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</v>
      </c>
      <c r="O218" s="9">
        <f t="shared" si="15"/>
        <v>40871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</v>
      </c>
      <c r="O219" s="9">
        <f t="shared" si="15"/>
        <v>43592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</v>
      </c>
      <c r="O220" s="9">
        <f t="shared" si="15"/>
        <v>40892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</v>
      </c>
      <c r="O221" s="9">
        <f t="shared" si="15"/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</v>
      </c>
      <c r="O222" s="9">
        <f t="shared" si="15"/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</v>
      </c>
      <c r="O223" s="9">
        <f t="shared" si="15"/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</v>
      </c>
      <c r="O224" s="9">
        <f t="shared" si="15"/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</v>
      </c>
      <c r="O225" s="9">
        <f t="shared" si="15"/>
        <v>42459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</v>
      </c>
      <c r="O226" s="9">
        <f t="shared" si="15"/>
        <v>41951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</v>
      </c>
      <c r="O227" s="9">
        <f t="shared" si="15"/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</v>
      </c>
      <c r="O228" s="9">
        <f t="shared" si="15"/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</v>
      </c>
      <c r="O229" s="9">
        <f t="shared" si="15"/>
        <v>42145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</v>
      </c>
      <c r="O230" s="9">
        <f t="shared" si="15"/>
        <v>42638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</v>
      </c>
      <c r="O231" s="9">
        <f t="shared" si="15"/>
        <v>42935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</v>
      </c>
      <c r="O232" s="9">
        <f t="shared" si="15"/>
        <v>43805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</v>
      </c>
      <c r="O233" s="9">
        <f t="shared" si="15"/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</v>
      </c>
      <c r="O234" s="9">
        <f t="shared" si="15"/>
        <v>42577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</v>
      </c>
      <c r="O235" s="9">
        <f t="shared" si="15"/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</v>
      </c>
      <c r="O236" s="9">
        <f t="shared" si="15"/>
        <v>42976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</v>
      </c>
      <c r="O237" s="9">
        <f t="shared" si="15"/>
        <v>42784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</v>
      </c>
      <c r="O238" s="9">
        <f t="shared" si="15"/>
        <v>43648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</v>
      </c>
      <c r="O239" s="9">
        <f t="shared" si="15"/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</v>
      </c>
      <c r="O240" s="9">
        <f t="shared" si="15"/>
        <v>43108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</v>
      </c>
      <c r="O241" s="9">
        <f t="shared" si="15"/>
        <v>42249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</v>
      </c>
      <c r="O242" s="9">
        <f t="shared" si="15"/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</v>
      </c>
      <c r="O243" s="9">
        <f t="shared" si="15"/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</v>
      </c>
      <c r="O244" s="9">
        <f t="shared" si="15"/>
        <v>42875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</v>
      </c>
      <c r="O245" s="9">
        <f t="shared" si="15"/>
        <v>43166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</v>
      </c>
      <c r="O246" s="9">
        <f t="shared" si="15"/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</v>
      </c>
      <c r="O247" s="9">
        <f t="shared" si="15"/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</v>
      </c>
      <c r="O248" s="9">
        <f t="shared" si="15"/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</v>
      </c>
      <c r="O249" s="9">
        <f t="shared" si="15"/>
        <v>42741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</v>
      </c>
      <c r="O250" s="9">
        <f t="shared" si="15"/>
        <v>42009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</v>
      </c>
      <c r="O251" s="9">
        <f t="shared" si="15"/>
        <v>42013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</v>
      </c>
      <c r="O252" s="9">
        <f t="shared" si="15"/>
        <v>40238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</v>
      </c>
      <c r="O253" s="9">
        <f t="shared" si="15"/>
        <v>41254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</v>
      </c>
      <c r="O254" s="9">
        <f t="shared" si="15"/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</v>
      </c>
      <c r="O255" s="9">
        <f t="shared" si="15"/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</v>
      </c>
      <c r="O256" s="9">
        <f t="shared" si="15"/>
        <v>42789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</v>
      </c>
      <c r="O257" s="9">
        <f t="shared" si="15"/>
        <v>40595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</v>
      </c>
      <c r="O258" s="9">
        <f t="shared" si="15"/>
        <v>42430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INT(((L259/60)/60)/24)+DATE(1970,1,1)</f>
        <v>41338</v>
      </c>
      <c r="O259" s="9">
        <f t="shared" ref="O259:O322" si="19">INT(((M259/60)/60)/24)+DATE(1970,1,1)</f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</v>
      </c>
      <c r="O260" s="9">
        <f t="shared" si="19"/>
        <v>42732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</v>
      </c>
      <c r="O261" s="9">
        <f t="shared" si="19"/>
        <v>41270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</v>
      </c>
      <c r="O262" s="9">
        <f t="shared" si="19"/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</v>
      </c>
      <c r="O263" s="9">
        <f t="shared" si="19"/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</v>
      </c>
      <c r="O264" s="9">
        <f t="shared" si="19"/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</v>
      </c>
      <c r="O265" s="9">
        <f t="shared" si="19"/>
        <v>40187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</v>
      </c>
      <c r="O266" s="9">
        <f t="shared" si="19"/>
        <v>41333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</v>
      </c>
      <c r="O267" s="9">
        <f t="shared" si="19"/>
        <v>42416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</v>
      </c>
      <c r="O268" s="9">
        <f t="shared" si="19"/>
        <v>41983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</v>
      </c>
      <c r="O269" s="9">
        <f t="shared" si="19"/>
        <v>41222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</v>
      </c>
      <c r="O270" s="9">
        <f t="shared" si="19"/>
        <v>41232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</v>
      </c>
      <c r="O271" s="9">
        <f t="shared" si="19"/>
        <v>43517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</v>
      </c>
      <c r="O272" s="9">
        <f t="shared" si="19"/>
        <v>40516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</v>
      </c>
      <c r="O273" s="9">
        <f t="shared" si="19"/>
        <v>42376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</v>
      </c>
      <c r="O274" s="9">
        <f t="shared" si="19"/>
        <v>43681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</v>
      </c>
      <c r="O275" s="9">
        <f t="shared" si="19"/>
        <v>42998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</v>
      </c>
      <c r="O276" s="9">
        <f t="shared" si="19"/>
        <v>43050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</v>
      </c>
      <c r="O277" s="9">
        <f t="shared" si="19"/>
        <v>43569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</v>
      </c>
      <c r="O278" s="9">
        <f t="shared" si="19"/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</v>
      </c>
      <c r="O279" s="9">
        <f t="shared" si="19"/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</v>
      </c>
      <c r="O280" s="9">
        <f t="shared" si="19"/>
        <v>41264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</v>
      </c>
      <c r="O281" s="9">
        <f t="shared" si="19"/>
        <v>43349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</v>
      </c>
      <c r="O282" s="9">
        <f t="shared" si="19"/>
        <v>43066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</v>
      </c>
      <c r="O283" s="9">
        <f t="shared" si="19"/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</v>
      </c>
      <c r="O284" s="9">
        <f t="shared" si="19"/>
        <v>42707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</v>
      </c>
      <c r="O285" s="9">
        <f t="shared" si="19"/>
        <v>42525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</v>
      </c>
      <c r="O286" s="9">
        <f t="shared" si="19"/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</v>
      </c>
      <c r="O287" s="9">
        <f t="shared" si="19"/>
        <v>42661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</v>
      </c>
      <c r="O288" s="9">
        <f t="shared" si="19"/>
        <v>42704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</v>
      </c>
      <c r="O289" s="9">
        <f t="shared" si="19"/>
        <v>42122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</v>
      </c>
      <c r="O290" s="9">
        <f t="shared" si="19"/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</v>
      </c>
      <c r="O291" s="9">
        <f t="shared" si="19"/>
        <v>42222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</v>
      </c>
      <c r="O292" s="9">
        <f t="shared" si="19"/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</v>
      </c>
      <c r="O293" s="9">
        <f t="shared" si="19"/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</v>
      </c>
      <c r="O294" s="9">
        <f t="shared" si="19"/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</v>
      </c>
      <c r="O295" s="9">
        <f t="shared" si="19"/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</v>
      </c>
      <c r="O296" s="9">
        <f t="shared" si="19"/>
        <v>43411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</v>
      </c>
      <c r="O297" s="9">
        <f t="shared" si="19"/>
        <v>41587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</v>
      </c>
      <c r="O298" s="9">
        <f t="shared" si="19"/>
        <v>43515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</v>
      </c>
      <c r="O299" s="9">
        <f t="shared" si="19"/>
        <v>41662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</v>
      </c>
      <c r="O300" s="9">
        <f t="shared" si="19"/>
        <v>42444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</v>
      </c>
      <c r="O301" s="9">
        <f t="shared" si="19"/>
        <v>42488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</v>
      </c>
      <c r="O302" s="9">
        <f t="shared" si="19"/>
        <v>42978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</v>
      </c>
      <c r="O303" s="9">
        <f t="shared" si="19"/>
        <v>42078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</v>
      </c>
      <c r="O304" s="9">
        <f t="shared" si="19"/>
        <v>43359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</v>
      </c>
      <c r="O305" s="9">
        <f t="shared" si="19"/>
        <v>42381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</v>
      </c>
      <c r="O306" s="9">
        <f t="shared" si="19"/>
        <v>42630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</v>
      </c>
      <c r="O307" s="9">
        <f t="shared" si="19"/>
        <v>42489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</v>
      </c>
      <c r="O308" s="9">
        <f t="shared" si="19"/>
        <v>42933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</v>
      </c>
      <c r="O309" s="9">
        <f t="shared" si="19"/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</v>
      </c>
      <c r="O310" s="9">
        <f t="shared" si="19"/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</v>
      </c>
      <c r="O311" s="9">
        <f t="shared" si="19"/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</v>
      </c>
      <c r="O312" s="9">
        <f t="shared" si="19"/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</v>
      </c>
      <c r="O313" s="9">
        <f t="shared" si="19"/>
        <v>40602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</v>
      </c>
      <c r="O314" s="9">
        <f t="shared" si="19"/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</v>
      </c>
      <c r="O315" s="9">
        <f t="shared" si="19"/>
        <v>40968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</v>
      </c>
      <c r="O316" s="9">
        <f t="shared" si="19"/>
        <v>43541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</v>
      </c>
      <c r="O317" s="9">
        <f t="shared" si="19"/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</v>
      </c>
      <c r="O318" s="9">
        <f t="shared" si="19"/>
        <v>43789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</v>
      </c>
      <c r="O319" s="9">
        <f t="shared" si="19"/>
        <v>42882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</v>
      </c>
      <c r="O320" s="9">
        <f t="shared" si="19"/>
        <v>41686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</v>
      </c>
      <c r="O321" s="9">
        <f t="shared" si="19"/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</v>
      </c>
      <c r="O322" s="9">
        <f t="shared" si="19"/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INT(((L323/60)/60)/24)+DATE(1970,1,1)</f>
        <v>40634</v>
      </c>
      <c r="O323" s="9">
        <f t="shared" ref="O323:O386" si="23">INT(((M323/60)/60)/24)+DATE(1970,1,1)</f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</v>
      </c>
      <c r="O324" s="9">
        <f t="shared" si="23"/>
        <v>40520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</v>
      </c>
      <c r="O325" s="9">
        <f t="shared" si="23"/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</v>
      </c>
      <c r="O326" s="9">
        <f t="shared" si="23"/>
        <v>42188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</v>
      </c>
      <c r="O327" s="9">
        <f t="shared" si="23"/>
        <v>43290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</v>
      </c>
      <c r="O328" s="9">
        <f t="shared" si="23"/>
        <v>42370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</v>
      </c>
      <c r="O329" s="9">
        <f t="shared" si="23"/>
        <v>43709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</v>
      </c>
      <c r="O330" s="9">
        <f t="shared" si="23"/>
        <v>43445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</v>
      </c>
      <c r="O331" s="9">
        <f t="shared" si="23"/>
        <v>42727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</v>
      </c>
      <c r="O332" s="9">
        <f t="shared" si="23"/>
        <v>43078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</v>
      </c>
      <c r="O333" s="9">
        <f t="shared" si="23"/>
        <v>40897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</v>
      </c>
      <c r="O334" s="9">
        <f t="shared" si="23"/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</v>
      </c>
      <c r="O335" s="9">
        <f t="shared" si="23"/>
        <v>43452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</v>
      </c>
      <c r="O336" s="9">
        <f t="shared" si="23"/>
        <v>43117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</v>
      </c>
      <c r="O337" s="9">
        <f t="shared" si="23"/>
        <v>43797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</v>
      </c>
      <c r="O338" s="9">
        <f t="shared" si="23"/>
        <v>40528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</v>
      </c>
      <c r="O339" s="9">
        <f t="shared" si="23"/>
        <v>43781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</v>
      </c>
      <c r="O340" s="9">
        <f t="shared" si="23"/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</v>
      </c>
      <c r="O341" s="9">
        <f t="shared" si="23"/>
        <v>42963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</v>
      </c>
      <c r="O342" s="9">
        <f t="shared" si="23"/>
        <v>40890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</v>
      </c>
      <c r="O343" s="9">
        <f t="shared" si="23"/>
        <v>42251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</v>
      </c>
      <c r="O344" s="9">
        <f t="shared" si="23"/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</v>
      </c>
      <c r="O345" s="9">
        <f t="shared" si="23"/>
        <v>41650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</v>
      </c>
      <c r="O346" s="9">
        <f t="shared" si="23"/>
        <v>43162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</v>
      </c>
      <c r="O347" s="9">
        <f t="shared" si="23"/>
        <v>42195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</v>
      </c>
      <c r="O348" s="9">
        <f t="shared" si="23"/>
        <v>43026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</v>
      </c>
      <c r="O349" s="9">
        <f t="shared" si="23"/>
        <v>42070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</v>
      </c>
      <c r="O350" s="9">
        <f t="shared" si="23"/>
        <v>42795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</v>
      </c>
      <c r="O351" s="9">
        <f t="shared" si="23"/>
        <v>42960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</v>
      </c>
      <c r="O352" s="9">
        <f t="shared" si="23"/>
        <v>42162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</v>
      </c>
      <c r="O353" s="9">
        <f t="shared" si="23"/>
        <v>42254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</v>
      </c>
      <c r="O354" s="9">
        <f t="shared" si="23"/>
        <v>42323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</v>
      </c>
      <c r="O355" s="9">
        <f t="shared" si="23"/>
        <v>43652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</v>
      </c>
      <c r="O356" s="9">
        <f t="shared" si="23"/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</v>
      </c>
      <c r="O357" s="9">
        <f t="shared" si="23"/>
        <v>42797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</v>
      </c>
      <c r="O358" s="9">
        <f t="shared" si="23"/>
        <v>40931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</v>
      </c>
      <c r="O359" s="9">
        <f t="shared" si="23"/>
        <v>42275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</v>
      </c>
      <c r="O360" s="9">
        <f t="shared" si="23"/>
        <v>43325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</v>
      </c>
      <c r="O361" s="9">
        <f t="shared" si="23"/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</v>
      </c>
      <c r="O362" s="9">
        <f t="shared" si="23"/>
        <v>40558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</v>
      </c>
      <c r="O363" s="9">
        <f t="shared" si="23"/>
        <v>43039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</v>
      </c>
      <c r="O364" s="9">
        <f t="shared" si="23"/>
        <v>40608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</v>
      </c>
      <c r="O365" s="9">
        <f t="shared" si="23"/>
        <v>40905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</v>
      </c>
      <c r="O366" s="9">
        <f t="shared" si="23"/>
        <v>43194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</v>
      </c>
      <c r="O367" s="9">
        <f t="shared" si="23"/>
        <v>42760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</v>
      </c>
      <c r="O368" s="9">
        <f t="shared" si="23"/>
        <v>40547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</v>
      </c>
      <c r="O369" s="9">
        <f t="shared" si="23"/>
        <v>41954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</v>
      </c>
      <c r="O370" s="9">
        <f t="shared" si="23"/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</v>
      </c>
      <c r="O371" s="9">
        <f t="shared" si="23"/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</v>
      </c>
      <c r="O372" s="9">
        <f t="shared" si="23"/>
        <v>43576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</v>
      </c>
      <c r="O373" s="9">
        <f t="shared" si="23"/>
        <v>42094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</v>
      </c>
      <c r="O374" s="9">
        <f t="shared" si="23"/>
        <v>42032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</v>
      </c>
      <c r="O375" s="9">
        <f t="shared" si="23"/>
        <v>42972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</v>
      </c>
      <c r="O376" s="9">
        <f t="shared" si="23"/>
        <v>43481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</v>
      </c>
      <c r="O377" s="9">
        <f t="shared" si="23"/>
        <v>42350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</v>
      </c>
      <c r="O378" s="9">
        <f t="shared" si="23"/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</v>
      </c>
      <c r="O379" s="9">
        <f t="shared" si="23"/>
        <v>43774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</v>
      </c>
      <c r="O380" s="9">
        <f t="shared" si="23"/>
        <v>43279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</v>
      </c>
      <c r="O381" s="9">
        <f t="shared" si="23"/>
        <v>40857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</v>
      </c>
      <c r="O382" s="9">
        <f t="shared" si="23"/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</v>
      </c>
      <c r="O383" s="9">
        <f t="shared" si="23"/>
        <v>42209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</v>
      </c>
      <c r="O384" s="9">
        <f t="shared" si="23"/>
        <v>43043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</v>
      </c>
      <c r="O385" s="9">
        <f t="shared" si="23"/>
        <v>43515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</v>
      </c>
      <c r="O386" s="9">
        <f t="shared" si="23"/>
        <v>42803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INT(((L387/60)/60)/24)+DATE(1970,1,1)</f>
        <v>43553</v>
      </c>
      <c r="O387" s="9">
        <f t="shared" ref="O387:O450" si="27">INT(((M387/60)/60)/24)+DATE(1970,1,1)</f>
        <v>43585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</v>
      </c>
      <c r="O388" s="9">
        <f t="shared" si="27"/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</v>
      </c>
      <c r="O389" s="9">
        <f t="shared" si="27"/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</v>
      </c>
      <c r="O390" s="9">
        <f t="shared" si="27"/>
        <v>40914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</v>
      </c>
      <c r="O391" s="9">
        <f t="shared" si="27"/>
        <v>40506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</v>
      </c>
      <c r="O392" s="9">
        <f t="shared" si="27"/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</v>
      </c>
      <c r="O393" s="9">
        <f t="shared" si="27"/>
        <v>41655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</v>
      </c>
      <c r="O394" s="9">
        <f t="shared" si="27"/>
        <v>40551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</v>
      </c>
      <c r="O395" s="9">
        <f t="shared" si="27"/>
        <v>42934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</v>
      </c>
      <c r="O396" s="9">
        <f t="shared" si="27"/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</v>
      </c>
      <c r="O397" s="9">
        <f t="shared" si="27"/>
        <v>40886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</v>
      </c>
      <c r="O398" s="9">
        <f t="shared" si="27"/>
        <v>43386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</v>
      </c>
      <c r="O399" s="9">
        <f t="shared" si="27"/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</v>
      </c>
      <c r="O400" s="9">
        <f t="shared" si="27"/>
        <v>43230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</v>
      </c>
      <c r="O401" s="9">
        <f t="shared" si="27"/>
        <v>40583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</v>
      </c>
      <c r="O402" s="9">
        <f t="shared" si="27"/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</v>
      </c>
      <c r="O403" s="9">
        <f t="shared" si="27"/>
        <v>43765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</v>
      </c>
      <c r="O404" s="9">
        <f t="shared" si="27"/>
        <v>40961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</v>
      </c>
      <c r="O405" s="9">
        <f t="shared" si="27"/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</v>
      </c>
      <c r="O406" s="9">
        <f t="shared" si="27"/>
        <v>43056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</v>
      </c>
      <c r="O407" s="9">
        <f t="shared" si="27"/>
        <v>43305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</v>
      </c>
      <c r="O408" s="9">
        <f t="shared" si="27"/>
        <v>41316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</v>
      </c>
      <c r="O409" s="9">
        <f t="shared" si="27"/>
        <v>43758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</v>
      </c>
      <c r="O410" s="9">
        <f t="shared" si="27"/>
        <v>42561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</v>
      </c>
      <c r="O411" s="9">
        <f t="shared" si="27"/>
        <v>42847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</v>
      </c>
      <c r="O412" s="9">
        <f t="shared" si="27"/>
        <v>42122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</v>
      </c>
      <c r="O413" s="9">
        <f t="shared" si="27"/>
        <v>42886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</v>
      </c>
      <c r="O414" s="9">
        <f t="shared" si="27"/>
        <v>41652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</v>
      </c>
      <c r="O415" s="9">
        <f t="shared" si="27"/>
        <v>43458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</v>
      </c>
      <c r="O416" s="9">
        <f t="shared" si="27"/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</v>
      </c>
      <c r="O417" s="9">
        <f t="shared" si="27"/>
        <v>40938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</v>
      </c>
      <c r="O418" s="9">
        <f t="shared" si="27"/>
        <v>40569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</v>
      </c>
      <c r="O419" s="9">
        <f t="shared" si="27"/>
        <v>43431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</v>
      </c>
      <c r="O420" s="9">
        <f t="shared" si="27"/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</v>
      </c>
      <c r="O421" s="9">
        <f t="shared" si="27"/>
        <v>40905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</v>
      </c>
      <c r="O422" s="9">
        <f t="shared" si="27"/>
        <v>42925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</v>
      </c>
      <c r="O423" s="9">
        <f t="shared" si="27"/>
        <v>42945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</v>
      </c>
      <c r="O424" s="9">
        <f t="shared" si="27"/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</v>
      </c>
      <c r="O425" s="9">
        <f t="shared" si="27"/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</v>
      </c>
      <c r="O426" s="9">
        <f t="shared" si="27"/>
        <v>43214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</v>
      </c>
      <c r="O427" s="9">
        <f t="shared" si="27"/>
        <v>42219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</v>
      </c>
      <c r="O428" s="9">
        <f t="shared" si="27"/>
        <v>41339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</v>
      </c>
      <c r="O429" s="9">
        <f t="shared" si="27"/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</v>
      </c>
      <c r="O430" s="9">
        <f t="shared" si="27"/>
        <v>40592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</v>
      </c>
      <c r="O431" s="9">
        <f t="shared" si="27"/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</v>
      </c>
      <c r="O432" s="9">
        <f t="shared" si="27"/>
        <v>43771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</v>
      </c>
      <c r="O433" s="9">
        <f t="shared" si="27"/>
        <v>43290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</v>
      </c>
      <c r="O434" s="9">
        <f t="shared" si="27"/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</v>
      </c>
      <c r="O435" s="9">
        <f t="shared" si="27"/>
        <v>41619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</v>
      </c>
      <c r="O436" s="9">
        <f t="shared" si="27"/>
        <v>42719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</v>
      </c>
      <c r="O437" s="9">
        <f t="shared" si="27"/>
        <v>42000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</v>
      </c>
      <c r="O438" s="9">
        <f t="shared" si="27"/>
        <v>43576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</v>
      </c>
      <c r="O439" s="9">
        <f t="shared" si="27"/>
        <v>42263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</v>
      </c>
      <c r="O440" s="9">
        <f t="shared" si="27"/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</v>
      </c>
      <c r="O441" s="9">
        <f t="shared" si="27"/>
        <v>42687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</v>
      </c>
      <c r="O442" s="9">
        <f t="shared" si="27"/>
        <v>42926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</v>
      </c>
      <c r="O443" s="9">
        <f t="shared" si="27"/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</v>
      </c>
      <c r="O444" s="9">
        <f t="shared" si="27"/>
        <v>42996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</v>
      </c>
      <c r="O445" s="9">
        <f t="shared" si="27"/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</v>
      </c>
      <c r="O446" s="9">
        <f t="shared" si="27"/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</v>
      </c>
      <c r="O447" s="9">
        <f t="shared" si="27"/>
        <v>40536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</v>
      </c>
      <c r="O448" s="9">
        <f t="shared" si="27"/>
        <v>41263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</v>
      </c>
      <c r="O449" s="9">
        <f t="shared" si="27"/>
        <v>43104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</v>
      </c>
      <c r="O450" s="9">
        <f t="shared" si="27"/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INT(((L451/60)/60)/24)+DATE(1970,1,1)</f>
        <v>43530</v>
      </c>
      <c r="O451" s="9">
        <f t="shared" ref="O451:O514" si="31">INT(((M451/60)/60)/24)+DATE(1970,1,1)</f>
        <v>43547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</v>
      </c>
      <c r="O452" s="9">
        <f t="shared" si="31"/>
        <v>43417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</v>
      </c>
      <c r="O453" s="9">
        <f t="shared" si="31"/>
        <v>42966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</v>
      </c>
      <c r="O454" s="9">
        <f t="shared" si="31"/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</v>
      </c>
      <c r="O455" s="9">
        <f t="shared" si="31"/>
        <v>42746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</v>
      </c>
      <c r="O456" s="9">
        <f t="shared" si="31"/>
        <v>41604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</v>
      </c>
      <c r="O457" s="9">
        <f t="shared" si="31"/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</v>
      </c>
      <c r="O458" s="9">
        <f t="shared" si="31"/>
        <v>43141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</v>
      </c>
      <c r="O459" s="9">
        <f t="shared" si="31"/>
        <v>42659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</v>
      </c>
      <c r="O460" s="9">
        <f t="shared" si="31"/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</v>
      </c>
      <c r="O461" s="9">
        <f t="shared" si="31"/>
        <v>42026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</v>
      </c>
      <c r="O462" s="9">
        <f t="shared" si="31"/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</v>
      </c>
      <c r="O463" s="9">
        <f t="shared" si="31"/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</v>
      </c>
      <c r="O464" s="9">
        <f t="shared" si="31"/>
        <v>41342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</v>
      </c>
      <c r="O465" s="9">
        <f t="shared" si="31"/>
        <v>41643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</v>
      </c>
      <c r="O466" s="9">
        <f t="shared" si="31"/>
        <v>43156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</v>
      </c>
      <c r="O467" s="9">
        <f t="shared" si="31"/>
        <v>43136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</v>
      </c>
      <c r="O468" s="9">
        <f t="shared" si="31"/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</v>
      </c>
      <c r="O469" s="9">
        <f t="shared" si="31"/>
        <v>42338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</v>
      </c>
      <c r="O470" s="9">
        <f t="shared" si="31"/>
        <v>43585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</v>
      </c>
      <c r="O471" s="9">
        <f t="shared" si="31"/>
        <v>42144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</v>
      </c>
      <c r="O472" s="9">
        <f t="shared" si="31"/>
        <v>42723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</v>
      </c>
      <c r="O473" s="9">
        <f t="shared" si="31"/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</v>
      </c>
      <c r="O474" s="9">
        <f t="shared" si="31"/>
        <v>43589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</v>
      </c>
      <c r="O475" s="9">
        <f t="shared" si="31"/>
        <v>43278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</v>
      </c>
      <c r="O476" s="9">
        <f t="shared" si="31"/>
        <v>41990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</v>
      </c>
      <c r="O477" s="9">
        <f t="shared" si="31"/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</v>
      </c>
      <c r="O478" s="9">
        <f t="shared" si="31"/>
        <v>43328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</v>
      </c>
      <c r="O479" s="9">
        <f t="shared" si="31"/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</v>
      </c>
      <c r="O480" s="9">
        <f t="shared" si="31"/>
        <v>42084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</v>
      </c>
      <c r="O481" s="9">
        <f t="shared" si="31"/>
        <v>42947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</v>
      </c>
      <c r="O482" s="9">
        <f t="shared" si="31"/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</v>
      </c>
      <c r="O483" s="9">
        <f t="shared" si="31"/>
        <v>41955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</v>
      </c>
      <c r="O484" s="9">
        <f t="shared" si="31"/>
        <v>40974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</v>
      </c>
      <c r="O485" s="9">
        <f t="shared" si="31"/>
        <v>43818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</v>
      </c>
      <c r="O486" s="9">
        <f t="shared" si="31"/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</v>
      </c>
      <c r="O487" s="9">
        <f t="shared" si="31"/>
        <v>43667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</v>
      </c>
      <c r="O488" s="9">
        <f t="shared" si="31"/>
        <v>43183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</v>
      </c>
      <c r="O489" s="9">
        <f t="shared" si="31"/>
        <v>42878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</v>
      </c>
      <c r="O490" s="9">
        <f t="shared" si="31"/>
        <v>42420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</v>
      </c>
      <c r="O491" s="9">
        <f t="shared" si="31"/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</v>
      </c>
      <c r="O492" s="9">
        <f t="shared" si="31"/>
        <v>43793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</v>
      </c>
      <c r="O493" s="9">
        <f t="shared" si="31"/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</v>
      </c>
      <c r="O494" s="9">
        <f t="shared" si="31"/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</v>
      </c>
      <c r="O495" s="9">
        <f t="shared" si="31"/>
        <v>43658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</v>
      </c>
      <c r="O496" s="9">
        <f t="shared" si="31"/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</v>
      </c>
      <c r="O497" s="9">
        <f t="shared" si="31"/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</v>
      </c>
      <c r="O498" s="9">
        <f t="shared" si="31"/>
        <v>42893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</v>
      </c>
      <c r="O499" s="9">
        <f t="shared" si="31"/>
        <v>42724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</v>
      </c>
      <c r="O500" s="9">
        <f t="shared" si="31"/>
        <v>42007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</v>
      </c>
      <c r="O501" s="9">
        <f t="shared" si="31"/>
        <v>42449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</v>
      </c>
      <c r="O502" s="9">
        <f t="shared" si="31"/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</v>
      </c>
      <c r="O503" s="9">
        <f t="shared" si="31"/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</v>
      </c>
      <c r="O504" s="9">
        <f t="shared" si="31"/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</v>
      </c>
      <c r="O505" s="9">
        <f t="shared" si="31"/>
        <v>42206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</v>
      </c>
      <c r="O506" s="9">
        <f t="shared" si="31"/>
        <v>42143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</v>
      </c>
      <c r="O507" s="9">
        <f t="shared" si="31"/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</v>
      </c>
      <c r="O508" s="9">
        <f t="shared" si="31"/>
        <v>43079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</v>
      </c>
      <c r="O509" s="9">
        <f t="shared" si="31"/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</v>
      </c>
      <c r="O510" s="9">
        <f t="shared" si="31"/>
        <v>43331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</v>
      </c>
      <c r="O511" s="9">
        <f t="shared" si="31"/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</v>
      </c>
      <c r="O512" s="9">
        <f t="shared" si="31"/>
        <v>43275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</v>
      </c>
      <c r="O513" s="9">
        <f t="shared" si="31"/>
        <v>43681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</v>
      </c>
      <c r="O514" s="9">
        <f t="shared" si="31"/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INT(((L515/60)/60)/24)+DATE(1970,1,1)</f>
        <v>40430</v>
      </c>
      <c r="O515" s="9">
        <f t="shared" ref="O515:O578" si="35">INT(((M515/60)/60)/24)+DATE(1970,1,1)</f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</v>
      </c>
      <c r="O516" s="9">
        <f t="shared" si="35"/>
        <v>41619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</v>
      </c>
      <c r="O517" s="9">
        <f t="shared" si="35"/>
        <v>40902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</v>
      </c>
      <c r="O518" s="9">
        <f t="shared" si="35"/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</v>
      </c>
      <c r="O519" s="9">
        <f t="shared" si="35"/>
        <v>42865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</v>
      </c>
      <c r="O520" s="9">
        <f t="shared" si="35"/>
        <v>43156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</v>
      </c>
      <c r="O521" s="9">
        <f t="shared" si="35"/>
        <v>42026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</v>
      </c>
      <c r="O522" s="9">
        <f t="shared" si="35"/>
        <v>43577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</v>
      </c>
      <c r="O523" s="9">
        <f t="shared" si="35"/>
        <v>42611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</v>
      </c>
      <c r="O524" s="9">
        <f t="shared" si="35"/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</v>
      </c>
      <c r="O525" s="9">
        <f t="shared" si="35"/>
        <v>40246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</v>
      </c>
      <c r="O526" s="9">
        <f t="shared" si="35"/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</v>
      </c>
      <c r="O527" s="9">
        <f t="shared" si="35"/>
        <v>40509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</v>
      </c>
      <c r="O528" s="9">
        <f t="shared" si="35"/>
        <v>42401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</v>
      </c>
      <c r="O529" s="9">
        <f t="shared" si="35"/>
        <v>42441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</v>
      </c>
      <c r="O530" s="9">
        <f t="shared" si="35"/>
        <v>41646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</v>
      </c>
      <c r="O531" s="9">
        <f t="shared" si="35"/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</v>
      </c>
      <c r="O532" s="9">
        <f t="shared" si="35"/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</v>
      </c>
      <c r="O533" s="9">
        <f t="shared" si="35"/>
        <v>41645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</v>
      </c>
      <c r="O534" s="9">
        <f t="shared" si="35"/>
        <v>43126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</v>
      </c>
      <c r="O535" s="9">
        <f t="shared" si="35"/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</v>
      </c>
      <c r="O536" s="9">
        <f t="shared" si="35"/>
        <v>43330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</v>
      </c>
      <c r="O537" s="9">
        <f t="shared" si="35"/>
        <v>43261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</v>
      </c>
      <c r="O538" s="9">
        <f t="shared" si="35"/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</v>
      </c>
      <c r="O539" s="9">
        <f t="shared" si="35"/>
        <v>43365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</v>
      </c>
      <c r="O540" s="9">
        <f t="shared" si="35"/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</v>
      </c>
      <c r="O541" s="9">
        <f t="shared" si="35"/>
        <v>43653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</v>
      </c>
      <c r="O542" s="9">
        <f t="shared" si="35"/>
        <v>43247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</v>
      </c>
      <c r="O543" s="9">
        <f t="shared" si="35"/>
        <v>42191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</v>
      </c>
      <c r="O544" s="9">
        <f t="shared" si="35"/>
        <v>42421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</v>
      </c>
      <c r="O545" s="9">
        <f t="shared" si="35"/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</v>
      </c>
      <c r="O546" s="9">
        <f t="shared" si="35"/>
        <v>42390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</v>
      </c>
      <c r="O547" s="9">
        <f t="shared" si="35"/>
        <v>43844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</v>
      </c>
      <c r="O548" s="9">
        <f t="shared" si="35"/>
        <v>43363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</v>
      </c>
      <c r="O549" s="9">
        <f t="shared" si="35"/>
        <v>42041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</v>
      </c>
      <c r="O550" s="9">
        <f t="shared" si="35"/>
        <v>42474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</v>
      </c>
      <c r="O551" s="9">
        <f t="shared" si="35"/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</v>
      </c>
      <c r="O552" s="9">
        <f t="shared" si="35"/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</v>
      </c>
      <c r="O553" s="9">
        <f t="shared" si="35"/>
        <v>42033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</v>
      </c>
      <c r="O554" s="9">
        <f t="shared" si="35"/>
        <v>42702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</v>
      </c>
      <c r="O555" s="9">
        <f t="shared" si="35"/>
        <v>40546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</v>
      </c>
      <c r="O556" s="9">
        <f t="shared" si="35"/>
        <v>42729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</v>
      </c>
      <c r="O557" s="9">
        <f t="shared" si="35"/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</v>
      </c>
      <c r="O558" s="9">
        <f t="shared" si="35"/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</v>
      </c>
      <c r="O559" s="9">
        <f t="shared" si="35"/>
        <v>42282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</v>
      </c>
      <c r="O560" s="9">
        <f t="shared" si="35"/>
        <v>42467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</v>
      </c>
      <c r="O561" s="9">
        <f t="shared" si="35"/>
        <v>42591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</v>
      </c>
      <c r="O562" s="9">
        <f t="shared" si="35"/>
        <v>40905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</v>
      </c>
      <c r="O563" s="9">
        <f t="shared" si="35"/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</v>
      </c>
      <c r="O564" s="9">
        <f t="shared" si="35"/>
        <v>43538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</v>
      </c>
      <c r="O565" s="9">
        <f t="shared" si="35"/>
        <v>43437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</v>
      </c>
      <c r="O566" s="9">
        <f t="shared" si="35"/>
        <v>42086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</v>
      </c>
      <c r="O567" s="9">
        <f t="shared" si="35"/>
        <v>40882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</v>
      </c>
      <c r="O568" s="9">
        <f t="shared" si="35"/>
        <v>42447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</v>
      </c>
      <c r="O569" s="9">
        <f t="shared" si="35"/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</v>
      </c>
      <c r="O570" s="9">
        <f t="shared" si="35"/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</v>
      </c>
      <c r="O571" s="9">
        <f t="shared" si="35"/>
        <v>40566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</v>
      </c>
      <c r="O572" s="9">
        <f t="shared" si="35"/>
        <v>41999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</v>
      </c>
      <c r="O573" s="9">
        <f t="shared" si="35"/>
        <v>42221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</v>
      </c>
      <c r="O574" s="9">
        <f t="shared" si="35"/>
        <v>42291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</v>
      </c>
      <c r="O575" s="9">
        <f t="shared" si="35"/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</v>
      </c>
      <c r="O576" s="9">
        <f t="shared" si="35"/>
        <v>43816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</v>
      </c>
      <c r="O577" s="9">
        <f t="shared" si="35"/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</v>
      </c>
      <c r="O578" s="9">
        <f t="shared" si="35"/>
        <v>43057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INT(((L579/60)/60)/24)+DATE(1970,1,1)</f>
        <v>40613</v>
      </c>
      <c r="O579" s="9">
        <f t="shared" ref="O579:O642" si="39">INT(((M579/60)/60)/24)+DATE(1970,1,1)</f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</v>
      </c>
      <c r="O580" s="9">
        <f t="shared" si="39"/>
        <v>40881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</v>
      </c>
      <c r="O581" s="9">
        <f t="shared" si="39"/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</v>
      </c>
      <c r="O582" s="9">
        <f t="shared" si="39"/>
        <v>41704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</v>
      </c>
      <c r="O583" s="9">
        <f t="shared" si="39"/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</v>
      </c>
      <c r="O584" s="9">
        <f t="shared" si="39"/>
        <v>42170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</v>
      </c>
      <c r="O585" s="9">
        <f t="shared" si="39"/>
        <v>40976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</v>
      </c>
      <c r="O586" s="9">
        <f t="shared" si="39"/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</v>
      </c>
      <c r="O587" s="9">
        <f t="shared" si="39"/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</v>
      </c>
      <c r="O588" s="9">
        <f t="shared" si="39"/>
        <v>40518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</v>
      </c>
      <c r="O589" s="9">
        <f t="shared" si="39"/>
        <v>43536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</v>
      </c>
      <c r="O590" s="9">
        <f t="shared" si="39"/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</v>
      </c>
      <c r="O591" s="9">
        <f t="shared" si="39"/>
        <v>42197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</v>
      </c>
      <c r="O592" s="9">
        <f t="shared" si="39"/>
        <v>42005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</v>
      </c>
      <c r="O593" s="9">
        <f t="shared" si="39"/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</v>
      </c>
      <c r="O594" s="9">
        <f t="shared" si="39"/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</v>
      </c>
      <c r="O595" s="9">
        <f t="shared" si="39"/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</v>
      </c>
      <c r="O596" s="9">
        <f t="shared" si="39"/>
        <v>42551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</v>
      </c>
      <c r="O597" s="9">
        <f t="shared" si="39"/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</v>
      </c>
      <c r="O598" s="9">
        <f t="shared" si="39"/>
        <v>42441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</v>
      </c>
      <c r="O599" s="9">
        <f t="shared" si="39"/>
        <v>43804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</v>
      </c>
      <c r="O600" s="9">
        <f t="shared" si="39"/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</v>
      </c>
      <c r="O601" s="9">
        <f t="shared" si="39"/>
        <v>42055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</v>
      </c>
      <c r="O602" s="9">
        <f t="shared" si="39"/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</v>
      </c>
      <c r="O603" s="9">
        <f t="shared" si="39"/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</v>
      </c>
      <c r="O604" s="9">
        <f t="shared" si="39"/>
        <v>42171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</v>
      </c>
      <c r="O605" s="9">
        <f t="shared" si="39"/>
        <v>43600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</v>
      </c>
      <c r="O606" s="9">
        <f t="shared" si="39"/>
        <v>40586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</v>
      </c>
      <c r="O607" s="9">
        <f t="shared" si="39"/>
        <v>42321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</v>
      </c>
      <c r="O608" s="9">
        <f t="shared" si="39"/>
        <v>42447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</v>
      </c>
      <c r="O609" s="9">
        <f t="shared" si="39"/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</v>
      </c>
      <c r="O610" s="9">
        <f t="shared" si="39"/>
        <v>43534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</v>
      </c>
      <c r="O611" s="9">
        <f t="shared" si="39"/>
        <v>43498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</v>
      </c>
      <c r="O612" s="9">
        <f t="shared" si="39"/>
        <v>41273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</v>
      </c>
      <c r="O613" s="9">
        <f t="shared" si="39"/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</v>
      </c>
      <c r="O614" s="9">
        <f t="shared" si="39"/>
        <v>40497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</v>
      </c>
      <c r="O615" s="9">
        <f t="shared" si="39"/>
        <v>42982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</v>
      </c>
      <c r="O616" s="9">
        <f t="shared" si="39"/>
        <v>42764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</v>
      </c>
      <c r="O617" s="9">
        <f t="shared" si="39"/>
        <v>42499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</v>
      </c>
      <c r="O618" s="9">
        <f t="shared" si="39"/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</v>
      </c>
      <c r="O619" s="9">
        <f t="shared" si="39"/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</v>
      </c>
      <c r="O620" s="9">
        <f t="shared" si="39"/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</v>
      </c>
      <c r="O621" s="9">
        <f t="shared" si="39"/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</v>
      </c>
      <c r="O622" s="9">
        <f t="shared" si="39"/>
        <v>42563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</v>
      </c>
      <c r="O623" s="9">
        <f t="shared" si="39"/>
        <v>42631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</v>
      </c>
      <c r="O624" s="9">
        <f t="shared" si="39"/>
        <v>43231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</v>
      </c>
      <c r="O625" s="9">
        <f t="shared" si="39"/>
        <v>42206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</v>
      </c>
      <c r="O626" s="9">
        <f t="shared" si="39"/>
        <v>42035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</v>
      </c>
      <c r="O627" s="9">
        <f t="shared" si="39"/>
        <v>43871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</v>
      </c>
      <c r="O628" s="9">
        <f t="shared" si="39"/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</v>
      </c>
      <c r="O629" s="9">
        <f t="shared" si="39"/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</v>
      </c>
      <c r="O630" s="9">
        <f t="shared" si="39"/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</v>
      </c>
      <c r="O631" s="9">
        <f t="shared" si="39"/>
        <v>42559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</v>
      </c>
      <c r="O632" s="9">
        <f t="shared" si="39"/>
        <v>43597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</v>
      </c>
      <c r="O633" s="9">
        <f t="shared" si="39"/>
        <v>43554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</v>
      </c>
      <c r="O634" s="9">
        <f t="shared" si="39"/>
        <v>41963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</v>
      </c>
      <c r="O635" s="9">
        <f t="shared" si="39"/>
        <v>42319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</v>
      </c>
      <c r="O636" s="9">
        <f t="shared" si="39"/>
        <v>42833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</v>
      </c>
      <c r="O637" s="9">
        <f t="shared" si="39"/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</v>
      </c>
      <c r="O638" s="9">
        <f t="shared" si="39"/>
        <v>40971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</v>
      </c>
      <c r="O639" s="9">
        <f t="shared" si="39"/>
        <v>42696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</v>
      </c>
      <c r="O640" s="9">
        <f t="shared" si="39"/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</v>
      </c>
      <c r="O641" s="9">
        <f t="shared" si="39"/>
        <v>43309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</v>
      </c>
      <c r="O642" s="9">
        <f t="shared" si="39"/>
        <v>42390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INT(((L643/60)/60)/24)+DATE(1970,1,1)</f>
        <v>42786</v>
      </c>
      <c r="O643" s="9">
        <f t="shared" ref="O643:O706" si="43">INT(((M643/60)/60)/24)+DATE(1970,1,1)</f>
        <v>42814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</v>
      </c>
      <c r="O644" s="9">
        <f t="shared" si="43"/>
        <v>43460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</v>
      </c>
      <c r="O645" s="9">
        <f t="shared" si="43"/>
        <v>42813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</v>
      </c>
      <c r="O646" s="9">
        <f t="shared" si="43"/>
        <v>43468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</v>
      </c>
      <c r="O647" s="9">
        <f t="shared" si="43"/>
        <v>43390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</v>
      </c>
      <c r="O648" s="9">
        <f t="shared" si="43"/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</v>
      </c>
      <c r="O649" s="9">
        <f t="shared" si="43"/>
        <v>43223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</v>
      </c>
      <c r="O650" s="9">
        <f t="shared" si="43"/>
        <v>42940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</v>
      </c>
      <c r="O651" s="9">
        <f t="shared" si="43"/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</v>
      </c>
      <c r="O652" s="9">
        <f t="shared" si="43"/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</v>
      </c>
      <c r="O653" s="9">
        <f t="shared" si="43"/>
        <v>41707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</v>
      </c>
      <c r="O654" s="9">
        <f t="shared" si="43"/>
        <v>42630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</v>
      </c>
      <c r="O655" s="9">
        <f t="shared" si="43"/>
        <v>42470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</v>
      </c>
      <c r="O656" s="9">
        <f t="shared" si="43"/>
        <v>42245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</v>
      </c>
      <c r="O657" s="9">
        <f t="shared" si="43"/>
        <v>42809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</v>
      </c>
      <c r="O658" s="9">
        <f t="shared" si="43"/>
        <v>43102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</v>
      </c>
      <c r="O659" s="9">
        <f t="shared" si="43"/>
        <v>43112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</v>
      </c>
      <c r="O660" s="9">
        <f t="shared" si="43"/>
        <v>42269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</v>
      </c>
      <c r="O661" s="9">
        <f t="shared" si="43"/>
        <v>40571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</v>
      </c>
      <c r="O662" s="9">
        <f t="shared" si="43"/>
        <v>42246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</v>
      </c>
      <c r="O663" s="9">
        <f t="shared" si="43"/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</v>
      </c>
      <c r="O664" s="9">
        <f t="shared" si="43"/>
        <v>43447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</v>
      </c>
      <c r="O665" s="9">
        <f t="shared" si="43"/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</v>
      </c>
      <c r="O666" s="9">
        <f t="shared" si="43"/>
        <v>40969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</v>
      </c>
      <c r="O667" s="9">
        <f t="shared" si="43"/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</v>
      </c>
      <c r="O668" s="9">
        <f t="shared" si="43"/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</v>
      </c>
      <c r="O669" s="9">
        <f t="shared" si="43"/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</v>
      </c>
      <c r="O670" s="9">
        <f t="shared" si="43"/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</v>
      </c>
      <c r="O671" s="9">
        <f t="shared" si="43"/>
        <v>42921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</v>
      </c>
      <c r="O672" s="9">
        <f t="shared" si="43"/>
        <v>42437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</v>
      </c>
      <c r="O673" s="9">
        <f t="shared" si="43"/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</v>
      </c>
      <c r="O674" s="9">
        <f t="shared" si="43"/>
        <v>43190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</v>
      </c>
      <c r="O675" s="9">
        <f t="shared" si="43"/>
        <v>42496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</v>
      </c>
      <c r="O676" s="9">
        <f t="shared" si="43"/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</v>
      </c>
      <c r="O677" s="9">
        <f t="shared" si="43"/>
        <v>43726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</v>
      </c>
      <c r="O678" s="9">
        <f t="shared" si="43"/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</v>
      </c>
      <c r="O679" s="9">
        <f t="shared" si="43"/>
        <v>42611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</v>
      </c>
      <c r="O680" s="9">
        <f t="shared" si="43"/>
        <v>43486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</v>
      </c>
      <c r="O681" s="9">
        <f t="shared" si="43"/>
        <v>43761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</v>
      </c>
      <c r="O682" s="9">
        <f t="shared" si="43"/>
        <v>43815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</v>
      </c>
      <c r="O683" s="9">
        <f t="shared" si="43"/>
        <v>40904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</v>
      </c>
      <c r="O684" s="9">
        <f t="shared" si="43"/>
        <v>41628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</v>
      </c>
      <c r="O685" s="9">
        <f t="shared" si="43"/>
        <v>43361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</v>
      </c>
      <c r="O686" s="9">
        <f t="shared" si="43"/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</v>
      </c>
      <c r="O687" s="9">
        <f t="shared" si="43"/>
        <v>42263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</v>
      </c>
      <c r="O688" s="9">
        <f t="shared" si="43"/>
        <v>43197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</v>
      </c>
      <c r="O689" s="9">
        <f t="shared" si="43"/>
        <v>42809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</v>
      </c>
      <c r="O690" s="9">
        <f t="shared" si="43"/>
        <v>43491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</v>
      </c>
      <c r="O691" s="9">
        <f t="shared" si="43"/>
        <v>41588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</v>
      </c>
      <c r="O692" s="9">
        <f t="shared" si="43"/>
        <v>40880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</v>
      </c>
      <c r="O693" s="9">
        <f t="shared" si="43"/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</v>
      </c>
      <c r="O694" s="9">
        <f t="shared" si="43"/>
        <v>43673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</v>
      </c>
      <c r="O695" s="9">
        <f t="shared" si="43"/>
        <v>43042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</v>
      </c>
      <c r="O696" s="9">
        <f t="shared" si="43"/>
        <v>43103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</v>
      </c>
      <c r="O697" s="9">
        <f t="shared" si="43"/>
        <v>42338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</v>
      </c>
      <c r="O698" s="9">
        <f t="shared" si="43"/>
        <v>42115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</v>
      </c>
      <c r="O699" s="9">
        <f t="shared" si="43"/>
        <v>43192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</v>
      </c>
      <c r="O700" s="9">
        <f t="shared" si="43"/>
        <v>40885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</v>
      </c>
      <c r="O701" s="9">
        <f t="shared" si="43"/>
        <v>43642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</v>
      </c>
      <c r="O702" s="9">
        <f t="shared" si="43"/>
        <v>40218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</v>
      </c>
      <c r="O703" s="9">
        <f t="shared" si="43"/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</v>
      </c>
      <c r="O704" s="9">
        <f t="shared" si="43"/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</v>
      </c>
      <c r="O705" s="9">
        <f t="shared" si="43"/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</v>
      </c>
      <c r="O706" s="9">
        <f t="shared" si="43"/>
        <v>42570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INT(((L707/60)/60)/24)+DATE(1970,1,1)</f>
        <v>41619</v>
      </c>
      <c r="O707" s="9">
        <f t="shared" ref="O707:O770" si="47">INT(((M707/60)/60)/24)+DATE(1970,1,1)</f>
        <v>41623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</v>
      </c>
      <c r="O708" s="9">
        <f t="shared" si="47"/>
        <v>43479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</v>
      </c>
      <c r="O709" s="9">
        <f t="shared" si="47"/>
        <v>43478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</v>
      </c>
      <c r="O710" s="9">
        <f t="shared" si="47"/>
        <v>42887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</v>
      </c>
      <c r="O711" s="9">
        <f t="shared" si="47"/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</v>
      </c>
      <c r="O712" s="9">
        <f t="shared" si="47"/>
        <v>43302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</v>
      </c>
      <c r="O713" s="9">
        <f t="shared" si="47"/>
        <v>42395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</v>
      </c>
      <c r="O714" s="9">
        <f t="shared" si="47"/>
        <v>42600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</v>
      </c>
      <c r="O715" s="9">
        <f t="shared" si="47"/>
        <v>42616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</v>
      </c>
      <c r="O716" s="9">
        <f t="shared" si="47"/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</v>
      </c>
      <c r="O717" s="9">
        <f t="shared" si="47"/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</v>
      </c>
      <c r="O718" s="9">
        <f t="shared" si="47"/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</v>
      </c>
      <c r="O719" s="9">
        <f t="shared" si="47"/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</v>
      </c>
      <c r="O720" s="9">
        <f t="shared" si="47"/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</v>
      </c>
      <c r="O721" s="9">
        <f t="shared" si="47"/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</v>
      </c>
      <c r="O722" s="9">
        <f t="shared" si="47"/>
        <v>43166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</v>
      </c>
      <c r="O723" s="9">
        <f t="shared" si="47"/>
        <v>43200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</v>
      </c>
      <c r="O724" s="9">
        <f t="shared" si="47"/>
        <v>43072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</v>
      </c>
      <c r="O725" s="9">
        <f t="shared" si="47"/>
        <v>42452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</v>
      </c>
      <c r="O726" s="9">
        <f t="shared" si="47"/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</v>
      </c>
      <c r="O727" s="9">
        <f t="shared" si="47"/>
        <v>41960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</v>
      </c>
      <c r="O728" s="9">
        <f t="shared" si="47"/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</v>
      </c>
      <c r="O729" s="9">
        <f t="shared" si="47"/>
        <v>43543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</v>
      </c>
      <c r="O730" s="9">
        <f t="shared" si="47"/>
        <v>42526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</v>
      </c>
      <c r="O731" s="9">
        <f t="shared" si="47"/>
        <v>41311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</v>
      </c>
      <c r="O732" s="9">
        <f t="shared" si="47"/>
        <v>42153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</v>
      </c>
      <c r="O733" s="9">
        <f t="shared" si="47"/>
        <v>42940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</v>
      </c>
      <c r="O734" s="9">
        <f t="shared" si="47"/>
        <v>42839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</v>
      </c>
      <c r="O735" s="9">
        <f t="shared" si="47"/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</v>
      </c>
      <c r="O736" s="9">
        <f t="shared" si="47"/>
        <v>42775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</v>
      </c>
      <c r="O737" s="9">
        <f t="shared" si="47"/>
        <v>42466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</v>
      </c>
      <c r="O738" s="9">
        <f t="shared" si="47"/>
        <v>42059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</v>
      </c>
      <c r="O739" s="9">
        <f t="shared" si="47"/>
        <v>42697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</v>
      </c>
      <c r="O740" s="9">
        <f t="shared" si="47"/>
        <v>41981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</v>
      </c>
      <c r="O741" s="9">
        <f t="shared" si="47"/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</v>
      </c>
      <c r="O742" s="9">
        <f t="shared" si="47"/>
        <v>42772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</v>
      </c>
      <c r="O743" s="9">
        <f t="shared" si="47"/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</v>
      </c>
      <c r="O744" s="9">
        <f t="shared" si="47"/>
        <v>40239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</v>
      </c>
      <c r="O745" s="9">
        <f t="shared" si="47"/>
        <v>42304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</v>
      </c>
      <c r="O746" s="9">
        <f t="shared" si="47"/>
        <v>43324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</v>
      </c>
      <c r="O747" s="9">
        <f t="shared" si="47"/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</v>
      </c>
      <c r="O748" s="9">
        <f t="shared" si="47"/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</v>
      </c>
      <c r="O749" s="9">
        <f t="shared" si="47"/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</v>
      </c>
      <c r="O750" s="9">
        <f t="shared" si="47"/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</v>
      </c>
      <c r="O751" s="9">
        <f t="shared" si="47"/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</v>
      </c>
      <c r="O752" s="9">
        <f t="shared" si="47"/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</v>
      </c>
      <c r="O753" s="9">
        <f t="shared" si="47"/>
        <v>42461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</v>
      </c>
      <c r="O754" s="9">
        <f t="shared" si="47"/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</v>
      </c>
      <c r="O755" s="9">
        <f t="shared" si="47"/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</v>
      </c>
      <c r="O756" s="9">
        <f t="shared" si="47"/>
        <v>41263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</v>
      </c>
      <c r="O757" s="9">
        <f t="shared" si="47"/>
        <v>43108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</v>
      </c>
      <c r="O758" s="9">
        <f t="shared" si="47"/>
        <v>42030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</v>
      </c>
      <c r="O759" s="9">
        <f t="shared" si="47"/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</v>
      </c>
      <c r="O760" s="9">
        <f t="shared" si="47"/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</v>
      </c>
      <c r="O761" s="9">
        <f t="shared" si="47"/>
        <v>43166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</v>
      </c>
      <c r="O762" s="9">
        <f t="shared" si="47"/>
        <v>43707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</v>
      </c>
      <c r="O763" s="9">
        <f t="shared" si="47"/>
        <v>42943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</v>
      </c>
      <c r="O764" s="9">
        <f t="shared" si="47"/>
        <v>41252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</v>
      </c>
      <c r="O765" s="9">
        <f t="shared" si="47"/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</v>
      </c>
      <c r="O766" s="9">
        <f t="shared" si="47"/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</v>
      </c>
      <c r="O767" s="9">
        <f t="shared" si="47"/>
        <v>42865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</v>
      </c>
      <c r="O768" s="9">
        <f t="shared" si="47"/>
        <v>43363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</v>
      </c>
      <c r="O769" s="9">
        <f t="shared" si="47"/>
        <v>42328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</v>
      </c>
      <c r="O770" s="9">
        <f t="shared" si="47"/>
        <v>41634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INT(((L771/60)/60)/24)+DATE(1970,1,1)</f>
        <v>41501</v>
      </c>
      <c r="O771" s="9">
        <f t="shared" ref="O771:O834" si="51">INT(((M771/60)/60)/24)+DATE(1970,1,1)</f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</v>
      </c>
      <c r="O772" s="9">
        <f t="shared" si="51"/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</v>
      </c>
      <c r="O773" s="9">
        <f t="shared" si="51"/>
        <v>43518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</v>
      </c>
      <c r="O774" s="9">
        <f t="shared" si="51"/>
        <v>43509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</v>
      </c>
      <c r="O775" s="9">
        <f t="shared" si="51"/>
        <v>42848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</v>
      </c>
      <c r="O776" s="9">
        <f t="shared" si="51"/>
        <v>42554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</v>
      </c>
      <c r="O777" s="9">
        <f t="shared" si="51"/>
        <v>41959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</v>
      </c>
      <c r="O778" s="9">
        <f t="shared" si="51"/>
        <v>43668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</v>
      </c>
      <c r="O779" s="9">
        <f t="shared" si="51"/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</v>
      </c>
      <c r="O780" s="9">
        <f t="shared" si="51"/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</v>
      </c>
      <c r="O781" s="9">
        <f t="shared" si="51"/>
        <v>42239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</v>
      </c>
      <c r="O782" s="9">
        <f t="shared" si="51"/>
        <v>42592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</v>
      </c>
      <c r="O783" s="9">
        <f t="shared" si="51"/>
        <v>40533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</v>
      </c>
      <c r="O784" s="9">
        <f t="shared" si="51"/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</v>
      </c>
      <c r="O785" s="9">
        <f t="shared" si="51"/>
        <v>41632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</v>
      </c>
      <c r="O786" s="9">
        <f t="shared" si="51"/>
        <v>42446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</v>
      </c>
      <c r="O787" s="9">
        <f t="shared" si="51"/>
        <v>43616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</v>
      </c>
      <c r="O788" s="9">
        <f t="shared" si="51"/>
        <v>43193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</v>
      </c>
      <c r="O789" s="9">
        <f t="shared" si="51"/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</v>
      </c>
      <c r="O790" s="9">
        <f t="shared" si="51"/>
        <v>41223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</v>
      </c>
      <c r="O791" s="9">
        <f t="shared" si="51"/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</v>
      </c>
      <c r="O792" s="9">
        <f t="shared" si="51"/>
        <v>40229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</v>
      </c>
      <c r="O793" s="9">
        <f t="shared" si="51"/>
        <v>42731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</v>
      </c>
      <c r="O794" s="9">
        <f t="shared" si="51"/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</v>
      </c>
      <c r="O795" s="9">
        <f t="shared" si="51"/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</v>
      </c>
      <c r="O796" s="9">
        <f t="shared" si="51"/>
        <v>43103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</v>
      </c>
      <c r="O797" s="9">
        <f t="shared" si="51"/>
        <v>42678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</v>
      </c>
      <c r="O798" s="9">
        <f t="shared" si="51"/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</v>
      </c>
      <c r="O799" s="9">
        <f t="shared" si="51"/>
        <v>43487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</v>
      </c>
      <c r="O800" s="9">
        <f t="shared" si="51"/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</v>
      </c>
      <c r="O801" s="9">
        <f t="shared" si="51"/>
        <v>42403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</v>
      </c>
      <c r="O802" s="9">
        <f t="shared" si="51"/>
        <v>42171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</v>
      </c>
      <c r="O803" s="9">
        <f t="shared" si="51"/>
        <v>43852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</v>
      </c>
      <c r="O804" s="9">
        <f t="shared" si="51"/>
        <v>43652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</v>
      </c>
      <c r="O805" s="9">
        <f t="shared" si="51"/>
        <v>43526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</v>
      </c>
      <c r="O806" s="9">
        <f t="shared" si="51"/>
        <v>43122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</v>
      </c>
      <c r="O807" s="9">
        <f t="shared" si="51"/>
        <v>42009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</v>
      </c>
      <c r="O808" s="9">
        <f t="shared" si="51"/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</v>
      </c>
      <c r="O809" s="9">
        <f t="shared" si="51"/>
        <v>43797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</v>
      </c>
      <c r="O810" s="9">
        <f t="shared" si="51"/>
        <v>42524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</v>
      </c>
      <c r="O811" s="9">
        <f t="shared" si="51"/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</v>
      </c>
      <c r="O812" s="9">
        <f t="shared" si="51"/>
        <v>43077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</v>
      </c>
      <c r="O813" s="9">
        <f t="shared" si="51"/>
        <v>42380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</v>
      </c>
      <c r="O814" s="9">
        <f t="shared" si="51"/>
        <v>43211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</v>
      </c>
      <c r="O815" s="9">
        <f t="shared" si="51"/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</v>
      </c>
      <c r="O816" s="9">
        <f t="shared" si="51"/>
        <v>42519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</v>
      </c>
      <c r="O817" s="9">
        <f t="shared" si="51"/>
        <v>43094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</v>
      </c>
      <c r="O818" s="9">
        <f t="shared" si="51"/>
        <v>41682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</v>
      </c>
      <c r="O819" s="9">
        <f t="shared" si="51"/>
        <v>43617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</v>
      </c>
      <c r="O820" s="9">
        <f t="shared" si="51"/>
        <v>43499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</v>
      </c>
      <c r="O821" s="9">
        <f t="shared" si="51"/>
        <v>41252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</v>
      </c>
      <c r="O822" s="9">
        <f t="shared" si="51"/>
        <v>43323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</v>
      </c>
      <c r="O823" s="9">
        <f t="shared" si="51"/>
        <v>42807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</v>
      </c>
      <c r="O824" s="9">
        <f t="shared" si="51"/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</v>
      </c>
      <c r="O825" s="9">
        <f t="shared" si="51"/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</v>
      </c>
      <c r="O826" s="9">
        <f t="shared" si="51"/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</v>
      </c>
      <c r="O827" s="9">
        <f t="shared" si="51"/>
        <v>42953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</v>
      </c>
      <c r="O828" s="9">
        <f t="shared" si="51"/>
        <v>40553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</v>
      </c>
      <c r="O829" s="9">
        <f t="shared" si="51"/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</v>
      </c>
      <c r="O830" s="9">
        <f t="shared" si="51"/>
        <v>43365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</v>
      </c>
      <c r="O831" s="9">
        <f t="shared" si="51"/>
        <v>42179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</v>
      </c>
      <c r="O832" s="9">
        <f t="shared" si="51"/>
        <v>43162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</v>
      </c>
      <c r="O833" s="9">
        <f t="shared" si="51"/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</v>
      </c>
      <c r="O834" s="9">
        <f t="shared" si="51"/>
        <v>42333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INT(((L835/60)/60)/24)+DATE(1970,1,1)</f>
        <v>40588</v>
      </c>
      <c r="O835" s="9">
        <f t="shared" ref="O835:O898" si="55">INT(((M835/60)/60)/24)+DATE(1970,1,1)</f>
        <v>40599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</v>
      </c>
      <c r="O836" s="9">
        <f t="shared" si="55"/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</v>
      </c>
      <c r="O837" s="9">
        <f t="shared" si="55"/>
        <v>42069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</v>
      </c>
      <c r="O838" s="9">
        <f t="shared" si="55"/>
        <v>40225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</v>
      </c>
      <c r="O839" s="9">
        <f t="shared" si="55"/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</v>
      </c>
      <c r="O840" s="9">
        <f t="shared" si="55"/>
        <v>43379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</v>
      </c>
      <c r="O841" s="9">
        <f t="shared" si="55"/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</v>
      </c>
      <c r="O842" s="9">
        <f t="shared" si="55"/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</v>
      </c>
      <c r="O843" s="9">
        <f t="shared" si="55"/>
        <v>42435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</v>
      </c>
      <c r="O844" s="9">
        <f t="shared" si="55"/>
        <v>43269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</v>
      </c>
      <c r="O845" s="9">
        <f t="shared" si="55"/>
        <v>43344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</v>
      </c>
      <c r="O846" s="9">
        <f t="shared" si="55"/>
        <v>40933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</v>
      </c>
      <c r="O847" s="9">
        <f t="shared" si="55"/>
        <v>43272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</v>
      </c>
      <c r="O848" s="9">
        <f t="shared" si="55"/>
        <v>43338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</v>
      </c>
      <c r="O849" s="9">
        <f t="shared" si="55"/>
        <v>43110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</v>
      </c>
      <c r="O850" s="9">
        <f t="shared" si="55"/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</v>
      </c>
      <c r="O851" s="9">
        <f t="shared" si="55"/>
        <v>40951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</v>
      </c>
      <c r="O852" s="9">
        <f t="shared" si="55"/>
        <v>40881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</v>
      </c>
      <c r="O853" s="9">
        <f t="shared" si="55"/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</v>
      </c>
      <c r="O854" s="9">
        <f t="shared" si="55"/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</v>
      </c>
      <c r="O855" s="9">
        <f t="shared" si="55"/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</v>
      </c>
      <c r="O856" s="9">
        <f t="shared" si="55"/>
        <v>43814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</v>
      </c>
      <c r="O857" s="9">
        <f t="shared" si="55"/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</v>
      </c>
      <c r="O858" s="9">
        <f t="shared" si="55"/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</v>
      </c>
      <c r="O859" s="9">
        <f t="shared" si="55"/>
        <v>40967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</v>
      </c>
      <c r="O860" s="9">
        <f t="shared" si="55"/>
        <v>43218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</v>
      </c>
      <c r="O861" s="9">
        <f t="shared" si="55"/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</v>
      </c>
      <c r="O862" s="9">
        <f t="shared" si="55"/>
        <v>43525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</v>
      </c>
      <c r="O863" s="9">
        <f t="shared" si="55"/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</v>
      </c>
      <c r="O864" s="9">
        <f t="shared" si="55"/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</v>
      </c>
      <c r="O865" s="9">
        <f t="shared" si="55"/>
        <v>42195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</v>
      </c>
      <c r="O866" s="9">
        <f t="shared" si="55"/>
        <v>42606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</v>
      </c>
      <c r="O867" s="9">
        <f t="shared" si="55"/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</v>
      </c>
      <c r="O868" s="9">
        <f t="shared" si="55"/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</v>
      </c>
      <c r="O869" s="9">
        <f t="shared" si="55"/>
        <v>43388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</v>
      </c>
      <c r="O870" s="9">
        <f t="shared" si="55"/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</v>
      </c>
      <c r="O871" s="9">
        <f t="shared" si="55"/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</v>
      </c>
      <c r="O872" s="9">
        <f t="shared" si="55"/>
        <v>42265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</v>
      </c>
      <c r="O873" s="9">
        <f t="shared" si="55"/>
        <v>43058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</v>
      </c>
      <c r="O874" s="9">
        <f t="shared" si="55"/>
        <v>43351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</v>
      </c>
      <c r="O875" s="9">
        <f t="shared" si="55"/>
        <v>41652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</v>
      </c>
      <c r="O876" s="9">
        <f t="shared" si="55"/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</v>
      </c>
      <c r="O877" s="9">
        <f t="shared" si="55"/>
        <v>40557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</v>
      </c>
      <c r="O878" s="9">
        <f t="shared" si="55"/>
        <v>43648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</v>
      </c>
      <c r="O879" s="9">
        <f t="shared" si="55"/>
        <v>42578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</v>
      </c>
      <c r="O880" s="9">
        <f t="shared" si="55"/>
        <v>43869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</v>
      </c>
      <c r="O881" s="9">
        <f t="shared" si="55"/>
        <v>42797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</v>
      </c>
      <c r="O882" s="9">
        <f t="shared" si="55"/>
        <v>43669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</v>
      </c>
      <c r="O883" s="9">
        <f t="shared" si="55"/>
        <v>42223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</v>
      </c>
      <c r="O884" s="9">
        <f t="shared" si="55"/>
        <v>42029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</v>
      </c>
      <c r="O885" s="9">
        <f t="shared" si="55"/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</v>
      </c>
      <c r="O886" s="9">
        <f t="shared" si="55"/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</v>
      </c>
      <c r="O887" s="9">
        <f t="shared" si="55"/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</v>
      </c>
      <c r="O888" s="9">
        <f t="shared" si="55"/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</v>
      </c>
      <c r="O889" s="9">
        <f t="shared" si="55"/>
        <v>42249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</v>
      </c>
      <c r="O890" s="9">
        <f t="shared" si="55"/>
        <v>42855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</v>
      </c>
      <c r="O891" s="9">
        <f t="shared" si="55"/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</v>
      </c>
      <c r="O892" s="9">
        <f t="shared" si="55"/>
        <v>43641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</v>
      </c>
      <c r="O893" s="9">
        <f t="shared" si="55"/>
        <v>40924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</v>
      </c>
      <c r="O894" s="9">
        <f t="shared" si="55"/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</v>
      </c>
      <c r="O895" s="9">
        <f t="shared" si="55"/>
        <v>42174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</v>
      </c>
      <c r="O896" s="9">
        <f t="shared" si="55"/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</v>
      </c>
      <c r="O897" s="9">
        <f t="shared" si="55"/>
        <v>43143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</v>
      </c>
      <c r="O898" s="9">
        <f t="shared" si="55"/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INT(((L899/60)/60)/24)+DATE(1970,1,1)</f>
        <v>43583</v>
      </c>
      <c r="O899" s="9">
        <f t="shared" ref="O899:O962" si="59">INT(((M899/60)/60)/24)+DATE(1970,1,1)</f>
        <v>43585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</v>
      </c>
      <c r="O900" s="9">
        <f t="shared" si="59"/>
        <v>43821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</v>
      </c>
      <c r="O901" s="9">
        <f t="shared" si="59"/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</v>
      </c>
      <c r="O902" s="9">
        <f t="shared" si="59"/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</v>
      </c>
      <c r="O903" s="9">
        <f t="shared" si="59"/>
        <v>43331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</v>
      </c>
      <c r="O904" s="9">
        <f t="shared" si="59"/>
        <v>42441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</v>
      </c>
      <c r="O905" s="9">
        <f t="shared" si="59"/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</v>
      </c>
      <c r="O906" s="9">
        <f t="shared" si="59"/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</v>
      </c>
      <c r="O907" s="9">
        <f t="shared" si="59"/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</v>
      </c>
      <c r="O908" s="9">
        <f t="shared" si="59"/>
        <v>42904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</v>
      </c>
      <c r="O909" s="9">
        <f t="shared" si="59"/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</v>
      </c>
      <c r="O910" s="9">
        <f t="shared" si="59"/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</v>
      </c>
      <c r="O911" s="9">
        <f t="shared" si="59"/>
        <v>43282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</v>
      </c>
      <c r="O912" s="9">
        <f t="shared" si="59"/>
        <v>42027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</v>
      </c>
      <c r="O913" s="9">
        <f t="shared" si="59"/>
        <v>43719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</v>
      </c>
      <c r="O914" s="9">
        <f t="shared" si="59"/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</v>
      </c>
      <c r="O915" s="9">
        <f t="shared" si="59"/>
        <v>43610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</v>
      </c>
      <c r="O916" s="9">
        <f t="shared" si="59"/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</v>
      </c>
      <c r="O917" s="9">
        <f t="shared" si="59"/>
        <v>42985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</v>
      </c>
      <c r="O918" s="9">
        <f t="shared" si="59"/>
        <v>42000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</v>
      </c>
      <c r="O919" s="9">
        <f t="shared" si="59"/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</v>
      </c>
      <c r="O920" s="9">
        <f t="shared" si="59"/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</v>
      </c>
      <c r="O921" s="9">
        <f t="shared" si="59"/>
        <v>43054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</v>
      </c>
      <c r="O922" s="9">
        <f t="shared" si="59"/>
        <v>43523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</v>
      </c>
      <c r="O923" s="9">
        <f t="shared" si="59"/>
        <v>40965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</v>
      </c>
      <c r="O924" s="9">
        <f t="shared" si="59"/>
        <v>43452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</v>
      </c>
      <c r="O925" s="9">
        <f t="shared" si="59"/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</v>
      </c>
      <c r="O926" s="9">
        <f t="shared" si="59"/>
        <v>43780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</v>
      </c>
      <c r="O927" s="9">
        <f t="shared" si="59"/>
        <v>43012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</v>
      </c>
      <c r="O928" s="9">
        <f t="shared" si="59"/>
        <v>42506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</v>
      </c>
      <c r="O929" s="9">
        <f t="shared" si="59"/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</v>
      </c>
      <c r="O930" s="9">
        <f t="shared" si="59"/>
        <v>41646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</v>
      </c>
      <c r="O931" s="9">
        <f t="shared" si="59"/>
        <v>42872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</v>
      </c>
      <c r="O932" s="9">
        <f t="shared" si="59"/>
        <v>42067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</v>
      </c>
      <c r="O933" s="9">
        <f t="shared" si="59"/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</v>
      </c>
      <c r="O934" s="9">
        <f t="shared" si="59"/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</v>
      </c>
      <c r="O935" s="9">
        <f t="shared" si="59"/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</v>
      </c>
      <c r="O936" s="9">
        <f t="shared" si="59"/>
        <v>42428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</v>
      </c>
      <c r="O937" s="9">
        <f t="shared" si="59"/>
        <v>42216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</v>
      </c>
      <c r="O938" s="9">
        <f t="shared" si="59"/>
        <v>43671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</v>
      </c>
      <c r="O939" s="9">
        <f t="shared" si="59"/>
        <v>42343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</v>
      </c>
      <c r="O940" s="9">
        <f t="shared" si="59"/>
        <v>43299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</v>
      </c>
      <c r="O941" s="9">
        <f t="shared" si="59"/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</v>
      </c>
      <c r="O942" s="9">
        <f t="shared" si="59"/>
        <v>41266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</v>
      </c>
      <c r="O943" s="9">
        <f t="shared" si="59"/>
        <v>40587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</v>
      </c>
      <c r="O944" s="9">
        <f t="shared" si="59"/>
        <v>40571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</v>
      </c>
      <c r="O945" s="9">
        <f t="shared" si="59"/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</v>
      </c>
      <c r="O946" s="9">
        <f t="shared" si="59"/>
        <v>42795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</v>
      </c>
      <c r="O947" s="9">
        <f t="shared" si="59"/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</v>
      </c>
      <c r="O948" s="9">
        <f t="shared" si="59"/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</v>
      </c>
      <c r="O949" s="9">
        <f t="shared" si="59"/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</v>
      </c>
      <c r="O950" s="9">
        <f t="shared" si="59"/>
        <v>41995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</v>
      </c>
      <c r="O951" s="9">
        <f t="shared" si="59"/>
        <v>42131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</v>
      </c>
      <c r="O952" s="9">
        <f t="shared" si="59"/>
        <v>43576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</v>
      </c>
      <c r="O953" s="9">
        <f t="shared" si="59"/>
        <v>42731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</v>
      </c>
      <c r="O954" s="9">
        <f t="shared" si="59"/>
        <v>42605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</v>
      </c>
      <c r="O955" s="9">
        <f t="shared" si="59"/>
        <v>42394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</v>
      </c>
      <c r="O956" s="9">
        <f t="shared" si="59"/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</v>
      </c>
      <c r="O957" s="9">
        <f t="shared" si="59"/>
        <v>41240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</v>
      </c>
      <c r="O958" s="9">
        <f t="shared" si="59"/>
        <v>42364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</v>
      </c>
      <c r="O959" s="9">
        <f t="shared" si="59"/>
        <v>40958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</v>
      </c>
      <c r="O960" s="9">
        <f t="shared" si="59"/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</v>
      </c>
      <c r="O961" s="9">
        <f t="shared" si="59"/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</v>
      </c>
      <c r="O962" s="9">
        <f t="shared" si="59"/>
        <v>42445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INT(((L963/60)/60)/24)+DATE(1970,1,1)</f>
        <v>40591</v>
      </c>
      <c r="O963" s="9">
        <f t="shared" ref="O963:O1001" si="63">INT(((M963/60)/60)/24)+DATE(1970,1,1)</f>
        <v>40595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</v>
      </c>
      <c r="O964" s="9">
        <f t="shared" si="63"/>
        <v>41613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</v>
      </c>
      <c r="O965" s="9">
        <f t="shared" si="63"/>
        <v>40613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</v>
      </c>
      <c r="O966" s="9">
        <f t="shared" si="63"/>
        <v>42140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</v>
      </c>
      <c r="O967" s="9">
        <f t="shared" si="63"/>
        <v>40243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</v>
      </c>
      <c r="O968" s="9">
        <f t="shared" si="63"/>
        <v>42903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</v>
      </c>
      <c r="O969" s="9">
        <f t="shared" si="63"/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</v>
      </c>
      <c r="O970" s="9">
        <f t="shared" si="63"/>
        <v>40559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</v>
      </c>
      <c r="O971" s="9">
        <f t="shared" si="63"/>
        <v>43828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</v>
      </c>
      <c r="O972" s="9">
        <f t="shared" si="63"/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</v>
      </c>
      <c r="O973" s="9">
        <f t="shared" si="63"/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</v>
      </c>
      <c r="O974" s="9">
        <f t="shared" si="63"/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</v>
      </c>
      <c r="O975" s="9">
        <f t="shared" si="63"/>
        <v>40524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</v>
      </c>
      <c r="O976" s="9">
        <f t="shared" si="63"/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</v>
      </c>
      <c r="O977" s="9">
        <f t="shared" si="63"/>
        <v>42376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</v>
      </c>
      <c r="O978" s="9">
        <f t="shared" si="63"/>
        <v>40577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</v>
      </c>
      <c r="O979" s="9">
        <f t="shared" si="63"/>
        <v>43170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</v>
      </c>
      <c r="O980" s="9">
        <f t="shared" si="63"/>
        <v>42708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</v>
      </c>
      <c r="O981" s="9">
        <f t="shared" si="63"/>
        <v>42084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</v>
      </c>
      <c r="O982" s="9">
        <f t="shared" si="63"/>
        <v>42312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</v>
      </c>
      <c r="O983" s="9">
        <f t="shared" si="63"/>
        <v>43127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</v>
      </c>
      <c r="O984" s="9">
        <f t="shared" si="63"/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</v>
      </c>
      <c r="O985" s="9">
        <f t="shared" si="63"/>
        <v>43696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</v>
      </c>
      <c r="O986" s="9">
        <f t="shared" si="63"/>
        <v>43742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</v>
      </c>
      <c r="O987" s="9">
        <f t="shared" si="63"/>
        <v>41640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</v>
      </c>
      <c r="O988" s="9">
        <f t="shared" si="63"/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</v>
      </c>
      <c r="O989" s="9">
        <f t="shared" si="63"/>
        <v>42866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</v>
      </c>
      <c r="O990" s="9">
        <f t="shared" si="63"/>
        <v>42707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</v>
      </c>
      <c r="O991" s="9">
        <f t="shared" si="63"/>
        <v>43576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</v>
      </c>
      <c r="O992" s="9">
        <f t="shared" si="63"/>
        <v>42454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</v>
      </c>
      <c r="O993" s="9">
        <f t="shared" si="63"/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</v>
      </c>
      <c r="O994" s="9">
        <f t="shared" si="63"/>
        <v>43241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</v>
      </c>
      <c r="O995" s="9">
        <f t="shared" si="63"/>
        <v>42379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</v>
      </c>
      <c r="O996" s="9">
        <f t="shared" si="63"/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</v>
      </c>
      <c r="O997" s="9">
        <f t="shared" si="63"/>
        <v>43437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</v>
      </c>
      <c r="O998" s="9">
        <f t="shared" si="63"/>
        <v>41306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</v>
      </c>
      <c r="O999" s="9">
        <f t="shared" si="63"/>
        <v>41664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</v>
      </c>
      <c r="O1000" s="9">
        <f t="shared" si="63"/>
        <v>40234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</v>
      </c>
      <c r="O1001" s="9">
        <f t="shared" si="63"/>
        <v>42557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F2:F1001">
    <cfRule type="colorScale" priority="3">
      <colorScale>
        <cfvo type="percentile" val="10"/>
        <cfvo type="percentile" val="50"/>
        <cfvo type="percentile" val="90"/>
        <color rgb="FFAD0000"/>
        <color theme="9"/>
        <color theme="8" tint="-0.249977111117893"/>
      </colorScale>
    </cfRule>
  </conditionalFormatting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stopIfTrue="1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67E-47AB-004D-A400-5FAF7F73468F}">
  <dimension ref="A1:F14"/>
  <sheetViews>
    <sheetView workbookViewId="0">
      <selection activeCell="C3" sqref="C3:F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2068</v>
      </c>
      <c r="B3" s="7" t="s">
        <v>2069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8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8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8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8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8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8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8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8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8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A15-C367-8A40-8A3F-D062E5C9B9AC}">
  <dimension ref="A1:F30"/>
  <sheetViews>
    <sheetView zoomScaleNormal="100" workbookViewId="0">
      <selection activeCell="C4" sqref="C4:F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2070</v>
      </c>
    </row>
    <row r="2" spans="1:6" x14ac:dyDescent="0.2">
      <c r="A2" s="7" t="s">
        <v>6</v>
      </c>
      <c r="B2" t="s">
        <v>2070</v>
      </c>
    </row>
    <row r="4" spans="1:6" x14ac:dyDescent="0.2">
      <c r="A4" s="7" t="s">
        <v>2068</v>
      </c>
      <c r="B4" s="7" t="s">
        <v>2069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8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8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8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8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8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8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8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8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8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8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8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8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8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8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8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8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8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8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8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8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8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8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8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8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A001-F4AD-EF46-9DFE-A275B19857B7}">
  <dimension ref="A1:E18"/>
  <sheetViews>
    <sheetView workbookViewId="0">
      <selection activeCell="B5" sqref="B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2086</v>
      </c>
      <c r="B2" t="s">
        <v>2070</v>
      </c>
    </row>
    <row r="4" spans="1:5" x14ac:dyDescent="0.2">
      <c r="A4" s="7" t="s">
        <v>2073</v>
      </c>
      <c r="B4" s="7" t="s">
        <v>2069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2074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1" t="s">
        <v>2075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1" t="s">
        <v>2076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1" t="s">
        <v>2077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1" t="s">
        <v>2078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1" t="s">
        <v>2079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1" t="s">
        <v>2080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1" t="s">
        <v>2081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1" t="s">
        <v>2082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1" t="s">
        <v>2083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1" t="s">
        <v>2084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1" t="s">
        <v>2085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1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6AD7-9969-5242-9A97-CD87BAA93A64}">
  <dimension ref="A1:H13"/>
  <sheetViews>
    <sheetView tabSelected="1" workbookViewId="0">
      <selection activeCell="K26" sqref="K26"/>
    </sheetView>
  </sheetViews>
  <sheetFormatPr baseColWidth="10" defaultRowHeight="16" x14ac:dyDescent="0.2"/>
  <cols>
    <col min="1" max="1" width="17.33203125" bestFit="1" customWidth="1"/>
    <col min="2" max="2" width="22.83203125" bestFit="1" customWidth="1"/>
    <col min="3" max="3" width="18" bestFit="1" customWidth="1"/>
    <col min="4" max="4" width="20.5" bestFit="1" customWidth="1"/>
    <col min="5" max="5" width="17.33203125" bestFit="1" customWidth="1"/>
    <col min="6" max="6" width="24.33203125" bestFit="1" customWidth="1"/>
    <col min="7" max="7" width="20.5" bestFit="1" customWidth="1"/>
    <col min="8" max="8" width="23.1640625" bestFit="1" customWidth="1"/>
  </cols>
  <sheetData>
    <row r="1" spans="1:8" x14ac:dyDescent="0.2">
      <c r="A1" s="1" t="s">
        <v>2087</v>
      </c>
      <c r="B1" s="1" t="s">
        <v>2106</v>
      </c>
      <c r="C1" s="1" t="s">
        <v>2100</v>
      </c>
      <c r="D1" s="1" t="s">
        <v>2101</v>
      </c>
      <c r="E1" s="1" t="s">
        <v>2102</v>
      </c>
      <c r="F1" s="1" t="s">
        <v>2103</v>
      </c>
      <c r="G1" s="1" t="s">
        <v>2104</v>
      </c>
      <c r="H1" s="1" t="s">
        <v>2105</v>
      </c>
    </row>
    <row r="2" spans="1:8" x14ac:dyDescent="0.2">
      <c r="A2" t="s">
        <v>2088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2089</v>
      </c>
      <c r="B3">
        <f>COUNTIFS(Crowdfunding!D:D,"&gt;=1000",Crowdfunding!D:D,"&lt;4999",Crowdfunding!G:G,"successful")</f>
        <v>191</v>
      </c>
      <c r="C3">
        <f>COUNTIFS(Crowdfunding!D:D,"&gt;=1000",Crowdfunding!D:D,"&lt;4999",Crowdfunding!G:G,"failed")</f>
        <v>38</v>
      </c>
      <c r="D3">
        <f>COUNTIFS(Crowdfunding!D:D,"&gt;=1000",Crowdfunding!D:D,"&lt;4999",Crowdfunding!G:G,"canceled")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2090</v>
      </c>
      <c r="B4">
        <f>COUNTIFS(Crowdfunding!D:D,"&gt;=5000",Crowdfunding!D:D,"&lt;9999",Crowdfunding!G:G,"successful")</f>
        <v>164</v>
      </c>
      <c r="C4">
        <f>COUNTIFS(Crowdfunding!D:D,"&gt;=5000",Crowdfunding!D:D,"&lt;9999",Crowdfunding!G:G,"failed")</f>
        <v>126</v>
      </c>
      <c r="D4">
        <f>COUNTIFS(Crowdfunding!D:D,"&gt;=5000",Crowdfunding!D:D,"&lt;9999",Crowdfunding!G:G,"canceled")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2091</v>
      </c>
      <c r="B5">
        <f>COUNTIFS(Crowdfunding!D:D,"&gt;=10000",Crowdfunding!D:D,"&lt;14999",Crowdfunding!G:G,"successful")</f>
        <v>4</v>
      </c>
      <c r="C5">
        <f>COUNTIFS(Crowdfunding!D:D,"&gt;=10000",Crowdfunding!D:D,"&lt;14999",Crowdfunding!G:G,"failed")</f>
        <v>5</v>
      </c>
      <c r="D5" s="12">
        <f>COUNTIFS(Crowdfunding!D:D,"&gt;=10000",Crowdfunding!D:D,"&lt;14999",Crowdfunding!G:G,"canceled")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2092</v>
      </c>
      <c r="B6">
        <f>COUNTIFS(Crowdfunding!D:D,"&gt;=15000",Crowdfunding!D:D,"&lt;19999",Crowdfunding!G:G,"successful")</f>
        <v>10</v>
      </c>
      <c r="C6">
        <f>COUNTIFS(Crowdfunding!D:D,"&gt;=15000",Crowdfunding!D:D,"&lt;19999",Crowdfunding!G:G,"failed")</f>
        <v>0</v>
      </c>
      <c r="D6">
        <f>COUNTIFS(Crowdfunding!D:D,"&gt;=15000",Crowdfunding!D:D,"&lt;19999",Crowdfunding!G:G,"canceled")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2093</v>
      </c>
      <c r="B7">
        <f>COUNTIFS(Crowdfunding!D:D,"&gt;=20000",Crowdfunding!D:D,"&lt;24999",Crowdfunding!G:G,"successful")</f>
        <v>7</v>
      </c>
      <c r="C7">
        <f>COUNTIFS(Crowdfunding!D:D,"&gt;=20000",Crowdfunding!D:D,"&lt;24999",Crowdfunding!G:G,"failed")</f>
        <v>0</v>
      </c>
      <c r="D7">
        <f>COUNTIFS(Crowdfunding!D:D,"&gt;=20000",Crowdfunding!D:D,"&lt;24999",Crowdfunding!G:G,"canceled")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2094</v>
      </c>
      <c r="B8">
        <f>COUNTIFS(Crowdfunding!D:D,"&gt;=25000",Crowdfunding!D:D,"&lt;29999",Crowdfunding!G:G,"successful")</f>
        <v>11</v>
      </c>
      <c r="C8">
        <f>COUNTIFS(Crowdfunding!D:D,"&gt;=25000",Crowdfunding!D:D,"&lt;29999",Crowdfunding!G:G,"failed")</f>
        <v>3</v>
      </c>
      <c r="D8">
        <f>COUNTIFS(Crowdfunding!D:D,"&gt;=25000",Crowdfunding!D:D,"&lt;29999",Crowdfunding!G:G,"canceled")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2095</v>
      </c>
      <c r="B9">
        <f>COUNTIFS(Crowdfunding!D:D,"&gt;=30000",Crowdfunding!D:D,"&lt;34999",Crowdfunding!G:G,"successful")</f>
        <v>7</v>
      </c>
      <c r="C9">
        <f>COUNTIFS(Crowdfunding!D:D,"&gt;=30000",Crowdfunding!D:D,"&lt;34999",Crowdfunding!G:G,"failed")</f>
        <v>0</v>
      </c>
      <c r="D9">
        <f>COUNTIFS(Crowdfunding!D:D,"&gt;=30000",Crowdfunding!D:D,"&lt;34999",Crowdfunding!G:G,"canceled")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2096</v>
      </c>
      <c r="B10">
        <f>COUNTIFS(Crowdfunding!D:D,"&gt;=35000",Crowdfunding!D:D,"&lt;39999",Crowdfunding!G:G,"successful")</f>
        <v>8</v>
      </c>
      <c r="C10">
        <f>COUNTIFS(Crowdfunding!D:D,"&gt;=35000",Crowdfunding!D:D,"&lt;39999",Crowdfunding!G:G,"failed")</f>
        <v>3</v>
      </c>
      <c r="D10">
        <f>COUNTIFS(Crowdfunding!D:D,"&gt;=35000",Crowdfunding!D:D,"&lt;39999",Crowdfunding!G:G,"canceled")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2097</v>
      </c>
      <c r="B11">
        <f>COUNTIFS(Crowdfunding!D:D,"&gt;=40000",Crowdfunding!D:D,"&lt;44999",Crowdfunding!G:G,"successful")</f>
        <v>11</v>
      </c>
      <c r="C11">
        <f>COUNTIFS(Crowdfunding!D:D,"&gt;=50000",Crowdfunding!D:D,"&lt;44999",Crowdfunding!G:G,"failed")</f>
        <v>0</v>
      </c>
      <c r="D11">
        <f>COUNTIFS(Crowdfunding!D:D,"&gt;=40000",Crowdfunding!D:D,"&lt;44999",Crowdfunding!G:G,"canceled")</f>
        <v>0</v>
      </c>
      <c r="E11">
        <f t="shared" si="0"/>
        <v>11</v>
      </c>
      <c r="F11" s="4">
        <f t="shared" si="1"/>
        <v>1</v>
      </c>
      <c r="G11" s="4">
        <f t="shared" si="2"/>
        <v>0</v>
      </c>
      <c r="H11" s="4">
        <f t="shared" si="3"/>
        <v>0</v>
      </c>
    </row>
    <row r="12" spans="1:8" x14ac:dyDescent="0.2">
      <c r="A12" t="s">
        <v>2098</v>
      </c>
      <c r="B12">
        <f>COUNTIFS(Crowdfunding!D:D,"&gt;=45000",Crowdfunding!D:D,"&lt;49999",Crowdfunding!G:G,"successful")</f>
        <v>8</v>
      </c>
      <c r="C12">
        <f>COUNTIFS(Crowdfunding!D:D,"&gt;=45000",Crowdfunding!D:D,"&lt;49999",Crowdfunding!G:G,"failed")</f>
        <v>3</v>
      </c>
      <c r="D12">
        <f>COUNTIFS(Crowdfunding!D:D,"&gt;=45000",Crowdfunding!D:D,"&lt;49999",Crowdfunding!G:G,"canceled")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2099</v>
      </c>
      <c r="B13">
        <f>COUNTIFS(Crowdfunding!D:D,"&gt;50000",Crowdfunding!G:G,"successful")</f>
        <v>114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Crowdfunding</vt:lpstr>
      <vt:lpstr>Analysis per Category</vt:lpstr>
      <vt:lpstr>Analysis per Sub-Category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2023-08-19T20:23:24Z</dcterms:modified>
</cp:coreProperties>
</file>