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94E64370-7A21-4E3F-8F0B-2B5D1DE2949F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2018年" sheetId="1" r:id="rId1"/>
    <sheet name="2019年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26" i="2" s="1"/>
  <c r="C26" i="2"/>
  <c r="D26" i="2"/>
  <c r="H26" i="2"/>
  <c r="I26" i="2"/>
  <c r="J26" i="2"/>
  <c r="K26" i="2"/>
  <c r="L26" i="2"/>
  <c r="M26" i="2"/>
  <c r="N26" i="2"/>
  <c r="O26" i="2"/>
  <c r="P26" i="2"/>
  <c r="Q26" i="2"/>
  <c r="R26" i="2"/>
  <c r="S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3" i="2"/>
  <c r="F24" i="2"/>
  <c r="F25" i="2"/>
  <c r="G24" i="2" s="1"/>
  <c r="E2" i="2"/>
  <c r="E26" i="2" s="1"/>
  <c r="E4" i="2"/>
  <c r="E6" i="2"/>
  <c r="E8" i="2"/>
  <c r="E10" i="2"/>
  <c r="E12" i="2"/>
  <c r="E14" i="2"/>
  <c r="E16" i="2"/>
  <c r="E18" i="2"/>
  <c r="E20" i="2"/>
  <c r="E24" i="2"/>
  <c r="E22" i="2"/>
  <c r="G4" i="2"/>
  <c r="G16" i="2"/>
  <c r="F22" i="2"/>
  <c r="G2" i="2" l="1"/>
  <c r="G26" i="2" s="1"/>
  <c r="G22" i="2"/>
  <c r="G10" i="2"/>
  <c r="G18" i="2"/>
  <c r="G20" i="2"/>
  <c r="G14" i="2"/>
  <c r="G12" i="2"/>
  <c r="G8" i="2"/>
  <c r="G6" i="2"/>
  <c r="E4" i="1"/>
  <c r="E6" i="1"/>
  <c r="E8" i="1"/>
  <c r="E26" i="1" s="1"/>
  <c r="E10" i="1"/>
  <c r="E12" i="1"/>
  <c r="E14" i="1"/>
  <c r="E16" i="1"/>
  <c r="E18" i="1"/>
  <c r="E20" i="1"/>
  <c r="E22" i="1"/>
  <c r="E24" i="1"/>
  <c r="E2" i="1"/>
  <c r="J26" i="1"/>
  <c r="I26" i="1"/>
  <c r="C26" i="1"/>
  <c r="G22" i="1"/>
  <c r="G24" i="1"/>
  <c r="J20" i="1"/>
  <c r="J18" i="1"/>
  <c r="J16" i="1"/>
  <c r="J14" i="1"/>
  <c r="J12" i="1"/>
  <c r="J10" i="1"/>
  <c r="J8" i="1"/>
  <c r="J6" i="1"/>
  <c r="J4" i="1"/>
  <c r="J2" i="1"/>
  <c r="F8" i="1" l="1"/>
  <c r="F3" i="1"/>
  <c r="F4" i="1"/>
  <c r="F5" i="1"/>
  <c r="F6" i="1"/>
  <c r="F7" i="1"/>
  <c r="F9" i="1"/>
  <c r="F10" i="1"/>
  <c r="G10" i="1" s="1"/>
  <c r="F11" i="1"/>
  <c r="F12" i="1"/>
  <c r="G12" i="1" s="1"/>
  <c r="F13" i="1"/>
  <c r="F14" i="1"/>
  <c r="G14" i="1" s="1"/>
  <c r="F15" i="1"/>
  <c r="F16" i="1"/>
  <c r="F17" i="1"/>
  <c r="F18" i="1"/>
  <c r="F19" i="1"/>
  <c r="F20" i="1"/>
  <c r="F21" i="1"/>
  <c r="F2" i="1"/>
  <c r="G2" i="1" s="1"/>
  <c r="G4" i="1" l="1"/>
  <c r="G26" i="1" s="1"/>
  <c r="G20" i="1"/>
  <c r="G6" i="1"/>
  <c r="G16" i="1"/>
  <c r="G18" i="1"/>
  <c r="G8" i="1"/>
</calcChain>
</file>

<file path=xl/sharedStrings.xml><?xml version="1.0" encoding="utf-8"?>
<sst xmlns="http://schemas.openxmlformats.org/spreadsheetml/2006/main" count="42" uniqueCount="32">
  <si>
    <t>总金额</t>
    <phoneticPr fontId="1" type="noConversion"/>
  </si>
  <si>
    <t>到手金额</t>
    <phoneticPr fontId="1" type="noConversion"/>
  </si>
  <si>
    <t>支出合计</t>
    <phoneticPr fontId="1" type="noConversion"/>
  </si>
  <si>
    <t>描述</t>
    <phoneticPr fontId="1" type="noConversion"/>
  </si>
  <si>
    <t>岗位工资/绩效工资</t>
    <phoneticPr fontId="1" type="noConversion"/>
  </si>
  <si>
    <t>个人所得税</t>
    <phoneticPr fontId="1" type="noConversion"/>
  </si>
  <si>
    <t>住房公积金</t>
    <phoneticPr fontId="1" type="noConversion"/>
  </si>
  <si>
    <t>月</t>
    <phoneticPr fontId="1" type="noConversion"/>
  </si>
  <si>
    <t>日</t>
    <phoneticPr fontId="1" type="noConversion"/>
  </si>
  <si>
    <t>岗位工资：3996
绩效工资：700
通讯补贴：200
绩效工资：4125.6
个人所得税：315.79
养老保险：460.8
医疗保险：115.2
失业保险：11.52
住房公积金：691
个人所得税：3.52
工会费：5</t>
    <phoneticPr fontId="1" type="noConversion"/>
  </si>
  <si>
    <t>岗位工资：3996
加班工资：300
绩效工资：700
通讯补贴：200
节日补助：4000
绩效工资：4125.6
个人所得税：816.87
养老保险：460.8
医疗保险：115.2
失业保险：11.52
住房公积金：691
个人所得税：336.75
工会费：5</t>
    <phoneticPr fontId="1" type="noConversion"/>
  </si>
  <si>
    <t>岗位工资：3996
绩效工资：700
通讯补贴：200
绩效工资：4676.07
个人所得税：621.99
养老保险：460.8
医疗保险：115.2
失业保险：11.52
住房公积金：691
个人所得税：3.52
工会费：5</t>
    <phoneticPr fontId="1" type="noConversion"/>
  </si>
  <si>
    <t>岗位工资：3996
加班工资：300
绩效工资：700
通讯补贴：200
绩效工资：4676.07
个人所得税：629.39
养老保险：460.8
医疗保险：115.2
失业保险：11.52
住房公积金：691
个人所得税：12.52
工会费：5</t>
    <phoneticPr fontId="1" type="noConversion"/>
  </si>
  <si>
    <t>岗位工资：3996
绩效工资：700
通讯补贴：200
防温降暑补贴：500
绩效工资：4676.07
个人所得税：485.19
养老保险：460.8
医疗保险：115.2
失业保险：11.52
住房公积金：691
个人所得税：18.52
工会费：94.7</t>
    <phoneticPr fontId="1" type="noConversion"/>
  </si>
  <si>
    <t>岗位工资：3996
加班工资：826.76
绩效工资：700
交通补贴：450
通讯补贴：200
绩效工资：5472
个人所得税：784.76
养老保险：623.12
医疗保险：155.78
失业保险：15.58
住房公积金：935
个人所得税：43.3
工会费：19.95</t>
    <phoneticPr fontId="1" type="noConversion"/>
  </si>
  <si>
    <t>岗位工资：3996
加班工资：300
绩效工资：700
交通补贴：450
通讯补贴：200
防温降暑补贴：500
绩效工资：5472
个人所得税：695.2
养老保险：623.12
医疗保险：155.78
失业保险：15.58
住房公积金：935
个人所得税：27.5
工会费：19.95</t>
    <phoneticPr fontId="1" type="noConversion"/>
  </si>
  <si>
    <t>岗位工资：3996
绩效工资：700
交通补贴：450
通讯补贴：200
防温降暑补贴：500
绩效工资：5472
节日补助：2000
个人所得税：1044.2
养老保险：623.12
医疗保险：155.78
失业保险：15.58
住房公积金：935
个人所得税：18.5
工会费：19.95</t>
    <phoneticPr fontId="1" type="noConversion"/>
  </si>
  <si>
    <t>岗位工资：4428
加班工资：300
绩效工资：700
交通补贴：450
通讯补贴：200
防温降暑补贴：500
绩效工资：5104.62
个人所得税：285.31
养老保险：623.12
医疗保险：155.78
失业保险：15.58
住房公积金：935
工会费：22.1</t>
    <phoneticPr fontId="1" type="noConversion"/>
  </si>
  <si>
    <t>月度支出合计</t>
    <phoneticPr fontId="1" type="noConversion"/>
  </si>
  <si>
    <t>月度到手金额</t>
    <phoneticPr fontId="1" type="noConversion"/>
  </si>
  <si>
    <t>绩效工资</t>
    <phoneticPr fontId="1" type="noConversion"/>
  </si>
  <si>
    <t>固定工资</t>
    <phoneticPr fontId="1" type="noConversion"/>
  </si>
  <si>
    <t>加班工资</t>
    <phoneticPr fontId="1" type="noConversion"/>
  </si>
  <si>
    <t>交通补贴</t>
    <phoneticPr fontId="1" type="noConversion"/>
  </si>
  <si>
    <t>通讯补贴</t>
    <phoneticPr fontId="1" type="noConversion"/>
  </si>
  <si>
    <t>高温降暑补贴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</si>
  <si>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</si>
  <si>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</si>
  <si>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</si>
  <si>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工会费</t>
    <phoneticPr fontId="1" type="noConversion"/>
  </si>
  <si>
    <t>节日补助</t>
    <phoneticPr fontId="1" type="noConversion"/>
  </si>
  <si>
    <t>总金额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</si>
</sst>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3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pane ySplit="1" topLeftCell="A11" activePane="bottomLeft" state="frozen"/>
      <selection pane="bottomLeft" activeCell="G18" sqref="G18:G19"/>
    </sheetView>
  </sheetViews>
  <sheetFormatPr defaultRowHeight="14.25" x14ac:dyDescent="0.2"/>
  <cols>
    <col min="2" max="2" width="10.5" customWidth="1"/>
    <col min="3" max="3" width="12.25" customWidth="1"/>
    <col min="4" max="4" width="12.125" customWidth="1"/>
    <col min="5" max="5" width="15" bestFit="1" customWidth="1"/>
    <col min="6" max="6" width="12.875" customWidth="1"/>
    <col min="7" max="7" width="15" bestFit="1" customWidth="1"/>
    <col min="8" max="8" width="20.5" bestFit="1" customWidth="1"/>
    <col min="9" max="10" width="20.5" customWidth="1"/>
    <col min="11" max="11" width="31.625" customWidth="1"/>
  </cols>
  <sheetData>
    <row r="1" spans="1:11" ht="22.5" customHeight="1" x14ac:dyDescent="0.2">
      <c r="A1" s="4" t="s">
        <v>7</v>
      </c>
      <c r="B1" s="4" t="s">
        <v>8</v>
      </c>
      <c r="C1" s="4" t="s">
        <v>0</v>
      </c>
      <c r="D1" s="4" t="s">
        <v>2</v>
      </c>
      <c r="E1" s="4" t="s">
        <v>18</v>
      </c>
      <c r="F1" s="4" t="s">
        <v>1</v>
      </c>
      <c r="G1" s="4" t="s">
        <v>19</v>
      </c>
      <c r="H1" s="4" t="s">
        <v>4</v>
      </c>
      <c r="I1" s="4" t="s">
        <v>6</v>
      </c>
      <c r="J1" s="4" t="s">
        <v>5</v>
      </c>
      <c r="K1" s="4" t="s">
        <v>3</v>
      </c>
    </row>
    <row r="2" spans="1:11" ht="108.75" customHeight="1" x14ac:dyDescent="0.2">
      <c r="A2" s="18">
        <v>1</v>
      </c>
      <c r="B2" s="1">
        <v>10</v>
      </c>
      <c r="C2" s="2">
        <v>4896</v>
      </c>
      <c r="D2" s="1">
        <v>1287.04</v>
      </c>
      <c r="E2" s="10">
        <f>D2+D3</f>
        <v>1602.83</v>
      </c>
      <c r="F2" s="9">
        <f>C2-D2</f>
        <v>3608.96</v>
      </c>
      <c r="G2" s="12">
        <f>F2+F3</f>
        <v>7418.77</v>
      </c>
      <c r="H2" s="5">
        <v>3996</v>
      </c>
      <c r="I2" s="10">
        <v>691</v>
      </c>
      <c r="J2" s="10">
        <f>3.52+315.79</f>
        <v>319.31</v>
      </c>
      <c r="K2" s="14" t="s">
        <v>9</v>
      </c>
    </row>
    <row r="3" spans="1:11" ht="63" customHeight="1" x14ac:dyDescent="0.2">
      <c r="A3" s="18"/>
      <c r="B3" s="1">
        <v>26</v>
      </c>
      <c r="C3" s="2">
        <v>4125.6000000000004</v>
      </c>
      <c r="D3" s="1">
        <v>315.79000000000002</v>
      </c>
      <c r="E3" s="11"/>
      <c r="F3" s="9">
        <f t="shared" ref="F3:F21" si="0">C3-D3</f>
        <v>3809.8100000000004</v>
      </c>
      <c r="G3" s="13"/>
      <c r="H3" s="5">
        <v>4125.6000000000004</v>
      </c>
      <c r="I3" s="16"/>
      <c r="J3" s="16"/>
      <c r="K3" s="15"/>
    </row>
    <row r="4" spans="1:11" ht="185.25" customHeight="1" x14ac:dyDescent="0.2">
      <c r="A4" s="18">
        <v>2</v>
      </c>
      <c r="B4" s="1">
        <v>7</v>
      </c>
      <c r="C4" s="2">
        <v>9196</v>
      </c>
      <c r="D4" s="1">
        <v>1620.27</v>
      </c>
      <c r="E4" s="10">
        <f t="shared" ref="E4" si="1">D4+D5</f>
        <v>2437.14</v>
      </c>
      <c r="F4" s="9">
        <f t="shared" si="0"/>
        <v>7575.73</v>
      </c>
      <c r="G4" s="12">
        <f t="shared" ref="G4" si="2">F4+F5</f>
        <v>10884.46</v>
      </c>
      <c r="H4" s="5">
        <v>3996</v>
      </c>
      <c r="I4" s="10">
        <v>691</v>
      </c>
      <c r="J4" s="10">
        <f>336.75+816.87</f>
        <v>1153.6199999999999</v>
      </c>
      <c r="K4" s="14" t="s">
        <v>10</v>
      </c>
    </row>
    <row r="5" spans="1:11" x14ac:dyDescent="0.2">
      <c r="A5" s="18"/>
      <c r="B5" s="1">
        <v>14</v>
      </c>
      <c r="C5" s="2">
        <v>4125.6000000000004</v>
      </c>
      <c r="D5" s="1">
        <v>816.87</v>
      </c>
      <c r="E5" s="11"/>
      <c r="F5" s="9">
        <f t="shared" si="0"/>
        <v>3308.7300000000005</v>
      </c>
      <c r="G5" s="13"/>
      <c r="H5" s="5">
        <v>4125.6000000000004</v>
      </c>
      <c r="I5" s="16"/>
      <c r="J5" s="16"/>
      <c r="K5" s="15"/>
    </row>
    <row r="6" spans="1:11" ht="156.75" customHeight="1" x14ac:dyDescent="0.2">
      <c r="A6" s="18">
        <v>3</v>
      </c>
      <c r="B6" s="1">
        <v>9</v>
      </c>
      <c r="C6" s="2">
        <v>4896</v>
      </c>
      <c r="D6" s="1">
        <v>1287.04</v>
      </c>
      <c r="E6" s="10">
        <f t="shared" ref="E6" si="3">D6+D7</f>
        <v>1602.83</v>
      </c>
      <c r="F6" s="9">
        <f t="shared" si="0"/>
        <v>3608.96</v>
      </c>
      <c r="G6" s="12">
        <f t="shared" ref="G6" si="4">F6+F7</f>
        <v>7418.77</v>
      </c>
      <c r="H6" s="5">
        <v>3996</v>
      </c>
      <c r="I6" s="10">
        <v>691</v>
      </c>
      <c r="J6" s="10">
        <f>3.52+315.79</f>
        <v>319.31</v>
      </c>
      <c r="K6" s="14" t="s">
        <v>9</v>
      </c>
    </row>
    <row r="7" spans="1:11" x14ac:dyDescent="0.2">
      <c r="A7" s="18"/>
      <c r="B7" s="1">
        <v>23</v>
      </c>
      <c r="C7" s="2">
        <v>4125.6000000000004</v>
      </c>
      <c r="D7" s="1">
        <v>315.79000000000002</v>
      </c>
      <c r="E7" s="11"/>
      <c r="F7" s="9">
        <f t="shared" si="0"/>
        <v>3809.8100000000004</v>
      </c>
      <c r="G7" s="13"/>
      <c r="H7" s="5">
        <v>4125.6000000000004</v>
      </c>
      <c r="I7" s="16"/>
      <c r="J7" s="17"/>
      <c r="K7" s="15"/>
    </row>
    <row r="8" spans="1:11" ht="156.75" customHeight="1" x14ac:dyDescent="0.2">
      <c r="A8" s="18">
        <v>4</v>
      </c>
      <c r="B8" s="1">
        <v>9</v>
      </c>
      <c r="C8" s="2">
        <v>4896</v>
      </c>
      <c r="D8" s="1">
        <v>1287.04</v>
      </c>
      <c r="E8" s="10">
        <f t="shared" ref="E8" si="5">D8+D9</f>
        <v>1909.03</v>
      </c>
      <c r="F8" s="9">
        <f t="shared" si="0"/>
        <v>3608.96</v>
      </c>
      <c r="G8" s="12">
        <f t="shared" ref="G8" si="6">F8+F9</f>
        <v>9663.0400000000009</v>
      </c>
      <c r="H8" s="5">
        <v>3996</v>
      </c>
      <c r="I8" s="10">
        <v>691</v>
      </c>
      <c r="J8" s="10">
        <f>3.52+621.99</f>
        <v>625.51</v>
      </c>
      <c r="K8" s="14" t="s">
        <v>11</v>
      </c>
    </row>
    <row r="9" spans="1:11" x14ac:dyDescent="0.2">
      <c r="A9" s="18"/>
      <c r="B9" s="1">
        <v>26</v>
      </c>
      <c r="C9" s="2">
        <v>6676.07</v>
      </c>
      <c r="D9" s="1">
        <v>621.99</v>
      </c>
      <c r="E9" s="11"/>
      <c r="F9" s="9">
        <f t="shared" si="0"/>
        <v>6054.08</v>
      </c>
      <c r="G9" s="13"/>
      <c r="H9" s="5">
        <v>4676.07</v>
      </c>
      <c r="I9" s="16"/>
      <c r="J9" s="16"/>
      <c r="K9" s="15"/>
    </row>
    <row r="10" spans="1:11" ht="171" customHeight="1" x14ac:dyDescent="0.2">
      <c r="A10" s="18">
        <v>5</v>
      </c>
      <c r="B10" s="1">
        <v>9</v>
      </c>
      <c r="C10" s="2">
        <v>5196</v>
      </c>
      <c r="D10" s="1">
        <v>1296.04</v>
      </c>
      <c r="E10" s="10">
        <f t="shared" ref="E10" si="7">D10+D11</f>
        <v>1925.4299999999998</v>
      </c>
      <c r="F10" s="9">
        <f t="shared" si="0"/>
        <v>3899.96</v>
      </c>
      <c r="G10" s="12">
        <f t="shared" ref="G10" si="8">F10+F11</f>
        <v>7946.6399999999994</v>
      </c>
      <c r="H10" s="5">
        <v>3996</v>
      </c>
      <c r="I10" s="10">
        <v>691</v>
      </c>
      <c r="J10" s="10">
        <f>12.52+629.39</f>
        <v>641.91</v>
      </c>
      <c r="K10" s="14" t="s">
        <v>12</v>
      </c>
    </row>
    <row r="11" spans="1:11" x14ac:dyDescent="0.2">
      <c r="A11" s="18"/>
      <c r="B11" s="1">
        <v>25</v>
      </c>
      <c r="C11" s="2">
        <v>4676.07</v>
      </c>
      <c r="D11" s="1">
        <v>629.39</v>
      </c>
      <c r="E11" s="11"/>
      <c r="F11" s="9">
        <f t="shared" si="0"/>
        <v>4046.68</v>
      </c>
      <c r="G11" s="13"/>
      <c r="H11" s="5">
        <v>4676.07</v>
      </c>
      <c r="I11" s="16"/>
      <c r="J11" s="16"/>
      <c r="K11" s="15"/>
    </row>
    <row r="12" spans="1:11" ht="171" customHeight="1" x14ac:dyDescent="0.2">
      <c r="A12" s="18">
        <v>6</v>
      </c>
      <c r="B12" s="1">
        <v>8</v>
      </c>
      <c r="C12" s="2">
        <v>5396</v>
      </c>
      <c r="D12" s="1">
        <v>1391.74</v>
      </c>
      <c r="E12" s="10">
        <f t="shared" ref="E12" si="9">D12+D13</f>
        <v>1876.93</v>
      </c>
      <c r="F12" s="9">
        <f t="shared" si="0"/>
        <v>4004.26</v>
      </c>
      <c r="G12" s="12">
        <f t="shared" ref="G12" si="10">F12+F13</f>
        <v>8195.14</v>
      </c>
      <c r="H12" s="5">
        <v>3996</v>
      </c>
      <c r="I12" s="10">
        <v>691</v>
      </c>
      <c r="J12" s="10">
        <f>18.52+485.19</f>
        <v>503.71</v>
      </c>
      <c r="K12" s="14" t="s">
        <v>13</v>
      </c>
    </row>
    <row r="13" spans="1:11" x14ac:dyDescent="0.2">
      <c r="A13" s="18"/>
      <c r="B13" s="1">
        <v>25</v>
      </c>
      <c r="C13" s="2">
        <v>4676.07</v>
      </c>
      <c r="D13" s="1">
        <v>485.19</v>
      </c>
      <c r="E13" s="11"/>
      <c r="F13" s="9">
        <f t="shared" si="0"/>
        <v>4190.88</v>
      </c>
      <c r="G13" s="13"/>
      <c r="H13" s="5">
        <v>4676.07</v>
      </c>
      <c r="I13" s="16"/>
      <c r="J13" s="16"/>
      <c r="K13" s="15"/>
    </row>
    <row r="14" spans="1:11" ht="185.25" customHeight="1" x14ac:dyDescent="0.2">
      <c r="A14" s="18">
        <v>7</v>
      </c>
      <c r="B14" s="1">
        <v>10</v>
      </c>
      <c r="C14" s="2">
        <v>6672.76</v>
      </c>
      <c r="D14" s="1">
        <v>1792.73</v>
      </c>
      <c r="E14" s="10">
        <f t="shared" ref="E14" si="11">D14+D15</f>
        <v>2577.4899999999998</v>
      </c>
      <c r="F14" s="9">
        <f t="shared" si="0"/>
        <v>4880.0300000000007</v>
      </c>
      <c r="G14" s="12">
        <f t="shared" ref="G14" si="12">F14+F15</f>
        <v>9567.27</v>
      </c>
      <c r="H14" s="5">
        <v>3996</v>
      </c>
      <c r="I14" s="10">
        <v>935</v>
      </c>
      <c r="J14" s="10">
        <f>43.3+784.76</f>
        <v>828.06</v>
      </c>
      <c r="K14" s="14" t="s">
        <v>14</v>
      </c>
    </row>
    <row r="15" spans="1:11" x14ac:dyDescent="0.2">
      <c r="A15" s="18"/>
      <c r="B15" s="1">
        <v>26</v>
      </c>
      <c r="C15" s="2">
        <v>5472</v>
      </c>
      <c r="D15" s="1">
        <v>784.76</v>
      </c>
      <c r="E15" s="11"/>
      <c r="F15" s="9">
        <f t="shared" si="0"/>
        <v>4687.24</v>
      </c>
      <c r="G15" s="13"/>
      <c r="H15" s="5">
        <v>5472</v>
      </c>
      <c r="I15" s="16"/>
      <c r="J15" s="16"/>
      <c r="K15" s="15"/>
    </row>
    <row r="16" spans="1:11" ht="199.5" customHeight="1" x14ac:dyDescent="0.2">
      <c r="A16" s="18">
        <v>8</v>
      </c>
      <c r="B16" s="1">
        <v>10</v>
      </c>
      <c r="C16" s="2">
        <v>6146</v>
      </c>
      <c r="D16" s="1">
        <v>1776.93</v>
      </c>
      <c r="E16" s="10">
        <f t="shared" ref="E16" si="13">D16+D17</f>
        <v>2472.13</v>
      </c>
      <c r="F16" s="9">
        <f t="shared" si="0"/>
        <v>4369.07</v>
      </c>
      <c r="G16" s="12">
        <f t="shared" ref="G16" si="14">F16+F17</f>
        <v>9145.869999999999</v>
      </c>
      <c r="H16" s="5">
        <v>3996</v>
      </c>
      <c r="I16" s="10">
        <v>935</v>
      </c>
      <c r="J16" s="10">
        <f>27.5+695.2</f>
        <v>722.7</v>
      </c>
      <c r="K16" s="14" t="s">
        <v>15</v>
      </c>
    </row>
    <row r="17" spans="1:11" x14ac:dyDescent="0.2">
      <c r="A17" s="18"/>
      <c r="B17" s="1">
        <v>24</v>
      </c>
      <c r="C17" s="2">
        <v>5472</v>
      </c>
      <c r="D17" s="1">
        <v>695.2</v>
      </c>
      <c r="E17" s="11"/>
      <c r="F17" s="9">
        <f t="shared" si="0"/>
        <v>4776.8</v>
      </c>
      <c r="G17" s="13"/>
      <c r="H17" s="5">
        <v>5472</v>
      </c>
      <c r="I17" s="16"/>
      <c r="J17" s="16"/>
      <c r="K17" s="15"/>
    </row>
    <row r="18" spans="1:11" ht="199.5" customHeight="1" x14ac:dyDescent="0.2">
      <c r="A18" s="18">
        <v>9</v>
      </c>
      <c r="B18" s="1">
        <v>10</v>
      </c>
      <c r="C18" s="2">
        <v>5846</v>
      </c>
      <c r="D18" s="1">
        <v>1767.93</v>
      </c>
      <c r="E18" s="10">
        <f t="shared" ref="E18" si="15">D18+D19</f>
        <v>2812.13</v>
      </c>
      <c r="F18" s="9">
        <f t="shared" si="0"/>
        <v>4078.0699999999997</v>
      </c>
      <c r="G18" s="12">
        <f t="shared" ref="G18" si="16">F18+F19</f>
        <v>10505.869999999999</v>
      </c>
      <c r="H18" s="5">
        <v>3996</v>
      </c>
      <c r="I18" s="10">
        <v>935</v>
      </c>
      <c r="J18" s="10">
        <f>18.5+1044.2</f>
        <v>1062.7</v>
      </c>
      <c r="K18" s="14" t="s">
        <v>16</v>
      </c>
    </row>
    <row r="19" spans="1:11" x14ac:dyDescent="0.2">
      <c r="A19" s="18"/>
      <c r="B19" s="1">
        <v>25</v>
      </c>
      <c r="C19" s="2">
        <v>7472</v>
      </c>
      <c r="D19" s="1">
        <v>1044.2</v>
      </c>
      <c r="E19" s="11"/>
      <c r="F19" s="9">
        <f t="shared" si="0"/>
        <v>6427.8</v>
      </c>
      <c r="G19" s="13"/>
      <c r="H19" s="5">
        <v>5472</v>
      </c>
      <c r="I19" s="16"/>
      <c r="J19" s="16"/>
      <c r="K19" s="15"/>
    </row>
    <row r="20" spans="1:11" ht="185.25" customHeight="1" x14ac:dyDescent="0.2">
      <c r="A20" s="18">
        <v>10</v>
      </c>
      <c r="B20" s="1">
        <v>10</v>
      </c>
      <c r="C20" s="2">
        <v>6578</v>
      </c>
      <c r="D20" s="1">
        <v>1751.58</v>
      </c>
      <c r="E20" s="10">
        <f t="shared" ref="E20" si="17">D20+D21</f>
        <v>2036.8899999999999</v>
      </c>
      <c r="F20" s="9">
        <f t="shared" si="0"/>
        <v>4826.42</v>
      </c>
      <c r="G20" s="12">
        <f t="shared" ref="G20" si="18">F20+F21</f>
        <v>9645.73</v>
      </c>
      <c r="H20" s="5">
        <v>4428</v>
      </c>
      <c r="I20" s="10">
        <v>935</v>
      </c>
      <c r="J20" s="10">
        <f>285.31</f>
        <v>285.31</v>
      </c>
      <c r="K20" s="14" t="s">
        <v>17</v>
      </c>
    </row>
    <row r="21" spans="1:11" x14ac:dyDescent="0.2">
      <c r="A21" s="18"/>
      <c r="B21" s="1">
        <v>30</v>
      </c>
      <c r="C21" s="2">
        <v>5104.62</v>
      </c>
      <c r="D21" s="1">
        <v>285.31</v>
      </c>
      <c r="E21" s="11"/>
      <c r="F21" s="9">
        <f t="shared" si="0"/>
        <v>4819.3099999999995</v>
      </c>
      <c r="G21" s="13"/>
      <c r="H21" s="5">
        <v>5104.62</v>
      </c>
      <c r="I21" s="16"/>
      <c r="J21" s="16"/>
      <c r="K21" s="15"/>
    </row>
    <row r="22" spans="1:11" x14ac:dyDescent="0.2">
      <c r="A22" s="18">
        <v>11</v>
      </c>
      <c r="B22" s="1"/>
      <c r="C22" s="2"/>
      <c r="D22" s="1"/>
      <c r="E22" s="10">
        <f t="shared" ref="E22" si="19">D22+D23</f>
        <v>0</v>
      </c>
      <c r="F22" s="9"/>
      <c r="G22" s="12">
        <f t="shared" ref="G22" si="20">F22+F23</f>
        <v>0</v>
      </c>
      <c r="H22" s="5"/>
      <c r="I22" s="10"/>
      <c r="J22" s="10"/>
      <c r="K22" s="6"/>
    </row>
    <row r="23" spans="1:11" x14ac:dyDescent="0.2">
      <c r="A23" s="18"/>
      <c r="B23" s="1"/>
      <c r="C23" s="2"/>
      <c r="D23" s="1"/>
      <c r="E23" s="11"/>
      <c r="F23" s="9"/>
      <c r="G23" s="13"/>
      <c r="H23" s="5"/>
      <c r="I23" s="16"/>
      <c r="J23" s="16"/>
      <c r="K23" s="6"/>
    </row>
    <row r="24" spans="1:11" x14ac:dyDescent="0.2">
      <c r="A24" s="18">
        <v>12</v>
      </c>
      <c r="B24" s="1"/>
      <c r="C24" s="2"/>
      <c r="D24" s="1"/>
      <c r="E24" s="10">
        <f t="shared" ref="E24" si="21">D24+D25</f>
        <v>0</v>
      </c>
      <c r="F24" s="9"/>
      <c r="G24" s="12">
        <f t="shared" ref="G24" si="22">F24+F25</f>
        <v>0</v>
      </c>
      <c r="H24" s="5"/>
      <c r="I24" s="10"/>
      <c r="J24" s="10"/>
      <c r="K24" s="6"/>
    </row>
    <row r="25" spans="1:11" x14ac:dyDescent="0.2">
      <c r="A25" s="18"/>
      <c r="B25" s="1"/>
      <c r="C25" s="2"/>
      <c r="D25" s="1"/>
      <c r="E25" s="11"/>
      <c r="F25" s="9"/>
      <c r="G25" s="13"/>
      <c r="H25" s="5"/>
      <c r="I25" s="16"/>
      <c r="J25" s="16"/>
      <c r="K25" s="6"/>
    </row>
    <row r="26" spans="1:11" x14ac:dyDescent="0.2">
      <c r="A26" s="7"/>
      <c r="B26" s="7"/>
      <c r="C26" s="7">
        <f>SUM(C2:C25)</f>
        <v>111644.38999999998</v>
      </c>
      <c r="D26" s="7"/>
      <c r="E26" s="7">
        <f>SUM(E2:E25)</f>
        <v>21252.829999999998</v>
      </c>
      <c r="F26" s="7"/>
      <c r="G26" s="8">
        <f>SUM(G2:G25)</f>
        <v>90391.559999999983</v>
      </c>
      <c r="H26" s="7"/>
      <c r="I26" s="7">
        <f>SUM(I2:I25)</f>
        <v>7886</v>
      </c>
      <c r="J26" s="7">
        <f>SUM(J2:J25)</f>
        <v>6462.14</v>
      </c>
      <c r="K26" s="7"/>
    </row>
  </sheetData>
  <mergeCells count="70"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  <mergeCell ref="A22:A23"/>
    <mergeCell ref="A24:A25"/>
    <mergeCell ref="I20:I21"/>
    <mergeCell ref="I18:I19"/>
    <mergeCell ref="I16:I17"/>
    <mergeCell ref="G22:G23"/>
    <mergeCell ref="G24:G25"/>
    <mergeCell ref="E22:E23"/>
    <mergeCell ref="E24:E25"/>
    <mergeCell ref="I14:I15"/>
    <mergeCell ref="I4:I5"/>
    <mergeCell ref="I6:I7"/>
    <mergeCell ref="I8:I9"/>
    <mergeCell ref="I10:I11"/>
    <mergeCell ref="I12:I13"/>
    <mergeCell ref="I2:I3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I22:I23"/>
    <mergeCell ref="I24:I25"/>
    <mergeCell ref="J22:J23"/>
    <mergeCell ref="J24:J25"/>
    <mergeCell ref="K18:K19"/>
    <mergeCell ref="K20:K21"/>
    <mergeCell ref="K16:K17"/>
    <mergeCell ref="K14:K15"/>
    <mergeCell ref="K12:K13"/>
    <mergeCell ref="K10:K11"/>
    <mergeCell ref="K8:K9"/>
    <mergeCell ref="K6:K7"/>
    <mergeCell ref="K4:K5"/>
    <mergeCell ref="K2:K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markers="1" high="1" low="1" first="1" last="1" negative="1" xr2:uid="{B00F40E7-5D64-484B-A5FC-8EA4E87F3C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'2018年'!A2:A25</xm:f>
          <x14:sparklines>
            <x14:sparkline>
              <xm:f>'2018年'!A42:L42</xm:f>
              <xm:sqref>A42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059A-9A92-4FBE-A414-996A81ED788B}">
  <dimension ref="A1:T26"/>
  <sheetViews>
    <sheetView tabSelected="1" workbookViewId="0">
      <pane ySplit="1" topLeftCell="A2" activePane="bottomLeft" state="frozen"/>
      <selection pane="bottomLeft" activeCell="Q3" sqref="Q3"/>
    </sheetView>
  </sheetViews>
  <sheetFormatPr defaultRowHeight="14.25" x14ac:dyDescent="0.2"/>
  <cols>
    <col min="1" max="20" width="14.625" customWidth="1"/>
  </cols>
  <sheetData>
    <row r="1" spans="1:20" ht="79.5" customHeight="1" x14ac:dyDescent="0.2">
      <c r="A1" s="4" t="s">
        <v>7</v>
      </c>
      <c r="B1" s="4" t="s">
        <v>8</v>
      </c>
      <c r="C1" s="4" t="s">
        <v>0</v>
      </c>
      <c r="D1" s="4" t="s">
        <v>2</v>
      </c>
      <c r="E1" s="4" t="s">
        <v>18</v>
      </c>
      <c r="F1" s="4" t="s">
        <v>1</v>
      </c>
      <c r="G1" s="4" t="s">
        <v>19</v>
      </c>
      <c r="H1" s="4" t="s">
        <v>21</v>
      </c>
      <c r="I1" s="4" t="s">
        <v>20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30</v>
      </c>
      <c r="O1" s="4" t="s">
        <v>6</v>
      </c>
      <c r="P1" s="4" t="s">
        <v>5</v>
      </c>
      <c r="Q1" s="4" t="s">
        <v>26</v>
      </c>
      <c r="R1" s="4" t="s">
        <v>27</v>
      </c>
      <c r="S1" s="4" t="s">
        <v>28</v>
      </c>
      <c r="T1" s="4" t="s">
        <v>29</v>
      </c>
    </row>
    <row r="2" spans="1:20" ht="120" customHeight="1" x14ac:dyDescent="0.2">
      <c r="A2" s="18">
        <v>1</v>
      </c>
      <c r="B2" s="1">
        <v>10</v>
      </c>
      <c r="C2" s="2">
        <v>6024</v>
      </c>
      <c r="D2" s="1">
        <v>1752.83</v>
      </c>
      <c r="E2" s="10">
        <f t="shared" ref="E2" si="0">D2+D3</f>
        <v>2030.1399999999999</v>
      </c>
      <c r="F2" s="9">
        <f t="shared" ref="F2:F21" si="1">C2-D2</f>
        <v>4271.17</v>
      </c>
      <c r="G2" s="12">
        <f t="shared" ref="G2" si="2">F2+F3</f>
        <v>13943.17</v>
      </c>
      <c r="H2" s="5">
        <v>4674</v>
      </c>
      <c r="I2" s="5">
        <v>700</v>
      </c>
      <c r="J2" s="5">
        <v>0</v>
      </c>
      <c r="K2" s="5">
        <v>450</v>
      </c>
      <c r="L2" s="5">
        <v>200</v>
      </c>
      <c r="M2" s="5">
        <v>0</v>
      </c>
      <c r="N2" s="5">
        <v>0</v>
      </c>
      <c r="O2" s="5">
        <v>935</v>
      </c>
      <c r="P2" s="2">
        <v>0</v>
      </c>
      <c r="Q2" s="5">
        <v>623.12</v>
      </c>
      <c r="R2" s="5">
        <v>155.78</v>
      </c>
      <c r="S2" s="5">
        <v>15.58</v>
      </c>
      <c r="T2" s="5">
        <v>23.35</v>
      </c>
    </row>
    <row r="3" spans="1:20" ht="120" customHeight="1" x14ac:dyDescent="0.2">
      <c r="A3" s="18"/>
      <c r="B3" s="1">
        <v>29</v>
      </c>
      <c r="C3" s="2">
        <v>9949.31</v>
      </c>
      <c r="D3" s="1">
        <v>277.31</v>
      </c>
      <c r="E3" s="11"/>
      <c r="F3" s="9">
        <f t="shared" si="1"/>
        <v>9672</v>
      </c>
      <c r="G3" s="13"/>
      <c r="H3" s="5">
        <v>4674</v>
      </c>
      <c r="I3" s="5">
        <v>5275.31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2">
        <v>277.31</v>
      </c>
      <c r="Q3" s="5">
        <v>0</v>
      </c>
      <c r="R3" s="5">
        <v>0</v>
      </c>
      <c r="S3" s="5">
        <v>0</v>
      </c>
      <c r="T3" s="5">
        <v>0</v>
      </c>
    </row>
    <row r="4" spans="1:20" ht="120" customHeight="1" x14ac:dyDescent="0.2">
      <c r="A4" s="18">
        <v>2</v>
      </c>
      <c r="B4" s="1">
        <v>1</v>
      </c>
      <c r="C4" s="2">
        <v>10024</v>
      </c>
      <c r="D4" s="1">
        <v>1851.67</v>
      </c>
      <c r="E4" s="10">
        <f t="shared" ref="E4" si="3">D4+D5</f>
        <v>2009.93</v>
      </c>
      <c r="F4" s="9">
        <f t="shared" si="1"/>
        <v>8172.33</v>
      </c>
      <c r="G4" s="12">
        <f t="shared" ref="G4" si="4">F4+F5</f>
        <v>13289.380000000001</v>
      </c>
      <c r="H4" s="5">
        <v>4674</v>
      </c>
      <c r="I4" s="5">
        <v>700</v>
      </c>
      <c r="J4" s="5">
        <v>0</v>
      </c>
      <c r="K4" s="5">
        <v>450</v>
      </c>
      <c r="L4" s="5">
        <v>200</v>
      </c>
      <c r="M4" s="5">
        <v>0</v>
      </c>
      <c r="N4" s="5">
        <v>4000</v>
      </c>
      <c r="O4" s="5">
        <v>935</v>
      </c>
      <c r="P4" s="2">
        <v>98.84</v>
      </c>
      <c r="Q4" s="5">
        <v>623.12</v>
      </c>
      <c r="R4" s="5">
        <v>155.78</v>
      </c>
      <c r="S4" s="5">
        <v>15.58</v>
      </c>
      <c r="T4" s="5">
        <v>23.35</v>
      </c>
    </row>
    <row r="5" spans="1:20" ht="120" customHeight="1" x14ac:dyDescent="0.2">
      <c r="A5" s="18"/>
      <c r="B5" s="1">
        <v>22</v>
      </c>
      <c r="C5" s="2">
        <v>5275.31</v>
      </c>
      <c r="D5" s="1">
        <v>158.26</v>
      </c>
      <c r="E5" s="11"/>
      <c r="F5" s="9">
        <f t="shared" si="1"/>
        <v>5117.05</v>
      </c>
      <c r="G5" s="13"/>
      <c r="H5" s="5">
        <v>0</v>
      </c>
      <c r="I5" s="5">
        <v>5275.31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2">
        <v>158.26</v>
      </c>
      <c r="Q5" s="5">
        <v>0</v>
      </c>
      <c r="R5" s="5">
        <v>0</v>
      </c>
      <c r="S5" s="5">
        <v>0</v>
      </c>
      <c r="T5" s="5">
        <v>0</v>
      </c>
    </row>
    <row r="6" spans="1:20" ht="120" customHeight="1" x14ac:dyDescent="0.2">
      <c r="A6" s="18">
        <v>3</v>
      </c>
      <c r="B6" s="1">
        <v>7</v>
      </c>
      <c r="C6" s="2">
        <v>6024</v>
      </c>
      <c r="D6" s="1">
        <v>1752.83</v>
      </c>
      <c r="E6" s="10">
        <f t="shared" ref="E6" si="5">D6+D7</f>
        <v>1889.9199999999998</v>
      </c>
      <c r="F6" s="9">
        <f t="shared" si="1"/>
        <v>4271.17</v>
      </c>
      <c r="G6" s="12">
        <f t="shared" ref="G6" si="6">F6+F7</f>
        <v>9409.39</v>
      </c>
      <c r="H6" s="5">
        <v>4674</v>
      </c>
      <c r="I6" s="5">
        <v>700</v>
      </c>
      <c r="J6" s="5">
        <v>0</v>
      </c>
      <c r="K6" s="5">
        <v>450</v>
      </c>
      <c r="L6" s="5">
        <v>200</v>
      </c>
      <c r="M6" s="5">
        <v>0</v>
      </c>
      <c r="N6" s="5">
        <v>0</v>
      </c>
      <c r="O6" s="5">
        <v>935</v>
      </c>
      <c r="P6" s="2">
        <v>0</v>
      </c>
      <c r="Q6" s="5">
        <v>623.12</v>
      </c>
      <c r="R6" s="5">
        <v>155.78</v>
      </c>
      <c r="S6" s="5">
        <v>15.58</v>
      </c>
      <c r="T6" s="5">
        <v>23.35</v>
      </c>
    </row>
    <row r="7" spans="1:20" ht="120" customHeight="1" x14ac:dyDescent="0.2">
      <c r="A7" s="18"/>
      <c r="B7" s="1">
        <v>25</v>
      </c>
      <c r="C7" s="2">
        <v>5275.31</v>
      </c>
      <c r="D7" s="1">
        <v>137.09</v>
      </c>
      <c r="E7" s="11"/>
      <c r="F7" s="9">
        <f t="shared" si="1"/>
        <v>5138.22</v>
      </c>
      <c r="G7" s="13"/>
      <c r="H7" s="5">
        <v>0</v>
      </c>
      <c r="I7" s="5">
        <v>5275.31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2">
        <v>137.09</v>
      </c>
      <c r="Q7" s="5">
        <v>0</v>
      </c>
      <c r="R7" s="5">
        <v>0</v>
      </c>
      <c r="S7" s="5">
        <v>0</v>
      </c>
      <c r="T7" s="5">
        <v>0</v>
      </c>
    </row>
    <row r="8" spans="1:20" ht="120" customHeight="1" x14ac:dyDescent="0.2">
      <c r="A8" s="18">
        <v>4</v>
      </c>
      <c r="B8" s="1">
        <v>9</v>
      </c>
      <c r="C8" s="2">
        <v>6024</v>
      </c>
      <c r="D8" s="1">
        <v>1752.83</v>
      </c>
      <c r="E8" s="10">
        <f t="shared" ref="E8" si="7">D8+D9</f>
        <v>1949.9299999999998</v>
      </c>
      <c r="F8" s="9">
        <f t="shared" si="1"/>
        <v>4271.17</v>
      </c>
      <c r="G8" s="12">
        <f t="shared" ref="G8" si="8">F8+F9</f>
        <v>11349.380000000001</v>
      </c>
      <c r="H8" s="5">
        <v>4674</v>
      </c>
      <c r="I8" s="5">
        <v>700</v>
      </c>
      <c r="J8" s="5">
        <v>0</v>
      </c>
      <c r="K8" s="5">
        <v>450</v>
      </c>
      <c r="L8" s="5">
        <v>200</v>
      </c>
      <c r="M8" s="5">
        <v>0</v>
      </c>
      <c r="N8" s="5">
        <v>0</v>
      </c>
      <c r="O8" s="5">
        <v>935</v>
      </c>
      <c r="P8" s="2">
        <v>0</v>
      </c>
      <c r="Q8" s="5">
        <v>623.12</v>
      </c>
      <c r="R8" s="5">
        <v>155.78</v>
      </c>
      <c r="S8" s="5">
        <v>15.58</v>
      </c>
      <c r="T8" s="5">
        <v>23.35</v>
      </c>
    </row>
    <row r="9" spans="1:20" ht="120" customHeight="1" x14ac:dyDescent="0.2">
      <c r="A9" s="18"/>
      <c r="B9" s="1">
        <v>24</v>
      </c>
      <c r="C9" s="2">
        <v>7275.31</v>
      </c>
      <c r="D9" s="1">
        <v>197.1</v>
      </c>
      <c r="E9" s="11"/>
      <c r="F9" s="9">
        <f t="shared" si="1"/>
        <v>7078.21</v>
      </c>
      <c r="G9" s="13"/>
      <c r="H9" s="5">
        <v>0</v>
      </c>
      <c r="I9" s="5">
        <v>5275.31</v>
      </c>
      <c r="J9" s="5">
        <v>0</v>
      </c>
      <c r="K9" s="5">
        <v>0</v>
      </c>
      <c r="L9" s="5">
        <v>0</v>
      </c>
      <c r="M9" s="5">
        <v>0</v>
      </c>
      <c r="N9" s="5">
        <v>2000</v>
      </c>
      <c r="O9" s="5">
        <v>0</v>
      </c>
      <c r="P9" s="2">
        <v>197.1</v>
      </c>
      <c r="Q9" s="5">
        <v>0</v>
      </c>
      <c r="R9" s="5">
        <v>0</v>
      </c>
      <c r="S9" s="5">
        <v>0</v>
      </c>
      <c r="T9" s="5">
        <v>0</v>
      </c>
    </row>
    <row r="10" spans="1:20" ht="120" customHeight="1" x14ac:dyDescent="0.2">
      <c r="A10" s="18">
        <v>5</v>
      </c>
      <c r="B10" s="1">
        <v>10</v>
      </c>
      <c r="C10" s="2">
        <v>6024</v>
      </c>
      <c r="D10" s="1">
        <v>1752.83</v>
      </c>
      <c r="E10" s="10">
        <f t="shared" ref="E10" si="9">D10+D11</f>
        <v>1903.8899999999999</v>
      </c>
      <c r="F10" s="9">
        <f t="shared" si="1"/>
        <v>4271.17</v>
      </c>
      <c r="G10" s="12">
        <f t="shared" ref="G10" si="10">F10+F11</f>
        <v>9861.0400000000009</v>
      </c>
      <c r="H10" s="5">
        <v>4674</v>
      </c>
      <c r="I10" s="5">
        <v>700</v>
      </c>
      <c r="J10" s="5">
        <v>0</v>
      </c>
      <c r="K10" s="5">
        <v>450</v>
      </c>
      <c r="L10" s="5">
        <v>200</v>
      </c>
      <c r="M10" s="5">
        <v>0</v>
      </c>
      <c r="N10" s="5">
        <v>0</v>
      </c>
      <c r="O10" s="5">
        <v>935</v>
      </c>
      <c r="P10" s="2">
        <v>0</v>
      </c>
      <c r="Q10" s="5">
        <v>623.12</v>
      </c>
      <c r="R10" s="5">
        <v>155.78</v>
      </c>
      <c r="S10" s="5">
        <v>15.58</v>
      </c>
      <c r="T10" s="5">
        <v>23.35</v>
      </c>
    </row>
    <row r="11" spans="1:20" ht="120" customHeight="1" x14ac:dyDescent="0.2">
      <c r="A11" s="18"/>
      <c r="B11" s="1">
        <v>23</v>
      </c>
      <c r="C11" s="2">
        <v>5740.93</v>
      </c>
      <c r="D11" s="1">
        <v>151.06</v>
      </c>
      <c r="E11" s="11"/>
      <c r="F11" s="9">
        <f t="shared" si="1"/>
        <v>5589.87</v>
      </c>
      <c r="G11" s="13"/>
      <c r="H11" s="5">
        <v>0</v>
      </c>
      <c r="I11" s="5">
        <v>5740.93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2">
        <v>151.06</v>
      </c>
      <c r="Q11" s="5">
        <v>0</v>
      </c>
      <c r="R11" s="5">
        <v>0</v>
      </c>
      <c r="S11" s="5">
        <v>0</v>
      </c>
      <c r="T11" s="5">
        <v>0</v>
      </c>
    </row>
    <row r="12" spans="1:20" ht="120" customHeight="1" x14ac:dyDescent="0.2">
      <c r="A12" s="18">
        <v>6</v>
      </c>
      <c r="B12" s="1">
        <v>6</v>
      </c>
      <c r="C12" s="2">
        <v>7524</v>
      </c>
      <c r="D12" s="1">
        <v>1776.67</v>
      </c>
      <c r="E12" s="10">
        <f t="shared" ref="E12" si="11">D12+D13</f>
        <v>2265.59</v>
      </c>
      <c r="F12" s="9">
        <f t="shared" si="1"/>
        <v>5747.33</v>
      </c>
      <c r="G12" s="12">
        <f t="shared" ref="G12" si="12">F12+F13</f>
        <v>10999.33</v>
      </c>
      <c r="H12" s="5">
        <v>4674</v>
      </c>
      <c r="I12" s="5">
        <v>700</v>
      </c>
      <c r="J12" s="5">
        <v>0</v>
      </c>
      <c r="K12" s="5">
        <v>450</v>
      </c>
      <c r="L12" s="5">
        <v>200</v>
      </c>
      <c r="M12" s="5">
        <v>1500</v>
      </c>
      <c r="N12" s="5">
        <v>0</v>
      </c>
      <c r="O12" s="5">
        <v>935</v>
      </c>
      <c r="P12" s="2">
        <v>23.84</v>
      </c>
      <c r="Q12" s="5">
        <v>623.12</v>
      </c>
      <c r="R12" s="5">
        <v>155.78</v>
      </c>
      <c r="S12" s="5">
        <v>15.58</v>
      </c>
      <c r="T12" s="5">
        <v>23.35</v>
      </c>
    </row>
    <row r="13" spans="1:20" ht="120" customHeight="1" x14ac:dyDescent="0.2">
      <c r="A13" s="18"/>
      <c r="B13" s="1">
        <v>20</v>
      </c>
      <c r="C13" s="2">
        <v>5740.92</v>
      </c>
      <c r="D13" s="1">
        <v>488.92</v>
      </c>
      <c r="E13" s="11"/>
      <c r="F13" s="9">
        <f t="shared" si="1"/>
        <v>5252</v>
      </c>
      <c r="G13" s="13"/>
      <c r="H13" s="5">
        <v>0</v>
      </c>
      <c r="I13" s="5">
        <v>5740.92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2">
        <v>488.92</v>
      </c>
      <c r="Q13" s="5">
        <v>0</v>
      </c>
      <c r="R13" s="5">
        <v>0</v>
      </c>
      <c r="S13" s="5">
        <v>0</v>
      </c>
      <c r="T13" s="5">
        <v>0</v>
      </c>
    </row>
    <row r="14" spans="1:20" ht="120" customHeight="1" x14ac:dyDescent="0.2">
      <c r="A14" s="18">
        <v>7</v>
      </c>
      <c r="B14" s="1">
        <v>9</v>
      </c>
      <c r="C14" s="2">
        <v>8018</v>
      </c>
      <c r="D14" s="1">
        <v>3483.76</v>
      </c>
      <c r="E14" s="10">
        <f t="shared" ref="E14" si="13">D14+D15</f>
        <v>3998.34</v>
      </c>
      <c r="F14" s="9">
        <f t="shared" si="1"/>
        <v>4534.24</v>
      </c>
      <c r="G14" s="12">
        <f t="shared" ref="G14" si="14">F14+F15</f>
        <v>9605.380000000001</v>
      </c>
      <c r="H14" s="5">
        <v>5168</v>
      </c>
      <c r="I14" s="5">
        <v>700</v>
      </c>
      <c r="J14" s="5">
        <v>0</v>
      </c>
      <c r="K14" s="5">
        <v>450</v>
      </c>
      <c r="L14" s="5">
        <v>200</v>
      </c>
      <c r="M14" s="5">
        <v>1500</v>
      </c>
      <c r="N14" s="5">
        <v>0</v>
      </c>
      <c r="O14" s="5">
        <v>1869</v>
      </c>
      <c r="P14" s="2">
        <v>0</v>
      </c>
      <c r="Q14" s="5">
        <v>1246.24</v>
      </c>
      <c r="R14" s="5">
        <v>311.56</v>
      </c>
      <c r="S14" s="5">
        <v>31.16</v>
      </c>
      <c r="T14" s="5">
        <v>25.8</v>
      </c>
    </row>
    <row r="15" spans="1:20" ht="120" customHeight="1" x14ac:dyDescent="0.2">
      <c r="A15" s="18"/>
      <c r="B15" s="1">
        <v>25</v>
      </c>
      <c r="C15" s="2">
        <v>5585.72</v>
      </c>
      <c r="D15" s="1">
        <v>514.58000000000004</v>
      </c>
      <c r="E15" s="11"/>
      <c r="F15" s="9">
        <f t="shared" si="1"/>
        <v>5071.1400000000003</v>
      </c>
      <c r="G15" s="13"/>
      <c r="H15" s="5">
        <v>0</v>
      </c>
      <c r="I15" s="5">
        <v>5585.72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2">
        <v>514.58000000000004</v>
      </c>
      <c r="Q15" s="5">
        <v>0</v>
      </c>
      <c r="R15" s="5">
        <v>0</v>
      </c>
      <c r="S15" s="5">
        <v>0</v>
      </c>
      <c r="T15" s="5">
        <v>0</v>
      </c>
    </row>
    <row r="16" spans="1:20" ht="120" customHeight="1" x14ac:dyDescent="0.2">
      <c r="A16" s="18">
        <v>8</v>
      </c>
      <c r="B16" s="1">
        <v>8</v>
      </c>
      <c r="C16" s="2">
        <v>8018</v>
      </c>
      <c r="D16" s="1">
        <v>3483.76</v>
      </c>
      <c r="E16" s="10">
        <f t="shared" ref="E16" si="15">D16+D17</f>
        <v>3998.3300000000004</v>
      </c>
      <c r="F16" s="9">
        <f t="shared" si="1"/>
        <v>4534.24</v>
      </c>
      <c r="G16" s="12">
        <f t="shared" ref="G16" si="16">F16+F17</f>
        <v>9605.39</v>
      </c>
      <c r="H16" s="5">
        <v>5168</v>
      </c>
      <c r="I16" s="5">
        <v>700</v>
      </c>
      <c r="J16" s="5">
        <v>0</v>
      </c>
      <c r="K16" s="5">
        <v>450</v>
      </c>
      <c r="L16" s="5">
        <v>200</v>
      </c>
      <c r="M16" s="5">
        <v>1500</v>
      </c>
      <c r="N16" s="5">
        <v>0</v>
      </c>
      <c r="O16" s="5">
        <v>1869</v>
      </c>
      <c r="P16" s="2">
        <v>0</v>
      </c>
      <c r="Q16" s="5">
        <v>1246.24</v>
      </c>
      <c r="R16" s="5">
        <v>311.56</v>
      </c>
      <c r="S16" s="5">
        <v>31.16</v>
      </c>
      <c r="T16" s="5">
        <v>25.8</v>
      </c>
    </row>
    <row r="17" spans="1:20" ht="120" customHeight="1" x14ac:dyDescent="0.2">
      <c r="A17" s="18"/>
      <c r="B17" s="1">
        <v>22</v>
      </c>
      <c r="C17" s="2">
        <v>5585.72</v>
      </c>
      <c r="D17" s="1">
        <v>514.57000000000005</v>
      </c>
      <c r="E17" s="11"/>
      <c r="F17" s="9">
        <f t="shared" si="1"/>
        <v>5071.1500000000005</v>
      </c>
      <c r="G17" s="13"/>
      <c r="H17" s="5">
        <v>0</v>
      </c>
      <c r="I17" s="5">
        <v>5585.72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2">
        <v>514.57000000000005</v>
      </c>
      <c r="Q17" s="5">
        <v>0</v>
      </c>
      <c r="R17" s="5">
        <v>0</v>
      </c>
      <c r="S17" s="5">
        <v>0</v>
      </c>
      <c r="T17" s="5">
        <v>0</v>
      </c>
    </row>
    <row r="18" spans="1:20" ht="120" customHeight="1" x14ac:dyDescent="0.2">
      <c r="A18" s="18">
        <v>9</v>
      </c>
      <c r="B18" s="1">
        <v>9</v>
      </c>
      <c r="C18" s="2">
        <v>9018</v>
      </c>
      <c r="D18" s="1">
        <v>3539.77</v>
      </c>
      <c r="E18" s="10">
        <f t="shared" ref="E18" si="17">D18+D19</f>
        <v>4403.51</v>
      </c>
      <c r="F18" s="9">
        <f t="shared" si="1"/>
        <v>5478.23</v>
      </c>
      <c r="G18" s="12">
        <f t="shared" ref="G18" si="18">F18+F19</f>
        <v>13251.9</v>
      </c>
      <c r="H18" s="5">
        <v>5168</v>
      </c>
      <c r="I18" s="5">
        <v>700</v>
      </c>
      <c r="J18" s="5">
        <v>0</v>
      </c>
      <c r="K18" s="5">
        <v>450</v>
      </c>
      <c r="L18" s="5">
        <v>200</v>
      </c>
      <c r="M18" s="5">
        <v>1500</v>
      </c>
      <c r="N18" s="5">
        <v>0</v>
      </c>
      <c r="O18" s="5">
        <v>1869</v>
      </c>
      <c r="P18" s="2">
        <v>56.01</v>
      </c>
      <c r="Q18" s="5">
        <v>1246.24</v>
      </c>
      <c r="R18" s="5">
        <v>311.56</v>
      </c>
      <c r="S18" s="5">
        <v>31.16</v>
      </c>
      <c r="T18" s="5">
        <v>25.8</v>
      </c>
    </row>
    <row r="19" spans="1:20" ht="120" customHeight="1" x14ac:dyDescent="0.2">
      <c r="A19" s="18"/>
      <c r="B19" s="1">
        <v>25</v>
      </c>
      <c r="C19" s="2">
        <v>8637.41</v>
      </c>
      <c r="D19" s="1">
        <v>863.74</v>
      </c>
      <c r="E19" s="11"/>
      <c r="F19" s="9">
        <f t="shared" si="1"/>
        <v>7773.67</v>
      </c>
      <c r="G19" s="13"/>
      <c r="H19" s="5">
        <v>0</v>
      </c>
      <c r="I19" s="5">
        <v>7637.41</v>
      </c>
      <c r="J19" s="5">
        <v>0</v>
      </c>
      <c r="K19" s="5">
        <v>0</v>
      </c>
      <c r="L19" s="5">
        <v>0</v>
      </c>
      <c r="M19" s="5">
        <v>0</v>
      </c>
      <c r="N19" s="5">
        <v>1000</v>
      </c>
      <c r="O19" s="5">
        <v>0</v>
      </c>
      <c r="P19" s="2">
        <v>863.74</v>
      </c>
      <c r="Q19" s="5">
        <v>0</v>
      </c>
      <c r="R19" s="5">
        <v>0</v>
      </c>
      <c r="S19" s="5">
        <v>0</v>
      </c>
      <c r="T19" s="5">
        <v>0</v>
      </c>
    </row>
    <row r="20" spans="1:20" ht="120" customHeight="1" x14ac:dyDescent="0.2">
      <c r="A20" s="18">
        <v>10</v>
      </c>
      <c r="B20" s="1">
        <v>9</v>
      </c>
      <c r="C20" s="2">
        <v>9354.5499999999993</v>
      </c>
      <c r="D20" s="1">
        <v>3573.42</v>
      </c>
      <c r="E20" s="10">
        <f t="shared" ref="E20" si="19">D20+D21</f>
        <v>4200.38</v>
      </c>
      <c r="F20" s="9">
        <f t="shared" si="1"/>
        <v>5781.1299999999992</v>
      </c>
      <c r="G20" s="12">
        <f t="shared" ref="G20" si="20">F20+F21</f>
        <v>11423.789999999999</v>
      </c>
      <c r="H20" s="5">
        <v>5168</v>
      </c>
      <c r="I20" s="5">
        <v>700</v>
      </c>
      <c r="J20" s="5">
        <v>1336.55</v>
      </c>
      <c r="K20" s="5">
        <v>450</v>
      </c>
      <c r="L20" s="5">
        <v>200</v>
      </c>
      <c r="M20" s="5">
        <v>1500</v>
      </c>
      <c r="N20" s="5">
        <v>0</v>
      </c>
      <c r="O20" s="5">
        <v>1869</v>
      </c>
      <c r="P20" s="2">
        <v>89.66</v>
      </c>
      <c r="Q20" s="5">
        <v>1246.24</v>
      </c>
      <c r="R20" s="5">
        <v>311.56</v>
      </c>
      <c r="S20" s="5">
        <v>31.16</v>
      </c>
      <c r="T20" s="5">
        <v>25.8</v>
      </c>
    </row>
    <row r="21" spans="1:20" ht="120" customHeight="1" x14ac:dyDescent="0.2">
      <c r="A21" s="18"/>
      <c r="B21" s="1">
        <v>24</v>
      </c>
      <c r="C21" s="2">
        <v>6269.62</v>
      </c>
      <c r="D21" s="1">
        <v>626.96</v>
      </c>
      <c r="E21" s="11"/>
      <c r="F21" s="9">
        <f t="shared" si="1"/>
        <v>5642.66</v>
      </c>
      <c r="G21" s="13"/>
      <c r="H21" s="5">
        <v>0</v>
      </c>
      <c r="I21" s="5">
        <v>6269.62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2">
        <v>626.96</v>
      </c>
      <c r="Q21" s="5">
        <v>0</v>
      </c>
      <c r="R21" s="5">
        <v>0</v>
      </c>
      <c r="S21" s="5">
        <v>0</v>
      </c>
      <c r="T21" s="5">
        <v>0</v>
      </c>
    </row>
    <row r="22" spans="1:20" ht="120" customHeight="1" x14ac:dyDescent="0.2">
      <c r="A22" s="18">
        <v>11</v>
      </c>
      <c r="B22" s="1">
        <v>8</v>
      </c>
      <c r="C22" s="2">
        <v>9191.1</v>
      </c>
      <c r="D22" s="1">
        <v>3557.07</v>
      </c>
      <c r="E22" s="10">
        <f>D22+D23</f>
        <v>3557.07</v>
      </c>
      <c r="F22" s="9">
        <f>C22-D22</f>
        <v>5634.0300000000007</v>
      </c>
      <c r="G22" s="12">
        <f>F22+F23</f>
        <v>5634.0300000000007</v>
      </c>
      <c r="H22" s="5">
        <v>5168</v>
      </c>
      <c r="I22" s="5">
        <v>700</v>
      </c>
      <c r="J22" s="5">
        <v>2673.1</v>
      </c>
      <c r="K22" s="5">
        <v>450</v>
      </c>
      <c r="L22" s="5">
        <v>200</v>
      </c>
      <c r="M22" s="5">
        <v>0</v>
      </c>
      <c r="N22" s="5">
        <v>0</v>
      </c>
      <c r="O22" s="5">
        <v>1869</v>
      </c>
      <c r="P22" s="2">
        <v>73.31</v>
      </c>
      <c r="Q22" s="5">
        <v>1246.24</v>
      </c>
      <c r="R22" s="5">
        <v>311.56</v>
      </c>
      <c r="S22" s="5">
        <v>31.16</v>
      </c>
      <c r="T22" s="5">
        <v>25.8</v>
      </c>
    </row>
    <row r="23" spans="1:20" ht="120" customHeight="1" x14ac:dyDescent="0.2">
      <c r="A23" s="18"/>
      <c r="B23" s="1"/>
      <c r="C23" s="2"/>
      <c r="D23" s="1"/>
      <c r="E23" s="11"/>
      <c r="F23" s="9">
        <f t="shared" ref="F23:F25" si="21">C23-D23</f>
        <v>0</v>
      </c>
      <c r="G23" s="13"/>
      <c r="H23" s="5"/>
      <c r="I23" s="5"/>
      <c r="J23" s="5"/>
      <c r="K23" s="5"/>
      <c r="L23" s="5"/>
      <c r="M23" s="5"/>
      <c r="N23" s="5">
        <v>0</v>
      </c>
      <c r="O23" s="5"/>
      <c r="P23" s="2"/>
      <c r="Q23" s="5"/>
      <c r="R23" s="5"/>
      <c r="S23" s="5"/>
      <c r="T23" s="5"/>
    </row>
    <row r="24" spans="1:20" ht="120" customHeight="1" x14ac:dyDescent="0.2">
      <c r="A24" s="18">
        <v>12</v>
      </c>
      <c r="B24" s="1"/>
      <c r="C24" s="2"/>
      <c r="D24" s="1"/>
      <c r="E24" s="10">
        <f>D24+D25</f>
        <v>0</v>
      </c>
      <c r="F24" s="9">
        <f t="shared" si="21"/>
        <v>0</v>
      </c>
      <c r="G24" s="12">
        <f>F24+F25</f>
        <v>0</v>
      </c>
      <c r="H24" s="5"/>
      <c r="I24" s="5"/>
      <c r="J24" s="5"/>
      <c r="K24" s="5"/>
      <c r="L24" s="5"/>
      <c r="M24" s="5"/>
      <c r="N24" s="5">
        <v>0</v>
      </c>
      <c r="O24" s="5"/>
      <c r="P24" s="2"/>
      <c r="Q24" s="5"/>
      <c r="R24" s="5"/>
      <c r="S24" s="5"/>
      <c r="T24" s="5"/>
    </row>
    <row r="25" spans="1:20" ht="120" customHeight="1" x14ac:dyDescent="0.2">
      <c r="A25" s="18"/>
      <c r="B25" s="1"/>
      <c r="C25" s="2"/>
      <c r="D25" s="1"/>
      <c r="E25" s="11"/>
      <c r="F25" s="9">
        <f t="shared" si="21"/>
        <v>0</v>
      </c>
      <c r="G25" s="13"/>
      <c r="H25" s="5"/>
      <c r="I25" s="5"/>
      <c r="J25" s="5"/>
      <c r="K25" s="5"/>
      <c r="L25" s="5"/>
      <c r="M25" s="5"/>
      <c r="N25" s="5">
        <v>0</v>
      </c>
      <c r="O25" s="5"/>
      <c r="P25" s="2"/>
      <c r="Q25" s="5"/>
      <c r="R25" s="5"/>
      <c r="S25" s="5"/>
      <c r="T25" s="5"/>
    </row>
    <row r="26" spans="1:20" ht="36" customHeight="1" x14ac:dyDescent="0.2">
      <c r="A26" s="3" t="s">
        <v>31</v>
      </c>
      <c r="B26" s="7"/>
      <c r="C26" s="7">
        <f t="shared" ref="C26:N26" si="22">SUM(C2:C25)</f>
        <v>150579.21</v>
      </c>
      <c r="D26" s="7">
        <f t="shared" si="22"/>
        <v>32207.03</v>
      </c>
      <c r="E26" s="7">
        <f t="shared" si="22"/>
        <v>32207.030000000002</v>
      </c>
      <c r="F26" s="7">
        <f t="shared" si="22"/>
        <v>118372.18000000001</v>
      </c>
      <c r="G26" s="7">
        <f t="shared" si="22"/>
        <v>118372.18</v>
      </c>
      <c r="H26" s="7">
        <f t="shared" si="22"/>
        <v>58558</v>
      </c>
      <c r="I26" s="7">
        <f t="shared" si="22"/>
        <v>65361.560000000005</v>
      </c>
      <c r="J26" s="7">
        <f t="shared" si="22"/>
        <v>4009.6499999999996</v>
      </c>
      <c r="K26" s="7">
        <f t="shared" si="22"/>
        <v>4950</v>
      </c>
      <c r="L26" s="7">
        <f t="shared" si="22"/>
        <v>2200</v>
      </c>
      <c r="M26" s="7">
        <f t="shared" si="22"/>
        <v>7500</v>
      </c>
      <c r="N26" s="7">
        <f t="shared" si="22"/>
        <v>7000</v>
      </c>
      <c r="O26" s="7">
        <f>SUM(O2:O25)</f>
        <v>14955</v>
      </c>
      <c r="P26" s="7">
        <f>SUM(P2:P25)</f>
        <v>4271.2500000000009</v>
      </c>
      <c r="Q26" s="7">
        <f>SUM(Q2:Q25)</f>
        <v>9969.92</v>
      </c>
      <c r="R26" s="7">
        <f>SUM(R2:R25)</f>
        <v>2492.48</v>
      </c>
      <c r="S26" s="7">
        <f>SUM(S2:S25)</f>
        <v>249.28</v>
      </c>
      <c r="T26" s="7"/>
    </row>
  </sheetData>
  <mergeCells count="36">
    <mergeCell ref="A2:A3"/>
    <mergeCell ref="E2:E3"/>
    <mergeCell ref="G2:G3"/>
    <mergeCell ref="A4:A5"/>
    <mergeCell ref="E4:E5"/>
    <mergeCell ref="G4:G5"/>
    <mergeCell ref="A6:A7"/>
    <mergeCell ref="E6:E7"/>
    <mergeCell ref="G6:G7"/>
    <mergeCell ref="A8:A9"/>
    <mergeCell ref="E8:E9"/>
    <mergeCell ref="G8:G9"/>
    <mergeCell ref="A10:A11"/>
    <mergeCell ref="E10:E11"/>
    <mergeCell ref="G10:G11"/>
    <mergeCell ref="A12:A13"/>
    <mergeCell ref="E12:E13"/>
    <mergeCell ref="G12:G13"/>
    <mergeCell ref="A14:A15"/>
    <mergeCell ref="E14:E15"/>
    <mergeCell ref="G14:G15"/>
    <mergeCell ref="A16:A17"/>
    <mergeCell ref="E16:E17"/>
    <mergeCell ref="G16:G17"/>
    <mergeCell ref="A18:A19"/>
    <mergeCell ref="E18:E19"/>
    <mergeCell ref="G18:G19"/>
    <mergeCell ref="A20:A21"/>
    <mergeCell ref="E20:E21"/>
    <mergeCell ref="G20:G21"/>
    <mergeCell ref="A24:A25"/>
    <mergeCell ref="E24:E25"/>
    <mergeCell ref="G24:G25"/>
    <mergeCell ref="A22:A23"/>
    <mergeCell ref="E22:E23"/>
    <mergeCell ref="G22:G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2018年</vt:lpstr>
      <vt:lpstr>2019年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2019-11-09T16:23:56Z</dcterms:modified>
</cp:coreProperties>
</file>