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nez.ribeiro\Downloads\Curso_DIO\"/>
    </mc:Choice>
  </mc:AlternateContent>
  <xr:revisionPtr revIDLastSave="0" documentId="13_ncr:1_{83895A42-EB0B-46D9-A3DC-3C734B844C0F}" xr6:coauthVersionLast="47" xr6:coauthVersionMax="47" xr10:uidLastSave="{00000000-0000-0000-0000-000000000000}"/>
  <bookViews>
    <workbookView xWindow="-108" yWindow="-108" windowWidth="23256" windowHeight="12456" tabRatio="0" xr2:uid="{F744A2ED-8F76-4F97-8251-E0CE06322019}"/>
  </bookViews>
  <sheets>
    <sheet name="Planilha1" sheetId="1" r:id="rId1"/>
    <sheet name="Planilha2" sheetId="2" r:id="rId2"/>
  </sheets>
  <definedNames>
    <definedName name="aporte">Planilha1!$D$17</definedName>
    <definedName name="Patrimonio">Planilha1!$D$20</definedName>
    <definedName name="qtd_anos">Planilha1!$D$18</definedName>
    <definedName name="Rendimento_carteira">Planilha1!$D$13</definedName>
    <definedName name="salario">Planilha1!$D$12</definedName>
    <definedName name="sugestao_investimento">Planilha1!$D$14</definedName>
    <definedName name="taxa_mensal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D38" i="1" s="1"/>
  <c r="C39" i="1"/>
  <c r="D39" i="1" s="1"/>
  <c r="C40" i="1"/>
  <c r="C41" i="1"/>
  <c r="C37" i="1"/>
  <c r="C36" i="1"/>
  <c r="D36" i="1" s="1"/>
  <c r="A10" i="2"/>
  <c r="A11" i="2"/>
  <c r="A12" i="2"/>
  <c r="A13" i="2"/>
  <c r="A14" i="2"/>
  <c r="A15" i="2"/>
  <c r="A16" i="2"/>
  <c r="A17" i="2"/>
  <c r="A18" i="2"/>
  <c r="A19" i="2"/>
  <c r="A20" i="2"/>
  <c r="A9" i="2"/>
  <c r="A4" i="2"/>
  <c r="A5" i="2"/>
  <c r="A6" i="2"/>
  <c r="A7" i="2"/>
  <c r="A8" i="2"/>
  <c r="A3" i="2"/>
  <c r="D20" i="1"/>
  <c r="D21" i="1" s="1"/>
  <c r="D14" i="1"/>
  <c r="C28" i="1"/>
  <c r="D28" i="1" s="1"/>
  <c r="C24" i="1"/>
  <c r="D24" i="1" s="1"/>
  <c r="C27" i="1"/>
  <c r="D27" i="1" s="1"/>
  <c r="C26" i="1"/>
  <c r="D26" i="1" s="1"/>
  <c r="C25" i="1"/>
  <c r="D25" i="1" s="1"/>
  <c r="D40" i="1" l="1"/>
  <c r="D37" i="1"/>
  <c r="D41" i="1"/>
  <c r="D42" i="1" l="1"/>
</calcChain>
</file>

<file path=xl/sharedStrings.xml><?xml version="1.0" encoding="utf-8"?>
<sst xmlns="http://schemas.openxmlformats.org/spreadsheetml/2006/main" count="69" uniqueCount="33">
  <si>
    <t>Por quantos anos?</t>
  </si>
  <si>
    <t>Quanto investir por mês?</t>
  </si>
  <si>
    <t>INVESTIMENTO MENSAL</t>
  </si>
  <si>
    <t>Dividendo mensais?</t>
  </si>
  <si>
    <t>Taxa de Rendimento mensal?</t>
  </si>
  <si>
    <t>Patrimônio acumulado ?</t>
  </si>
  <si>
    <t>Quanto em 2 Anos</t>
  </si>
  <si>
    <t>Quanto em 5 Anos</t>
  </si>
  <si>
    <t>Quanto em 10 Anos</t>
  </si>
  <si>
    <t>Quanto em 20 Anos</t>
  </si>
  <si>
    <t>Quanto em 30 Anos</t>
  </si>
  <si>
    <t>Salário</t>
  </si>
  <si>
    <t>Rendimento carteira</t>
  </si>
  <si>
    <t>CONFIGURAÇÕES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</si>
  <si>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</si>
  <si>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</si>
  <si>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</si>
  <si>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</si>
  <si>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</si>
  <si>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</si>
  <si>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</si>
  <si>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</si>
  <si>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</si>
  <si>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</si>
  <si>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</si>
  <si>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</si>
  <si>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</si>
  <si>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 xml:space="preserve">CHAVE </t>
  </si>
  <si>
    <t>Moderado</t>
  </si>
  <si>
    <t>%</t>
  </si>
  <si>
    <t>Sugestão de Investimento (30%)</t>
  </si>
  <si>
    <t>CENÁRIOS</t>
  </si>
  <si>
    <t>DIVIDENDO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</si>
</sst>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20"/>
      <color theme="0"/>
      <name val="Segoe UI Semibold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8"/>
      <color theme="0"/>
      <name val="Segoe UI Semibold"/>
      <family val="2"/>
    </font>
    <font>
      <sz val="14"/>
      <color theme="0"/>
      <name val="Segoe UI Semi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A1C6EA"/>
        <bgColor indexed="64"/>
      </patternFill>
    </fill>
    <fill>
      <patternFill patternType="solid">
        <fgColor rgb="FFDAE3E5"/>
        <bgColor indexed="64"/>
      </patternFill>
    </fill>
    <fill>
      <patternFill patternType="solid">
        <fgColor rgb="FF507DBC"/>
        <bgColor indexed="64"/>
      </patternFill>
    </fill>
    <fill>
      <patternFill patternType="solid">
        <fgColor rgb="FF7C98B3"/>
        <bgColor indexed="64"/>
      </patternFill>
    </fill>
    <fill>
      <patternFill patternType="solid">
        <fgColor rgb="FFA5A58D"/>
        <bgColor indexed="64"/>
      </patternFill>
    </fill>
    <fill>
      <patternFill patternType="solid">
        <fgColor rgb="FFFFE8D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4" borderId="6" xfId="0" applyNumberFormat="1" applyFill="1" applyBorder="1" applyAlignment="1">
      <alignment horizontal="center"/>
    </xf>
    <xf numFmtId="10" fontId="0" fillId="4" borderId="9" xfId="0" applyNumberForma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0" fontId="1" fillId="4" borderId="9" xfId="1" applyNumberFormat="1" applyFont="1" applyFill="1" applyBorder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0" fillId="4" borderId="0" xfId="1" applyFont="1" applyFill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indent="3"/>
    </xf>
    <xf numFmtId="0" fontId="6" fillId="6" borderId="5" xfId="0" applyFont="1" applyFill="1" applyBorder="1" applyAlignment="1">
      <alignment horizontal="left" indent="3"/>
    </xf>
    <xf numFmtId="0" fontId="6" fillId="6" borderId="7" xfId="0" applyFont="1" applyFill="1" applyBorder="1" applyAlignment="1">
      <alignment horizontal="left" indent="3"/>
    </xf>
    <xf numFmtId="0" fontId="6" fillId="6" borderId="8" xfId="0" applyFont="1" applyFill="1" applyBorder="1" applyAlignment="1">
      <alignment horizontal="left" indent="3"/>
    </xf>
    <xf numFmtId="0" fontId="6" fillId="6" borderId="10" xfId="0" applyFont="1" applyFill="1" applyBorder="1" applyAlignment="1">
      <alignment horizontal="left" indent="3"/>
    </xf>
    <xf numFmtId="0" fontId="6" fillId="6" borderId="11" xfId="0" applyFont="1" applyFill="1" applyBorder="1" applyAlignment="1">
      <alignment horizontal="left" indent="3"/>
    </xf>
    <xf numFmtId="0" fontId="6" fillId="6" borderId="10" xfId="0" applyFont="1" applyFill="1" applyBorder="1" applyAlignment="1">
      <alignment horizontal="left" indent="3"/>
    </xf>
    <xf numFmtId="164" fontId="0" fillId="6" borderId="12" xfId="0" applyNumberForma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indent="3"/>
    </xf>
    <xf numFmtId="8" fontId="0" fillId="6" borderId="5" xfId="0" applyNumberFormat="1" applyFill="1" applyBorder="1" applyAlignment="1">
      <alignment horizontal="center"/>
    </xf>
    <xf numFmtId="8" fontId="0" fillId="6" borderId="6" xfId="0" applyNumberFormat="1" applyFill="1" applyBorder="1" applyAlignment="1">
      <alignment horizontal="center"/>
    </xf>
    <xf numFmtId="0" fontId="6" fillId="6" borderId="7" xfId="0" applyFont="1" applyFill="1" applyBorder="1" applyAlignment="1">
      <alignment horizontal="left" indent="3"/>
    </xf>
    <xf numFmtId="8" fontId="0" fillId="6" borderId="8" xfId="0" applyNumberFormat="1" applyFill="1" applyBorder="1" applyAlignment="1">
      <alignment horizontal="center"/>
    </xf>
    <xf numFmtId="8" fontId="0" fillId="6" borderId="9" xfId="0" applyNumberFormat="1" applyFill="1" applyBorder="1" applyAlignment="1">
      <alignment horizontal="center"/>
    </xf>
    <xf numFmtId="8" fontId="0" fillId="6" borderId="11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7" fillId="8" borderId="7" xfId="0" applyFont="1" applyFill="1" applyBorder="1" applyAlignment="1">
      <alignment horizontal="left" indent="3"/>
    </xf>
    <xf numFmtId="0" fontId="7" fillId="8" borderId="8" xfId="0" applyFont="1" applyFill="1" applyBorder="1" applyAlignment="1">
      <alignment horizontal="left" indent="3"/>
    </xf>
    <xf numFmtId="8" fontId="1" fillId="8" borderId="9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horizontal="left" indent="3"/>
    </xf>
    <xf numFmtId="0" fontId="7" fillId="8" borderId="11" xfId="0" applyFont="1" applyFill="1" applyBorder="1" applyAlignment="1">
      <alignment horizontal="left" indent="3"/>
    </xf>
    <xf numFmtId="164" fontId="1" fillId="8" borderId="12" xfId="0" applyNumberFormat="1" applyFont="1" applyFill="1" applyBorder="1" applyAlignment="1">
      <alignment horizontal="center"/>
    </xf>
    <xf numFmtId="0" fontId="1" fillId="9" borderId="0" xfId="0" applyFont="1" applyFill="1"/>
    <xf numFmtId="164" fontId="1" fillId="9" borderId="0" xfId="0" applyNumberFormat="1" applyFont="1" applyFill="1"/>
    <xf numFmtId="0" fontId="0" fillId="9" borderId="0" xfId="0" applyFill="1"/>
    <xf numFmtId="0" fontId="4" fillId="10" borderId="0" xfId="2" applyFill="1"/>
    <xf numFmtId="0" fontId="1" fillId="9" borderId="0" xfId="0" applyFont="1" applyFill="1" applyAlignment="1">
      <alignment horizontal="center"/>
    </xf>
  </cellXfs>
  <cellStyles count="3"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CEE5F2"/>
      <color rgb="FF536B78"/>
      <color rgb="FFA5A58D"/>
      <color rgb="FFFFE8D6"/>
      <color rgb="FF7C98B3"/>
      <color rgb="FFDAE3E5"/>
      <color rgb="FF507DBC"/>
      <color rgb="FF04080F"/>
      <color rgb="FFA1C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7DC-4AD6-AA02-DE7598B1FD2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7DC-4AD6-AA02-DE7598B1FD2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7DC-4AD6-AA02-DE7598B1FD2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7DC-4AD6-AA02-DE7598B1FD2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7DC-4AD6-AA02-DE7598B1FD2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7DC-4AD6-AA02-DE7598B1FD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3-4117-B6F2-B113024C4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43</xdr:row>
      <xdr:rowOff>167639</xdr:rowOff>
    </xdr:from>
    <xdr:to>
      <xdr:col>3</xdr:col>
      <xdr:colOff>506730</xdr:colOff>
      <xdr:row>61</xdr:row>
      <xdr:rowOff>142874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0C8EF8-78D3-F782-A162-8DB3D264A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114300</xdr:colOff>
      <xdr:row>1</xdr:row>
      <xdr:rowOff>15240</xdr:rowOff>
    </xdr:from>
    <xdr:to>
      <xdr:col>4</xdr:col>
      <xdr:colOff>342900</xdr:colOff>
      <xdr:row>8</xdr:row>
      <xdr:rowOff>60960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396EFE3-7372-7648-291F-ACADAEE05E59}"/>
            </a:ext>
          </a:extLst>
        </xdr:cNvPr>
        <xdr:cNvSpPr/>
      </xdr:nvSpPr>
      <xdr:spPr>
        <a:xfrm>
          <a:off x="114300" y="198120"/>
          <a:ext cx="6835140" cy="1325880"/>
        </a:xfrm>
        <a:prstGeom prst="rect">
          <a:avLst/>
        </a:prstGeom>
        <a:solidFill>
          <a:srgbClr val="536B7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CEE5F2"/>
              </a:solidFill>
              <a:latin typeface="Segoe UI Symbol" panose="020B0502040204020203" pitchFamily="34" charset="0"/>
              <a:ea typeface="Segoe UI Symbol" panose="020B0502040204020203" pitchFamily="34" charset="0"/>
            </a:rPr>
            <a:t>DayView INVESTIMENTOS</a:t>
          </a:r>
        </a:p>
      </xdr:txBody>
    </xdr:sp>
    <xdr:clientData/>
  </xdr:twoCellAnchor>
  <xdr:twoCellAnchor editAs="absolute">
    <xdr:from>
      <xdr:col>1</xdr:col>
      <xdr:colOff>731520</xdr:colOff>
      <xdr:row>2</xdr:row>
      <xdr:rowOff>130925</xdr:rowOff>
    </xdr:from>
    <xdr:to>
      <xdr:col>1</xdr:col>
      <xdr:colOff>1455420</xdr:colOff>
      <xdr:row>7</xdr:row>
      <xdr:rowOff>6234</xdr:rowOff>
    </xdr:to>
    <xdr:pic>
      <xdr:nvPicPr>
        <xdr:cNvPr id="6" name="Gráfico 5" descr="Olho com preenchimento sólido">
          <a:extLst>
            <a:ext uri="{FF2B5EF4-FFF2-40B4-BE49-F238E27FC236}">
              <a16:creationId xmlns:a16="http://schemas.microsoft.com/office/drawing/2014/main" id="{D43111EE-69DE-414C-D5E4-824B1BB7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75360" y="496685"/>
          <a:ext cx="723900" cy="789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2F02-CF4F-4B8B-874A-2D0D8C4558F1}">
  <dimension ref="A10:G72"/>
  <sheetViews>
    <sheetView showGridLines="0" showRowColHeaders="0" tabSelected="1" workbookViewId="0">
      <selection activeCell="G9" sqref="G9"/>
    </sheetView>
  </sheetViews>
  <sheetFormatPr defaultColWidth="0" defaultRowHeight="14.4" x14ac:dyDescent="0.3"/>
  <cols>
    <col min="1" max="1" width="3.5546875" customWidth="1"/>
    <col min="2" max="2" width="47.33203125" customWidth="1"/>
    <col min="3" max="3" width="30.21875" bestFit="1" customWidth="1"/>
    <col min="4" max="4" width="15.21875" customWidth="1"/>
    <col min="5" max="5" width="8.21875" customWidth="1"/>
    <col min="6" max="6" width="5" customWidth="1"/>
    <col min="7" max="7" width="5.109375" customWidth="1"/>
    <col min="8" max="11" width="8.88671875" hidden="1" customWidth="1"/>
    <col min="12" max="16384" width="8.88671875" hidden="1"/>
  </cols>
  <sheetData>
    <row r="10" spans="2:4" ht="15" thickBot="1" x14ac:dyDescent="0.35"/>
    <row r="11" spans="2:4" ht="29.4" x14ac:dyDescent="0.3">
      <c r="B11" s="16" t="s">
        <v>13</v>
      </c>
      <c r="C11" s="17"/>
      <c r="D11" s="18"/>
    </row>
    <row r="12" spans="2:4" ht="19.2" x14ac:dyDescent="0.45">
      <c r="B12" s="19" t="s">
        <v>11</v>
      </c>
      <c r="C12" s="20"/>
      <c r="D12" s="3">
        <v>2000</v>
      </c>
    </row>
    <row r="13" spans="2:4" ht="19.2" x14ac:dyDescent="0.45">
      <c r="B13" s="21" t="s">
        <v>12</v>
      </c>
      <c r="C13" s="22"/>
      <c r="D13" s="4">
        <v>6.0000000000000001E-3</v>
      </c>
    </row>
    <row r="14" spans="2:4" ht="19.8" thickBot="1" x14ac:dyDescent="0.5">
      <c r="B14" s="23" t="s">
        <v>30</v>
      </c>
      <c r="C14" s="24"/>
      <c r="D14" s="26">
        <f>D12*30%</f>
        <v>600</v>
      </c>
    </row>
    <row r="15" spans="2:4" ht="15" thickBot="1" x14ac:dyDescent="0.35"/>
    <row r="16" spans="2:4" ht="40.799999999999997" customHeight="1" x14ac:dyDescent="0.3">
      <c r="B16" s="27" t="s">
        <v>2</v>
      </c>
      <c r="C16" s="28"/>
      <c r="D16" s="29"/>
    </row>
    <row r="17" spans="1:4" ht="19.2" x14ac:dyDescent="0.45">
      <c r="B17" s="19" t="s">
        <v>1</v>
      </c>
      <c r="C17" s="20"/>
      <c r="D17" s="5">
        <v>200</v>
      </c>
    </row>
    <row r="18" spans="1:4" ht="19.2" x14ac:dyDescent="0.45">
      <c r="B18" s="21" t="s">
        <v>0</v>
      </c>
      <c r="C18" s="22"/>
      <c r="D18" s="6">
        <v>5</v>
      </c>
    </row>
    <row r="19" spans="1:4" ht="19.2" x14ac:dyDescent="0.45">
      <c r="B19" s="21" t="s">
        <v>4</v>
      </c>
      <c r="C19" s="22"/>
      <c r="D19" s="7">
        <v>1.0789999999999999E-2</v>
      </c>
    </row>
    <row r="20" spans="1:4" ht="19.2" x14ac:dyDescent="0.45">
      <c r="B20" s="41" t="s">
        <v>5</v>
      </c>
      <c r="C20" s="42"/>
      <c r="D20" s="43">
        <f>FV(D19,D18*12,D17*-1)</f>
        <v>16755.382799697527</v>
      </c>
    </row>
    <row r="21" spans="1:4" ht="19.8" thickBot="1" x14ac:dyDescent="0.5">
      <c r="B21" s="44" t="s">
        <v>3</v>
      </c>
      <c r="C21" s="45"/>
      <c r="D21" s="46">
        <f>D20*D13</f>
        <v>100.53229679818516</v>
      </c>
    </row>
    <row r="22" spans="1:4" ht="15" thickBot="1" x14ac:dyDescent="0.35"/>
    <row r="23" spans="1:4" ht="27" x14ac:dyDescent="0.3">
      <c r="B23" s="30" t="s">
        <v>31</v>
      </c>
      <c r="C23" s="31"/>
      <c r="D23" s="32" t="s">
        <v>32</v>
      </c>
    </row>
    <row r="24" spans="1:4" ht="19.2" x14ac:dyDescent="0.45">
      <c r="A24" s="1">
        <v>2</v>
      </c>
      <c r="B24" s="33" t="s">
        <v>6</v>
      </c>
      <c r="C24" s="34">
        <f>FV(D19,A24*12,D17*-1)</f>
        <v>5445.5254595290435</v>
      </c>
      <c r="D24" s="35">
        <f>C24*D13</f>
        <v>32.673152757174265</v>
      </c>
    </row>
    <row r="25" spans="1:4" ht="19.2" x14ac:dyDescent="0.45">
      <c r="A25" s="1">
        <v>5</v>
      </c>
      <c r="B25" s="36" t="s">
        <v>7</v>
      </c>
      <c r="C25" s="37">
        <f>FV(D19,A25*12,D17*-1)</f>
        <v>16755.382799697527</v>
      </c>
      <c r="D25" s="38">
        <f>C25*D13</f>
        <v>100.53229679818516</v>
      </c>
    </row>
    <row r="26" spans="1:4" ht="19.2" x14ac:dyDescent="0.45">
      <c r="A26" s="1">
        <v>10</v>
      </c>
      <c r="B26" s="36" t="s">
        <v>8</v>
      </c>
      <c r="C26" s="37">
        <f>FV(D19,A26*12,D17*-1)</f>
        <v>48656.842506034438</v>
      </c>
      <c r="D26" s="38">
        <f>C26*D13</f>
        <v>291.94105503620665</v>
      </c>
    </row>
    <row r="27" spans="1:4" ht="19.2" x14ac:dyDescent="0.45">
      <c r="A27" s="1">
        <v>20</v>
      </c>
      <c r="B27" s="36" t="s">
        <v>9</v>
      </c>
      <c r="C27" s="37">
        <f>FV(D19,A27*12,D17*-1)</f>
        <v>225039.68001941612</v>
      </c>
      <c r="D27" s="38">
        <f>C27*D13</f>
        <v>1350.2380801164968</v>
      </c>
    </row>
    <row r="28" spans="1:4" ht="19.8" thickBot="1" x14ac:dyDescent="0.5">
      <c r="A28" s="1">
        <v>30</v>
      </c>
      <c r="B28" s="25" t="s">
        <v>10</v>
      </c>
      <c r="C28" s="39">
        <f>FV(D19,A28*12,D17*-1)</f>
        <v>864433.93100094295</v>
      </c>
      <c r="D28" s="40">
        <f>C28*D13</f>
        <v>5186.6035860056581</v>
      </c>
    </row>
    <row r="32" spans="1:4" x14ac:dyDescent="0.3">
      <c r="B32" s="50" t="s">
        <v>16</v>
      </c>
      <c r="C32" s="50" t="s">
        <v>14</v>
      </c>
      <c r="D32" s="50"/>
    </row>
    <row r="33" spans="2:4" x14ac:dyDescent="0.3">
      <c r="B33" s="47" t="s">
        <v>15</v>
      </c>
      <c r="C33" s="48">
        <v>500</v>
      </c>
      <c r="D33" s="49"/>
    </row>
    <row r="35" spans="2:4" x14ac:dyDescent="0.3">
      <c r="B35" s="51" t="s">
        <v>17</v>
      </c>
      <c r="C35" s="51" t="s">
        <v>18</v>
      </c>
      <c r="D35" s="51" t="s">
        <v>19</v>
      </c>
    </row>
    <row r="36" spans="2:4" x14ac:dyDescent="0.3">
      <c r="B36" s="2" t="s">
        <v>20</v>
      </c>
      <c r="C36" s="11">
        <f>VLOOKUP(C32&amp;"-"&amp;B36,Planilha2!A:D,4,FALSE)</f>
        <v>0.5</v>
      </c>
      <c r="D36" s="8">
        <f>C36*C33</f>
        <v>250</v>
      </c>
    </row>
    <row r="37" spans="2:4" x14ac:dyDescent="0.3">
      <c r="B37" s="2" t="s">
        <v>21</v>
      </c>
      <c r="C37" s="11">
        <f>VLOOKUP(C32&amp;"-"&amp;B37,Planilha2!A:D,4,FALSE)</f>
        <v>0.1</v>
      </c>
      <c r="D37" s="8">
        <f>C37*C33</f>
        <v>50</v>
      </c>
    </row>
    <row r="38" spans="2:4" x14ac:dyDescent="0.3">
      <c r="B38" s="2" t="s">
        <v>22</v>
      </c>
      <c r="C38" s="11">
        <f>VLOOKUP(C32&amp;"-"&amp;B38,Planilha2!A:D,4,FALSE)</f>
        <v>0.05</v>
      </c>
      <c r="D38" s="8">
        <f>C38*C33</f>
        <v>25</v>
      </c>
    </row>
    <row r="39" spans="2:4" x14ac:dyDescent="0.3">
      <c r="B39" s="2" t="s">
        <v>23</v>
      </c>
      <c r="C39" s="11">
        <f>VLOOKUP(C32&amp;"-"&amp;B39,Planilha2!A:D,4,FALSE)</f>
        <v>0.05</v>
      </c>
      <c r="D39" s="8">
        <f>C39*C33</f>
        <v>25</v>
      </c>
    </row>
    <row r="40" spans="2:4" x14ac:dyDescent="0.3">
      <c r="B40" s="2" t="s">
        <v>24</v>
      </c>
      <c r="C40" s="11">
        <f>VLOOKUP(C32&amp;"-"&amp;B40,Planilha2!A:D,4,FALSE)</f>
        <v>0.2</v>
      </c>
      <c r="D40" s="8">
        <f>C40*C33</f>
        <v>100</v>
      </c>
    </row>
    <row r="41" spans="2:4" x14ac:dyDescent="0.3">
      <c r="B41" s="2" t="s">
        <v>25</v>
      </c>
      <c r="C41" s="11">
        <f>VLOOKUP(C32&amp;"-"&amp;B41,Planilha2!A:D,4,FALSE)</f>
        <v>0.1</v>
      </c>
      <c r="D41" s="8">
        <f>C41*C33</f>
        <v>50</v>
      </c>
    </row>
    <row r="42" spans="2:4" x14ac:dyDescent="0.3">
      <c r="B42" s="49"/>
      <c r="C42" s="49"/>
      <c r="D42" s="48">
        <f>SUM(D36:D41)</f>
        <v>500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</sheetData>
  <mergeCells count="11">
    <mergeCell ref="B11:D11"/>
    <mergeCell ref="B12:C12"/>
    <mergeCell ref="B13:C13"/>
    <mergeCell ref="B14:C14"/>
    <mergeCell ref="B23:C23"/>
    <mergeCell ref="B16:D16"/>
    <mergeCell ref="B17:C17"/>
    <mergeCell ref="B18:C18"/>
    <mergeCell ref="B19:C19"/>
    <mergeCell ref="B20:C20"/>
    <mergeCell ref="B21:C21"/>
  </mergeCells>
  <dataValidations count="1">
    <dataValidation type="list" allowBlank="1" showInputMessage="1" showErrorMessage="1" sqref="C32" xr:uid="{B1D4A5CD-F5EE-49AE-8A05-C253C693D760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2DCD-B2E1-429D-ABE0-0A8E66D87D81}">
  <dimension ref="A2:D20"/>
  <sheetViews>
    <sheetView workbookViewId="0">
      <selection activeCell="D9" sqref="D9:D14"/>
    </sheetView>
  </sheetViews>
  <sheetFormatPr defaultRowHeight="14.4" x14ac:dyDescent="0.3"/>
  <cols>
    <col min="1" max="1" width="30" bestFit="1" customWidth="1"/>
    <col min="2" max="2" width="11.77734375" bestFit="1" customWidth="1"/>
    <col min="3" max="3" width="18" bestFit="1" customWidth="1"/>
  </cols>
  <sheetData>
    <row r="2" spans="1:4" x14ac:dyDescent="0.3">
      <c r="A2" s="9" t="s">
        <v>27</v>
      </c>
      <c r="B2" s="9" t="s">
        <v>16</v>
      </c>
      <c r="C2" s="9" t="s">
        <v>17</v>
      </c>
      <c r="D2" s="9" t="s">
        <v>29</v>
      </c>
    </row>
    <row r="3" spans="1:4" x14ac:dyDescent="0.3">
      <c r="A3" t="str">
        <f>B3&amp;"-"&amp;C3</f>
        <v>Conservador-PAPEL</v>
      </c>
      <c r="B3" t="s">
        <v>26</v>
      </c>
      <c r="C3" s="2" t="s">
        <v>20</v>
      </c>
      <c r="D3" s="10">
        <v>0.3</v>
      </c>
    </row>
    <row r="4" spans="1:4" x14ac:dyDescent="0.3">
      <c r="A4" t="str">
        <f t="shared" ref="A4:A20" si="0">B4&amp;"-"&amp;C4</f>
        <v>Conservador-TIJOLO</v>
      </c>
      <c r="B4" t="s">
        <v>26</v>
      </c>
      <c r="C4" s="2" t="s">
        <v>21</v>
      </c>
      <c r="D4" s="10">
        <v>0.5</v>
      </c>
    </row>
    <row r="5" spans="1:4" x14ac:dyDescent="0.3">
      <c r="A5" t="str">
        <f t="shared" si="0"/>
        <v>Conservador-HÍBRIDOS</v>
      </c>
      <c r="B5" t="s">
        <v>26</v>
      </c>
      <c r="C5" s="2" t="s">
        <v>22</v>
      </c>
      <c r="D5" s="10">
        <v>0.1</v>
      </c>
    </row>
    <row r="6" spans="1:4" x14ac:dyDescent="0.3">
      <c r="A6" t="str">
        <f t="shared" si="0"/>
        <v>Conservador-FOFs</v>
      </c>
      <c r="B6" t="s">
        <v>26</v>
      </c>
      <c r="C6" s="2" t="s">
        <v>23</v>
      </c>
      <c r="D6" s="10">
        <v>0.1</v>
      </c>
    </row>
    <row r="7" spans="1:4" x14ac:dyDescent="0.3">
      <c r="A7" t="str">
        <f t="shared" si="0"/>
        <v>Conservador-DESENVOLVIMENTO</v>
      </c>
      <c r="B7" t="s">
        <v>26</v>
      </c>
      <c r="C7" s="2" t="s">
        <v>24</v>
      </c>
      <c r="D7" s="10">
        <v>0</v>
      </c>
    </row>
    <row r="8" spans="1:4" ht="15" thickBot="1" x14ac:dyDescent="0.35">
      <c r="A8" s="12" t="str">
        <f t="shared" si="0"/>
        <v>Conservador-HOTELARIAS</v>
      </c>
      <c r="B8" s="12" t="s">
        <v>26</v>
      </c>
      <c r="C8" s="13" t="s">
        <v>25</v>
      </c>
      <c r="D8" s="14">
        <v>0</v>
      </c>
    </row>
    <row r="9" spans="1:4" x14ac:dyDescent="0.3">
      <c r="A9" t="str">
        <f t="shared" si="0"/>
        <v>Moderado-PAPEL</v>
      </c>
      <c r="B9" t="s">
        <v>28</v>
      </c>
      <c r="C9" s="2" t="s">
        <v>20</v>
      </c>
      <c r="D9" s="15">
        <v>0.32</v>
      </c>
    </row>
    <row r="10" spans="1:4" x14ac:dyDescent="0.3">
      <c r="A10" t="str">
        <f t="shared" si="0"/>
        <v>Moderado-TIJOLO</v>
      </c>
      <c r="B10" t="s">
        <v>28</v>
      </c>
      <c r="C10" s="2" t="s">
        <v>21</v>
      </c>
      <c r="D10" s="15">
        <v>0.35</v>
      </c>
    </row>
    <row r="11" spans="1:4" x14ac:dyDescent="0.3">
      <c r="A11" t="str">
        <f t="shared" si="0"/>
        <v>Moderado-HÍBRIDOS</v>
      </c>
      <c r="B11" t="s">
        <v>28</v>
      </c>
      <c r="C11" s="2" t="s">
        <v>22</v>
      </c>
      <c r="D11" s="10">
        <v>0.08</v>
      </c>
    </row>
    <row r="12" spans="1:4" x14ac:dyDescent="0.3">
      <c r="A12" t="str">
        <f t="shared" si="0"/>
        <v>Moderado-FOFs</v>
      </c>
      <c r="B12" t="s">
        <v>28</v>
      </c>
      <c r="C12" s="2" t="s">
        <v>23</v>
      </c>
      <c r="D12" s="10">
        <v>0.05</v>
      </c>
    </row>
    <row r="13" spans="1:4" x14ac:dyDescent="0.3">
      <c r="A13" t="str">
        <f t="shared" si="0"/>
        <v>Moderado-DESENVOLVIMENTO</v>
      </c>
      <c r="B13" t="s">
        <v>28</v>
      </c>
      <c r="C13" s="2" t="s">
        <v>24</v>
      </c>
      <c r="D13" s="10">
        <v>0.1</v>
      </c>
    </row>
    <row r="14" spans="1:4" ht="15" thickBot="1" x14ac:dyDescent="0.35">
      <c r="A14" s="12" t="str">
        <f t="shared" si="0"/>
        <v>Moderado-HOTELARIAS</v>
      </c>
      <c r="B14" s="12" t="s">
        <v>28</v>
      </c>
      <c r="C14" s="13" t="s">
        <v>25</v>
      </c>
      <c r="D14" s="14">
        <v>0.1</v>
      </c>
    </row>
    <row r="15" spans="1:4" x14ac:dyDescent="0.3">
      <c r="A15" t="str">
        <f t="shared" si="0"/>
        <v>Agressivo-PAPEL</v>
      </c>
      <c r="B15" t="s">
        <v>14</v>
      </c>
      <c r="C15" s="2" t="s">
        <v>20</v>
      </c>
      <c r="D15" s="10">
        <v>0.5</v>
      </c>
    </row>
    <row r="16" spans="1:4" x14ac:dyDescent="0.3">
      <c r="A16" t="str">
        <f t="shared" si="0"/>
        <v>Agressivo-TIJOLO</v>
      </c>
      <c r="B16" t="s">
        <v>14</v>
      </c>
      <c r="C16" s="2" t="s">
        <v>21</v>
      </c>
      <c r="D16" s="10">
        <v>0.1</v>
      </c>
    </row>
    <row r="17" spans="1:4" x14ac:dyDescent="0.3">
      <c r="A17" t="str">
        <f t="shared" si="0"/>
        <v>Agressivo-HÍBRIDOS</v>
      </c>
      <c r="B17" t="s">
        <v>14</v>
      </c>
      <c r="C17" s="2" t="s">
        <v>22</v>
      </c>
      <c r="D17" s="10">
        <v>0.05</v>
      </c>
    </row>
    <row r="18" spans="1:4" x14ac:dyDescent="0.3">
      <c r="A18" t="str">
        <f t="shared" si="0"/>
        <v>Agressivo-FOFs</v>
      </c>
      <c r="B18" t="s">
        <v>14</v>
      </c>
      <c r="C18" s="2" t="s">
        <v>23</v>
      </c>
      <c r="D18" s="10">
        <v>0.05</v>
      </c>
    </row>
    <row r="19" spans="1:4" x14ac:dyDescent="0.3">
      <c r="A19" t="str">
        <f t="shared" si="0"/>
        <v>Agressivo-DESENVOLVIMENTO</v>
      </c>
      <c r="B19" t="s">
        <v>14</v>
      </c>
      <c r="C19" s="2" t="s">
        <v>24</v>
      </c>
      <c r="D19" s="10">
        <v>0.2</v>
      </c>
    </row>
    <row r="20" spans="1:4" x14ac:dyDescent="0.3">
      <c r="A20" t="str">
        <f t="shared" si="0"/>
        <v>Agressivo-HOTELARIAS</v>
      </c>
      <c r="B20" t="s">
        <v>14</v>
      </c>
      <c r="C20" s="2" t="s">
        <v>25</v>
      </c>
      <c r="D20" s="10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Daynez Alves Ribeiro</dc:creator>
  <cp:lastModifiedBy>Daynez Alves Ribeiro</cp:lastModifiedBy>
  <dcterms:created xsi:type="dcterms:W3CDTF">2025-06-02T11:44:51Z</dcterms:created>
  <dcterms:modified xsi:type="dcterms:W3CDTF">2025-06-21T22:19:12Z</dcterms:modified>
</cp:coreProperties>
</file>